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klayah\Desktop\نشر العمرة 2019\"/>
    </mc:Choice>
  </mc:AlternateContent>
  <bookViews>
    <workbookView xWindow="7095" yWindow="0" windowWidth="21765" windowHeight="14880" tabRatio="950" firstSheet="13" activeTab="50"/>
  </bookViews>
  <sheets>
    <sheet name="الفهرس" sheetId="162" r:id="rId1"/>
    <sheet name="1" sheetId="1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55" r:id="rId13"/>
    <sheet name="6-1" sheetId="64" r:id="rId14"/>
    <sheet name="6-2" sheetId="65" r:id="rId15"/>
    <sheet name="7" sheetId="66" r:id="rId16"/>
    <sheet name="7-1" sheetId="67" r:id="rId17"/>
    <sheet name="7-2" sheetId="68" r:id="rId18"/>
    <sheet name="8" sheetId="69" r:id="rId19"/>
    <sheet name="8-1" sheetId="70" r:id="rId20"/>
    <sheet name="8-2" sheetId="71" r:id="rId21"/>
    <sheet name="9" sheetId="90" r:id="rId22"/>
    <sheet name="9-1" sheetId="91" r:id="rId23"/>
    <sheet name="9-2" sheetId="92" r:id="rId24"/>
    <sheet name="10" sheetId="93" r:id="rId25"/>
    <sheet name="10-1" sheetId="94" r:id="rId26"/>
    <sheet name="10-2" sheetId="95" r:id="rId27"/>
    <sheet name="11" sheetId="96" r:id="rId28"/>
    <sheet name="11-1" sheetId="97" r:id="rId29"/>
    <sheet name="11-2" sheetId="98" r:id="rId30"/>
    <sheet name="12" sheetId="100" r:id="rId31"/>
    <sheet name="12-1" sheetId="101" r:id="rId32"/>
    <sheet name="12-2" sheetId="102" r:id="rId33"/>
    <sheet name="13" sheetId="103" r:id="rId34"/>
    <sheet name="13-1" sheetId="104" r:id="rId35"/>
    <sheet name="13-2" sheetId="105" r:id="rId36"/>
    <sheet name="14" sheetId="106" r:id="rId37"/>
    <sheet name="14-1" sheetId="107" r:id="rId38"/>
    <sheet name="14-2" sheetId="108" r:id="rId39"/>
    <sheet name="15" sheetId="139" r:id="rId40"/>
    <sheet name="15-1" sheetId="142" r:id="rId41"/>
    <sheet name="15-2" sheetId="146" r:id="rId42"/>
    <sheet name="16" sheetId="117" r:id="rId43"/>
    <sheet name="17" sheetId="130" r:id="rId44"/>
    <sheet name="1." sheetId="155" r:id="rId45"/>
    <sheet name="1.-1" sheetId="156" r:id="rId46"/>
    <sheet name="1.-2" sheetId="157" r:id="rId47"/>
    <sheet name="2." sheetId="158" r:id="rId48"/>
    <sheet name="2.-1" sheetId="159" r:id="rId49"/>
    <sheet name="2.-2" sheetId="160" r:id="rId50"/>
    <sheet name="3." sheetId="161" r:id="rId51"/>
  </sheets>
  <definedNames>
    <definedName name="_xlcn.WorksheetConnection_3Z24AM251" hidden="1">'1'!$O$6:$X$6</definedName>
    <definedName name="_xlnm.Print_Area" localSheetId="1">'1'!$A$1:$M$23</definedName>
    <definedName name="_xlnm.Print_Area" localSheetId="44">'1.'!$A$1:$P$18</definedName>
    <definedName name="_xlnm.Print_Area" localSheetId="45">'1.-1'!$A$1:$P$18</definedName>
    <definedName name="_xlnm.Print_Area" localSheetId="46">'1.-2'!$A$1:$P$19</definedName>
    <definedName name="_xlnm.Print_Area" localSheetId="24">'10'!$A$1:$J$23</definedName>
    <definedName name="_xlnm.Print_Area" localSheetId="25">'10-1'!$A$1:$J$23</definedName>
    <definedName name="_xlnm.Print_Area" localSheetId="26">'10-2'!$A$1:$J$23</definedName>
    <definedName name="_xlnm.Print_Area" localSheetId="27">'11'!$A$1:$J$23</definedName>
    <definedName name="_xlnm.Print_Area" localSheetId="28">'11-1'!$A$1:$J$23</definedName>
    <definedName name="_xlnm.Print_Area" localSheetId="29">'11-2'!$A$1:$J$23</definedName>
    <definedName name="_xlnm.Print_Area" localSheetId="30">'12'!$A$1:$G$23</definedName>
    <definedName name="_xlnm.Print_Area" localSheetId="31">'12-1'!$A$1:$G$23</definedName>
    <definedName name="_xlnm.Print_Area" localSheetId="32">'12-2'!$A$1:$G$23</definedName>
    <definedName name="_xlnm.Print_Area" localSheetId="33">'13'!$A$1:$G$23</definedName>
    <definedName name="_xlnm.Print_Area" localSheetId="34">'13-1'!$A$1:$G$23</definedName>
    <definedName name="_xlnm.Print_Area" localSheetId="35">'13-2'!$A$1:$G$23</definedName>
    <definedName name="_xlnm.Print_Area" localSheetId="36">'14'!$A$1:$G$23</definedName>
    <definedName name="_xlnm.Print_Area" localSheetId="37">'14-1'!$A$1:$G$23</definedName>
    <definedName name="_xlnm.Print_Area" localSheetId="38">'14-2'!$A$1:$G$23</definedName>
    <definedName name="_xlnm.Print_Area" localSheetId="39">'15'!$A$1:$I$23</definedName>
    <definedName name="_xlnm.Print_Area" localSheetId="40">'15-1'!$A$1:$I$23</definedName>
    <definedName name="_xlnm.Print_Area" localSheetId="41">'15-2'!$A$1:$I$23</definedName>
    <definedName name="_xlnm.Print_Area" localSheetId="42">'16'!$A$1:$I$12</definedName>
    <definedName name="_xlnm.Print_Area" localSheetId="43">'17'!$A$1:$H$11</definedName>
    <definedName name="_xlnm.Print_Area" localSheetId="2">'2'!$A$1:$M$18</definedName>
    <definedName name="_xlnm.Print_Area" localSheetId="47">'2.'!$A$1:$I$21</definedName>
    <definedName name="_xlnm.Print_Area" localSheetId="48">'2.-1'!$A$1:$I$21</definedName>
    <definedName name="_xlnm.Print_Area" localSheetId="49">'2.-2'!$A$1:$I$21</definedName>
    <definedName name="_xlnm.Print_Area" localSheetId="3">'3'!$A$1:$Q$23</definedName>
    <definedName name="_xlnm.Print_Area" localSheetId="50">'3.'!$A$1:$P$28</definedName>
    <definedName name="_xlnm.Print_Area" localSheetId="4">'3-1'!$A$1:$Q$23</definedName>
    <definedName name="_xlnm.Print_Area" localSheetId="5">'3-2'!$A$1:$Q$23</definedName>
    <definedName name="_xlnm.Print_Area" localSheetId="6">'4'!$A$1:$Q$23</definedName>
    <definedName name="_xlnm.Print_Area" localSheetId="7">'4-1'!$A$1:$Q$23</definedName>
    <definedName name="_xlnm.Print_Area" localSheetId="8">'4-2'!$A$1:$Q$23</definedName>
    <definedName name="_xlnm.Print_Area" localSheetId="9">'5'!$A$1:$Q$23</definedName>
    <definedName name="_xlnm.Print_Area" localSheetId="10">'5-1'!$A$1:$Q$23</definedName>
    <definedName name="_xlnm.Print_Area" localSheetId="11">'5-2'!$A$1:$Q$23</definedName>
    <definedName name="_xlnm.Print_Area" localSheetId="12">'6'!$A$1:$J$22</definedName>
    <definedName name="_xlnm.Print_Area" localSheetId="13">'6-1'!$A$1:$J$22</definedName>
    <definedName name="_xlnm.Print_Area" localSheetId="14">'6-2'!$A$1:$J$22</definedName>
    <definedName name="_xlnm.Print_Area" localSheetId="15">'7'!$A$1:$J$22</definedName>
    <definedName name="_xlnm.Print_Area" localSheetId="16">'7-1'!$A$1:$J$22</definedName>
    <definedName name="_xlnm.Print_Area" localSheetId="17">'7-2'!$A$1:$J$22</definedName>
    <definedName name="_xlnm.Print_Area" localSheetId="18">'8'!$A$1:$J$22</definedName>
    <definedName name="_xlnm.Print_Area" localSheetId="19">'8-1'!$A$1:$J$22</definedName>
    <definedName name="_xlnm.Print_Area" localSheetId="20">'8-2'!$A$1:$J$22</definedName>
    <definedName name="_xlnm.Print_Area" localSheetId="21">'9'!$A$1:$J$23</definedName>
    <definedName name="_xlnm.Print_Area" localSheetId="22">'9-1'!$A$1:$J$23</definedName>
    <definedName name="_xlnm.Print_Area" localSheetId="23">'9-2'!$A$1:$J$23</definedName>
    <definedName name="_xlnm.Print_Area" localSheetId="0">الفهرس!$A$1:$L$61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3!$Z$24:$AM$25"/>
        </x15:modelTables>
      </x15:dataModel>
    </ext>
  </extLst>
</workbook>
</file>

<file path=xl/calcChain.xml><?xml version="1.0" encoding="utf-8"?>
<calcChain xmlns="http://schemas.openxmlformats.org/spreadsheetml/2006/main">
  <c r="F10" i="130" l="1"/>
  <c r="E10" i="130"/>
  <c r="D10" i="130"/>
  <c r="C10" i="130"/>
  <c r="D10" i="117"/>
  <c r="E10" i="117"/>
  <c r="F10" i="117"/>
  <c r="G10" i="117"/>
  <c r="C10" i="117"/>
  <c r="D16" i="2" l="1"/>
  <c r="E15" i="2"/>
  <c r="E20" i="1"/>
  <c r="E46" i="162" l="1"/>
  <c r="D46" i="162"/>
  <c r="E45" i="162"/>
  <c r="D45" i="162"/>
  <c r="E43" i="162"/>
  <c r="D43" i="162"/>
  <c r="E42" i="162"/>
  <c r="D42" i="162"/>
  <c r="E41" i="162"/>
  <c r="D41" i="162"/>
  <c r="E40" i="162"/>
  <c r="D40" i="162"/>
  <c r="E39" i="162"/>
  <c r="E38" i="162"/>
  <c r="D38" i="162"/>
  <c r="E37" i="162"/>
  <c r="D37" i="162"/>
  <c r="E36" i="162"/>
  <c r="E35" i="162"/>
  <c r="E34" i="162"/>
  <c r="E11" i="162"/>
  <c r="J10" i="162"/>
  <c r="E10" i="162"/>
  <c r="E9" i="162"/>
  <c r="I8" i="162"/>
  <c r="M16" i="157" l="1"/>
  <c r="L16" i="157"/>
  <c r="K16" i="157"/>
  <c r="J16" i="157"/>
  <c r="I16" i="157"/>
  <c r="H16" i="157"/>
  <c r="G16" i="157"/>
  <c r="F16" i="157"/>
  <c r="E16" i="157"/>
  <c r="D16" i="157"/>
  <c r="C16" i="157"/>
  <c r="M16" i="156"/>
  <c r="L16" i="156"/>
  <c r="K16" i="156"/>
  <c r="J16" i="156"/>
  <c r="I16" i="156"/>
  <c r="H16" i="156"/>
  <c r="G16" i="156"/>
  <c r="F16" i="156"/>
  <c r="E16" i="156"/>
  <c r="D16" i="156"/>
  <c r="C16" i="156"/>
  <c r="H9" i="95"/>
  <c r="D8" i="92"/>
  <c r="E8" i="92"/>
  <c r="F8" i="92"/>
  <c r="G8" i="92"/>
  <c r="D9" i="92"/>
  <c r="E9" i="92"/>
  <c r="F9" i="92"/>
  <c r="G9" i="92"/>
  <c r="D10" i="92"/>
  <c r="E10" i="92"/>
  <c r="F10" i="92"/>
  <c r="G10" i="92"/>
  <c r="D11" i="92"/>
  <c r="E11" i="92"/>
  <c r="F11" i="92"/>
  <c r="G11" i="92"/>
  <c r="D12" i="92"/>
  <c r="E12" i="92"/>
  <c r="F12" i="92"/>
  <c r="G12" i="92"/>
  <c r="D13" i="92"/>
  <c r="E13" i="92"/>
  <c r="F13" i="92"/>
  <c r="G13" i="92"/>
  <c r="D14" i="92"/>
  <c r="E14" i="92"/>
  <c r="F14" i="92"/>
  <c r="G14" i="92"/>
  <c r="D15" i="92"/>
  <c r="E15" i="92"/>
  <c r="F15" i="92"/>
  <c r="G15" i="92"/>
  <c r="D16" i="92"/>
  <c r="E16" i="92"/>
  <c r="F16" i="92"/>
  <c r="G16" i="92"/>
  <c r="D17" i="92"/>
  <c r="E17" i="92"/>
  <c r="F17" i="92"/>
  <c r="G17" i="92"/>
  <c r="D18" i="92"/>
  <c r="E18" i="92"/>
  <c r="F18" i="92"/>
  <c r="G18" i="92"/>
  <c r="D19" i="92"/>
  <c r="E19" i="92"/>
  <c r="F19" i="92"/>
  <c r="G19" i="92"/>
  <c r="D20" i="92"/>
  <c r="E20" i="92"/>
  <c r="F20" i="92"/>
  <c r="G20" i="92"/>
  <c r="C9" i="92"/>
  <c r="C10" i="92"/>
  <c r="C11" i="92"/>
  <c r="C12" i="92"/>
  <c r="C13" i="92"/>
  <c r="C14" i="92"/>
  <c r="C15" i="92"/>
  <c r="C16" i="92"/>
  <c r="C17" i="92"/>
  <c r="C18" i="92"/>
  <c r="C19" i="92"/>
  <c r="C20" i="92"/>
  <c r="C8" i="92"/>
  <c r="D8" i="91"/>
  <c r="E8" i="91"/>
  <c r="F8" i="91"/>
  <c r="G8" i="91"/>
  <c r="D9" i="91"/>
  <c r="E9" i="91"/>
  <c r="F9" i="91"/>
  <c r="G9" i="91"/>
  <c r="D10" i="91"/>
  <c r="E10" i="91"/>
  <c r="F10" i="91"/>
  <c r="G10" i="91"/>
  <c r="D11" i="91"/>
  <c r="E11" i="91"/>
  <c r="F11" i="91"/>
  <c r="G11" i="91"/>
  <c r="D12" i="91"/>
  <c r="E12" i="91"/>
  <c r="F12" i="91"/>
  <c r="G12" i="91"/>
  <c r="D13" i="91"/>
  <c r="E13" i="91"/>
  <c r="F13" i="91"/>
  <c r="G13" i="91"/>
  <c r="D14" i="91"/>
  <c r="E14" i="91"/>
  <c r="F14" i="91"/>
  <c r="G14" i="91"/>
  <c r="D15" i="91"/>
  <c r="E15" i="91"/>
  <c r="F15" i="91"/>
  <c r="G15" i="91"/>
  <c r="D16" i="91"/>
  <c r="E16" i="91"/>
  <c r="F16" i="91"/>
  <c r="G16" i="91"/>
  <c r="D17" i="91"/>
  <c r="E17" i="91"/>
  <c r="F17" i="91"/>
  <c r="G17" i="91"/>
  <c r="D18" i="91"/>
  <c r="E18" i="91"/>
  <c r="F18" i="91"/>
  <c r="G18" i="91"/>
  <c r="D19" i="91"/>
  <c r="E19" i="91"/>
  <c r="F19" i="91"/>
  <c r="G19" i="91"/>
  <c r="D20" i="91"/>
  <c r="E20" i="91"/>
  <c r="F20" i="91"/>
  <c r="G20" i="91"/>
  <c r="C9" i="91"/>
  <c r="C10" i="91"/>
  <c r="C11" i="91"/>
  <c r="C12" i="91"/>
  <c r="C13" i="91"/>
  <c r="C14" i="91"/>
  <c r="C15" i="91"/>
  <c r="C16" i="91"/>
  <c r="C17" i="91"/>
  <c r="C18" i="91"/>
  <c r="C19" i="91"/>
  <c r="C20" i="91"/>
  <c r="C8" i="91"/>
  <c r="D8" i="93"/>
  <c r="E8" i="93"/>
  <c r="F8" i="93"/>
  <c r="G8" i="93"/>
  <c r="D9" i="93"/>
  <c r="E9" i="93"/>
  <c r="F9" i="93"/>
  <c r="G9" i="93"/>
  <c r="D10" i="93"/>
  <c r="E10" i="93"/>
  <c r="F10" i="93"/>
  <c r="G10" i="93"/>
  <c r="D11" i="93"/>
  <c r="E11" i="93"/>
  <c r="F11" i="93"/>
  <c r="G11" i="93"/>
  <c r="D12" i="93"/>
  <c r="E12" i="93"/>
  <c r="F12" i="93"/>
  <c r="G12" i="93"/>
  <c r="D13" i="93"/>
  <c r="E13" i="93"/>
  <c r="F13" i="93"/>
  <c r="G13" i="93"/>
  <c r="D14" i="93"/>
  <c r="E14" i="93"/>
  <c r="F14" i="93"/>
  <c r="G14" i="93"/>
  <c r="D15" i="93"/>
  <c r="E15" i="93"/>
  <c r="F15" i="93"/>
  <c r="G15" i="93"/>
  <c r="D16" i="93"/>
  <c r="E16" i="93"/>
  <c r="F16" i="93"/>
  <c r="G16" i="93"/>
  <c r="D17" i="93"/>
  <c r="E17" i="93"/>
  <c r="F17" i="93"/>
  <c r="G17" i="93"/>
  <c r="D18" i="93"/>
  <c r="E18" i="93"/>
  <c r="F18" i="93"/>
  <c r="G18" i="93"/>
  <c r="D19" i="93"/>
  <c r="E19" i="93"/>
  <c r="F19" i="93"/>
  <c r="G19" i="93"/>
  <c r="D20" i="93"/>
  <c r="E20" i="93"/>
  <c r="F20" i="93"/>
  <c r="G20" i="93"/>
  <c r="C9" i="93"/>
  <c r="C10" i="93"/>
  <c r="C11" i="93"/>
  <c r="C12" i="93"/>
  <c r="C13" i="93"/>
  <c r="C14" i="93"/>
  <c r="C15" i="93"/>
  <c r="C16" i="93"/>
  <c r="C17" i="93"/>
  <c r="C18" i="93"/>
  <c r="C19" i="93"/>
  <c r="C20" i="93"/>
  <c r="C8" i="93"/>
  <c r="D8" i="96"/>
  <c r="E8" i="96"/>
  <c r="F8" i="96"/>
  <c r="G8" i="96"/>
  <c r="D9" i="96"/>
  <c r="E9" i="96"/>
  <c r="F9" i="96"/>
  <c r="G9" i="96"/>
  <c r="D10" i="96"/>
  <c r="E10" i="96"/>
  <c r="F10" i="96"/>
  <c r="G10" i="96"/>
  <c r="D11" i="96"/>
  <c r="E11" i="96"/>
  <c r="F11" i="96"/>
  <c r="G11" i="96"/>
  <c r="D12" i="96"/>
  <c r="E12" i="96"/>
  <c r="F12" i="96"/>
  <c r="G12" i="96"/>
  <c r="D13" i="96"/>
  <c r="E13" i="96"/>
  <c r="F13" i="96"/>
  <c r="G13" i="96"/>
  <c r="D14" i="96"/>
  <c r="E14" i="96"/>
  <c r="F14" i="96"/>
  <c r="G14" i="96"/>
  <c r="D15" i="96"/>
  <c r="E15" i="96"/>
  <c r="F15" i="96"/>
  <c r="G15" i="96"/>
  <c r="D16" i="96"/>
  <c r="E16" i="96"/>
  <c r="F16" i="96"/>
  <c r="G16" i="96"/>
  <c r="D17" i="96"/>
  <c r="E17" i="96"/>
  <c r="F17" i="96"/>
  <c r="G17" i="96"/>
  <c r="D18" i="96"/>
  <c r="E18" i="96"/>
  <c r="F18" i="96"/>
  <c r="G18" i="96"/>
  <c r="D19" i="96"/>
  <c r="E19" i="96"/>
  <c r="F19" i="96"/>
  <c r="G19" i="96"/>
  <c r="D20" i="96"/>
  <c r="E20" i="96"/>
  <c r="F20" i="96"/>
  <c r="G20" i="96"/>
  <c r="C9" i="96"/>
  <c r="C10" i="96"/>
  <c r="C11" i="96"/>
  <c r="C12" i="96"/>
  <c r="C13" i="96"/>
  <c r="C14" i="96"/>
  <c r="C15" i="96"/>
  <c r="C16" i="96"/>
  <c r="C17" i="96"/>
  <c r="C18" i="96"/>
  <c r="C19" i="96"/>
  <c r="C20" i="96"/>
  <c r="C8" i="96"/>
  <c r="D21" i="1"/>
  <c r="F21" i="1"/>
  <c r="G21" i="1"/>
  <c r="C21" i="1"/>
  <c r="G11" i="90" l="1"/>
  <c r="F19" i="90"/>
  <c r="F11" i="90"/>
  <c r="F9" i="90"/>
  <c r="H8" i="96"/>
  <c r="C19" i="90"/>
  <c r="C11" i="90"/>
  <c r="F17" i="90"/>
  <c r="F15" i="90"/>
  <c r="F13" i="90"/>
  <c r="C15" i="90"/>
  <c r="F20" i="90"/>
  <c r="F18" i="90"/>
  <c r="F16" i="90"/>
  <c r="F14" i="90"/>
  <c r="F12" i="90"/>
  <c r="F10" i="90"/>
  <c r="C8" i="90"/>
  <c r="C13" i="90"/>
  <c r="D20" i="90"/>
  <c r="D18" i="90"/>
  <c r="D16" i="90"/>
  <c r="D14" i="90"/>
  <c r="D12" i="90"/>
  <c r="D10" i="90"/>
  <c r="F8" i="90"/>
  <c r="C14" i="90"/>
  <c r="E20" i="90"/>
  <c r="E18" i="90"/>
  <c r="E16" i="90"/>
  <c r="E14" i="90"/>
  <c r="E12" i="90"/>
  <c r="E10" i="90"/>
  <c r="E8" i="90"/>
  <c r="D8" i="90"/>
  <c r="C20" i="90"/>
  <c r="C12" i="90"/>
  <c r="G19" i="90"/>
  <c r="G17" i="90"/>
  <c r="G15" i="90"/>
  <c r="G13" i="90"/>
  <c r="G9" i="90"/>
  <c r="C18" i="90"/>
  <c r="E19" i="90"/>
  <c r="E15" i="90"/>
  <c r="E11" i="90"/>
  <c r="C10" i="90"/>
  <c r="E17" i="90"/>
  <c r="E13" i="90"/>
  <c r="E9" i="90"/>
  <c r="C17" i="90"/>
  <c r="C9" i="90"/>
  <c r="D19" i="90"/>
  <c r="D17" i="90"/>
  <c r="D15" i="90"/>
  <c r="D13" i="90"/>
  <c r="D11" i="90"/>
  <c r="D9" i="90"/>
  <c r="C16" i="90"/>
  <c r="G20" i="90"/>
  <c r="G18" i="90"/>
  <c r="G16" i="90"/>
  <c r="G14" i="90"/>
  <c r="G12" i="90"/>
  <c r="G10" i="90"/>
  <c r="G8" i="90"/>
  <c r="N23" i="161"/>
  <c r="M15" i="155"/>
  <c r="L15" i="155"/>
  <c r="K15" i="155"/>
  <c r="J15" i="155"/>
  <c r="I15" i="155"/>
  <c r="H15" i="155"/>
  <c r="G15" i="155"/>
  <c r="F15" i="155"/>
  <c r="E15" i="155"/>
  <c r="D15" i="155"/>
  <c r="C15" i="155"/>
  <c r="M14" i="155"/>
  <c r="L14" i="155"/>
  <c r="K14" i="155"/>
  <c r="J14" i="155"/>
  <c r="I14" i="155"/>
  <c r="H14" i="155"/>
  <c r="G14" i="155"/>
  <c r="F14" i="155"/>
  <c r="E14" i="155"/>
  <c r="D14" i="155"/>
  <c r="C14" i="155"/>
  <c r="M13" i="155"/>
  <c r="L13" i="155"/>
  <c r="K13" i="155"/>
  <c r="J13" i="155"/>
  <c r="I13" i="155"/>
  <c r="H13" i="155"/>
  <c r="G13" i="155"/>
  <c r="F13" i="155"/>
  <c r="E13" i="155"/>
  <c r="D13" i="155"/>
  <c r="C13" i="155"/>
  <c r="M12" i="155"/>
  <c r="L12" i="155"/>
  <c r="K12" i="155"/>
  <c r="J12" i="155"/>
  <c r="I12" i="155"/>
  <c r="H12" i="155"/>
  <c r="G12" i="155"/>
  <c r="F12" i="155"/>
  <c r="E12" i="155"/>
  <c r="D12" i="155"/>
  <c r="C12" i="155"/>
  <c r="M11" i="155"/>
  <c r="L11" i="155"/>
  <c r="K11" i="155"/>
  <c r="J11" i="155"/>
  <c r="I11" i="155"/>
  <c r="H11" i="155"/>
  <c r="G11" i="155"/>
  <c r="F11" i="155"/>
  <c r="E11" i="155"/>
  <c r="D11" i="155"/>
  <c r="C11" i="155"/>
  <c r="M10" i="155"/>
  <c r="L10" i="155"/>
  <c r="K10" i="155"/>
  <c r="J10" i="155"/>
  <c r="I10" i="155"/>
  <c r="H10" i="155"/>
  <c r="G10" i="155"/>
  <c r="F10" i="155"/>
  <c r="E10" i="155"/>
  <c r="D10" i="155"/>
  <c r="C10" i="155"/>
  <c r="M9" i="155"/>
  <c r="L9" i="155"/>
  <c r="K9" i="155"/>
  <c r="J9" i="155"/>
  <c r="I9" i="155"/>
  <c r="H9" i="155"/>
  <c r="G9" i="155"/>
  <c r="F9" i="155"/>
  <c r="E9" i="155"/>
  <c r="D9" i="155"/>
  <c r="C9" i="155"/>
  <c r="N15" i="156"/>
  <c r="N14" i="156"/>
  <c r="N13" i="156"/>
  <c r="N12" i="156"/>
  <c r="N11" i="156"/>
  <c r="N10" i="156"/>
  <c r="N9" i="156"/>
  <c r="N16" i="156" l="1"/>
  <c r="G18" i="160"/>
  <c r="G17" i="160"/>
  <c r="G16" i="160"/>
  <c r="G15" i="160"/>
  <c r="G14" i="160"/>
  <c r="G13" i="160"/>
  <c r="G12" i="160"/>
  <c r="G11" i="160"/>
  <c r="G10" i="160"/>
  <c r="G9" i="160"/>
  <c r="G8" i="160"/>
  <c r="F18" i="158" l="1"/>
  <c r="E18" i="158"/>
  <c r="D18" i="158"/>
  <c r="C18" i="158"/>
  <c r="F17" i="158"/>
  <c r="E17" i="158"/>
  <c r="D17" i="158"/>
  <c r="C17" i="158"/>
  <c r="F16" i="158"/>
  <c r="E16" i="158"/>
  <c r="D16" i="158"/>
  <c r="C16" i="158"/>
  <c r="F15" i="158"/>
  <c r="E15" i="158"/>
  <c r="D15" i="158"/>
  <c r="C15" i="158"/>
  <c r="F14" i="158"/>
  <c r="E14" i="158"/>
  <c r="D14" i="158"/>
  <c r="C14" i="158"/>
  <c r="F13" i="158"/>
  <c r="E13" i="158"/>
  <c r="D13" i="158"/>
  <c r="C13" i="158"/>
  <c r="F12" i="158"/>
  <c r="E12" i="158"/>
  <c r="D12" i="158"/>
  <c r="C12" i="158"/>
  <c r="F11" i="158"/>
  <c r="E11" i="158"/>
  <c r="D11" i="158"/>
  <c r="C11" i="158"/>
  <c r="F10" i="158"/>
  <c r="E10" i="158"/>
  <c r="D10" i="158"/>
  <c r="C10" i="158"/>
  <c r="F9" i="158"/>
  <c r="E9" i="158"/>
  <c r="D9" i="158"/>
  <c r="C9" i="158"/>
  <c r="F8" i="158"/>
  <c r="E8" i="158"/>
  <c r="D8" i="158"/>
  <c r="C8" i="158"/>
  <c r="M25" i="161" l="1"/>
  <c r="L25" i="161"/>
  <c r="K25" i="161"/>
  <c r="J25" i="161"/>
  <c r="I25" i="161"/>
  <c r="H25" i="161"/>
  <c r="G25" i="161"/>
  <c r="F25" i="161"/>
  <c r="E25" i="161"/>
  <c r="D25" i="161"/>
  <c r="C25" i="161"/>
  <c r="N24" i="161"/>
  <c r="N22" i="161"/>
  <c r="N21" i="161"/>
  <c r="N20" i="161"/>
  <c r="N19" i="161"/>
  <c r="N18" i="161"/>
  <c r="N17" i="161"/>
  <c r="N16" i="161"/>
  <c r="N15" i="161"/>
  <c r="N14" i="161"/>
  <c r="N13" i="161"/>
  <c r="N12" i="161"/>
  <c r="N11" i="161"/>
  <c r="N10" i="161"/>
  <c r="N9" i="161"/>
  <c r="N8" i="161"/>
  <c r="F19" i="160"/>
  <c r="E19" i="160"/>
  <c r="D19" i="160"/>
  <c r="C19" i="160"/>
  <c r="F19" i="159"/>
  <c r="E19" i="159"/>
  <c r="D19" i="159"/>
  <c r="C19" i="159"/>
  <c r="G18" i="159"/>
  <c r="G17" i="159"/>
  <c r="G16" i="159"/>
  <c r="G15" i="159"/>
  <c r="G15" i="158" s="1"/>
  <c r="G14" i="159"/>
  <c r="G13" i="159"/>
  <c r="G12" i="159"/>
  <c r="G11" i="159"/>
  <c r="G11" i="158" s="1"/>
  <c r="G10" i="159"/>
  <c r="G9" i="159"/>
  <c r="G8" i="159"/>
  <c r="G18" i="158"/>
  <c r="G17" i="158"/>
  <c r="G16" i="158"/>
  <c r="G14" i="158"/>
  <c r="G13" i="158"/>
  <c r="G12" i="158"/>
  <c r="G10" i="158"/>
  <c r="D19" i="158"/>
  <c r="C19" i="158"/>
  <c r="G9" i="158"/>
  <c r="F19" i="158"/>
  <c r="E19" i="158"/>
  <c r="G8" i="158"/>
  <c r="N15" i="157"/>
  <c r="N14" i="157"/>
  <c r="N13" i="157"/>
  <c r="N12" i="157"/>
  <c r="N11" i="157"/>
  <c r="N10" i="157"/>
  <c r="N9" i="157"/>
  <c r="H16" i="155"/>
  <c r="N16" i="157" l="1"/>
  <c r="I16" i="155"/>
  <c r="G19" i="160"/>
  <c r="N14" i="155"/>
  <c r="N9" i="155"/>
  <c r="D16" i="155"/>
  <c r="L16" i="155"/>
  <c r="N12" i="155"/>
  <c r="E16" i="155"/>
  <c r="M16" i="155"/>
  <c r="N15" i="155"/>
  <c r="N11" i="155"/>
  <c r="G19" i="159"/>
  <c r="J16" i="155"/>
  <c r="F16" i="155"/>
  <c r="C16" i="155"/>
  <c r="K16" i="155"/>
  <c r="G16" i="155"/>
  <c r="N13" i="155"/>
  <c r="N25" i="161"/>
  <c r="G19" i="158"/>
  <c r="N10" i="155"/>
  <c r="N16" i="155" l="1"/>
  <c r="D21" i="146"/>
  <c r="E21" i="146"/>
  <c r="F21" i="146"/>
  <c r="C21" i="146"/>
  <c r="G9" i="146"/>
  <c r="G10" i="146"/>
  <c r="G11" i="146"/>
  <c r="G12" i="146"/>
  <c r="G13" i="146"/>
  <c r="G14" i="146"/>
  <c r="G15" i="146"/>
  <c r="G16" i="146"/>
  <c r="G17" i="146"/>
  <c r="G18" i="146"/>
  <c r="G19" i="146"/>
  <c r="G20" i="146"/>
  <c r="G8" i="146"/>
  <c r="D21" i="142"/>
  <c r="E21" i="142"/>
  <c r="F21" i="142"/>
  <c r="G9" i="142"/>
  <c r="G10" i="142"/>
  <c r="G11" i="142"/>
  <c r="G12" i="142"/>
  <c r="G13" i="142"/>
  <c r="G14" i="142"/>
  <c r="G15" i="142"/>
  <c r="G16" i="142"/>
  <c r="G17" i="142"/>
  <c r="G18" i="142"/>
  <c r="G19" i="142"/>
  <c r="G20" i="142"/>
  <c r="G8" i="142"/>
  <c r="F20" i="139"/>
  <c r="E20" i="139"/>
  <c r="D20" i="139"/>
  <c r="C20" i="139"/>
  <c r="F19" i="139"/>
  <c r="E19" i="139"/>
  <c r="D19" i="139"/>
  <c r="C19" i="139"/>
  <c r="F18" i="139"/>
  <c r="E18" i="139"/>
  <c r="D18" i="139"/>
  <c r="C18" i="139"/>
  <c r="F17" i="139"/>
  <c r="E17" i="139"/>
  <c r="D17" i="139"/>
  <c r="C17" i="139"/>
  <c r="F16" i="139"/>
  <c r="E16" i="139"/>
  <c r="D16" i="139"/>
  <c r="C16" i="139"/>
  <c r="F15" i="139"/>
  <c r="E15" i="139"/>
  <c r="D15" i="139"/>
  <c r="C15" i="139"/>
  <c r="F14" i="139"/>
  <c r="E14" i="139"/>
  <c r="D14" i="139"/>
  <c r="C14" i="139"/>
  <c r="F13" i="139"/>
  <c r="E13" i="139"/>
  <c r="D13" i="139"/>
  <c r="C13" i="139"/>
  <c r="F12" i="139"/>
  <c r="E12" i="139"/>
  <c r="D12" i="139"/>
  <c r="C12" i="139"/>
  <c r="F11" i="139"/>
  <c r="E11" i="139"/>
  <c r="D11" i="139"/>
  <c r="C11" i="139"/>
  <c r="F10" i="139"/>
  <c r="E10" i="139"/>
  <c r="D10" i="139"/>
  <c r="C10" i="139"/>
  <c r="F9" i="139"/>
  <c r="E9" i="139"/>
  <c r="D9" i="139"/>
  <c r="C9" i="139"/>
  <c r="F8" i="139"/>
  <c r="E8" i="139"/>
  <c r="D8" i="139"/>
  <c r="C8" i="139"/>
  <c r="C21" i="142"/>
  <c r="E20" i="106"/>
  <c r="D20" i="106"/>
  <c r="C20" i="106"/>
  <c r="E19" i="106"/>
  <c r="D19" i="106"/>
  <c r="C19" i="106"/>
  <c r="E18" i="106"/>
  <c r="D18" i="106"/>
  <c r="C18" i="106"/>
  <c r="E17" i="106"/>
  <c r="D17" i="106"/>
  <c r="C17" i="106"/>
  <c r="E16" i="106"/>
  <c r="D16" i="106"/>
  <c r="C16" i="106"/>
  <c r="E15" i="106"/>
  <c r="D15" i="106"/>
  <c r="C15" i="106"/>
  <c r="E14" i="106"/>
  <c r="D14" i="106"/>
  <c r="C14" i="106"/>
  <c r="E13" i="106"/>
  <c r="D13" i="106"/>
  <c r="C13" i="106"/>
  <c r="E12" i="106"/>
  <c r="D12" i="106"/>
  <c r="C12" i="106"/>
  <c r="E11" i="106"/>
  <c r="D11" i="106"/>
  <c r="C11" i="106"/>
  <c r="E10" i="106"/>
  <c r="D10" i="106"/>
  <c r="C10" i="106"/>
  <c r="E9" i="106"/>
  <c r="D9" i="106"/>
  <c r="C9" i="106"/>
  <c r="E8" i="106"/>
  <c r="D8" i="106"/>
  <c r="C8" i="106"/>
  <c r="E20" i="103"/>
  <c r="D20" i="103"/>
  <c r="C20" i="103"/>
  <c r="E19" i="103"/>
  <c r="D19" i="103"/>
  <c r="C19" i="103"/>
  <c r="E18" i="103"/>
  <c r="D18" i="103"/>
  <c r="C18" i="103"/>
  <c r="E17" i="103"/>
  <c r="D17" i="103"/>
  <c r="C17" i="103"/>
  <c r="E16" i="103"/>
  <c r="D16" i="103"/>
  <c r="C16" i="103"/>
  <c r="E15" i="103"/>
  <c r="D15" i="103"/>
  <c r="C15" i="103"/>
  <c r="E14" i="103"/>
  <c r="D14" i="103"/>
  <c r="C14" i="103"/>
  <c r="E13" i="103"/>
  <c r="D13" i="103"/>
  <c r="C13" i="103"/>
  <c r="E12" i="103"/>
  <c r="D12" i="103"/>
  <c r="C12" i="103"/>
  <c r="E11" i="103"/>
  <c r="D11" i="103"/>
  <c r="C11" i="103"/>
  <c r="E10" i="103"/>
  <c r="D10" i="103"/>
  <c r="C10" i="103"/>
  <c r="E9" i="103"/>
  <c r="D9" i="103"/>
  <c r="C9" i="103"/>
  <c r="E8" i="103"/>
  <c r="D8" i="103"/>
  <c r="C8" i="103"/>
  <c r="E20" i="102"/>
  <c r="D20" i="102"/>
  <c r="C20" i="102"/>
  <c r="E19" i="102"/>
  <c r="D19" i="102"/>
  <c r="C19" i="102"/>
  <c r="E18" i="102"/>
  <c r="D18" i="102"/>
  <c r="C18" i="102"/>
  <c r="E17" i="102"/>
  <c r="D17" i="102"/>
  <c r="C17" i="102"/>
  <c r="E16" i="102"/>
  <c r="D16" i="102"/>
  <c r="C16" i="102"/>
  <c r="E15" i="102"/>
  <c r="D15" i="102"/>
  <c r="C15" i="102"/>
  <c r="E14" i="102"/>
  <c r="D14" i="102"/>
  <c r="C14" i="102"/>
  <c r="E13" i="102"/>
  <c r="D13" i="102"/>
  <c r="C13" i="102"/>
  <c r="E12" i="102"/>
  <c r="D12" i="102"/>
  <c r="C12" i="102"/>
  <c r="E11" i="102"/>
  <c r="D11" i="102"/>
  <c r="C11" i="102"/>
  <c r="E10" i="102"/>
  <c r="D10" i="102"/>
  <c r="C10" i="102"/>
  <c r="E9" i="102"/>
  <c r="D9" i="102"/>
  <c r="C9" i="102"/>
  <c r="E8" i="102"/>
  <c r="D8" i="102"/>
  <c r="C8" i="102"/>
  <c r="E20" i="101"/>
  <c r="D20" i="101"/>
  <c r="C20" i="101"/>
  <c r="E19" i="101"/>
  <c r="D19" i="101"/>
  <c r="C19" i="101"/>
  <c r="E18" i="101"/>
  <c r="D18" i="101"/>
  <c r="C18" i="101"/>
  <c r="E17" i="101"/>
  <c r="D17" i="101"/>
  <c r="C17" i="101"/>
  <c r="E16" i="101"/>
  <c r="D16" i="101"/>
  <c r="C16" i="101"/>
  <c r="E15" i="101"/>
  <c r="D15" i="101"/>
  <c r="C15" i="101"/>
  <c r="E14" i="101"/>
  <c r="D14" i="101"/>
  <c r="D14" i="100" s="1"/>
  <c r="C14" i="101"/>
  <c r="E13" i="101"/>
  <c r="D13" i="101"/>
  <c r="C13" i="101"/>
  <c r="E12" i="101"/>
  <c r="D12" i="101"/>
  <c r="C12" i="101"/>
  <c r="E11" i="101"/>
  <c r="D11" i="101"/>
  <c r="C11" i="101"/>
  <c r="E10" i="101"/>
  <c r="D10" i="101"/>
  <c r="C10" i="101"/>
  <c r="E9" i="101"/>
  <c r="D9" i="101"/>
  <c r="C9" i="101"/>
  <c r="E8" i="101"/>
  <c r="D8" i="101"/>
  <c r="C8" i="101"/>
  <c r="E21" i="108"/>
  <c r="D21" i="108"/>
  <c r="C21" i="108"/>
  <c r="E21" i="107"/>
  <c r="D21" i="107"/>
  <c r="C21" i="107"/>
  <c r="E21" i="105"/>
  <c r="D21" i="105"/>
  <c r="C21" i="105"/>
  <c r="E21" i="104"/>
  <c r="D21" i="104"/>
  <c r="C21" i="104"/>
  <c r="H10" i="95"/>
  <c r="H16" i="95"/>
  <c r="H9" i="94"/>
  <c r="H13" i="94"/>
  <c r="H14" i="94"/>
  <c r="H17" i="94"/>
  <c r="H8" i="94"/>
  <c r="H10" i="94"/>
  <c r="H11" i="94"/>
  <c r="H12" i="94"/>
  <c r="H15" i="94"/>
  <c r="H18" i="94"/>
  <c r="H19" i="94"/>
  <c r="H20" i="94"/>
  <c r="H17" i="95"/>
  <c r="H8" i="95"/>
  <c r="H11" i="95"/>
  <c r="H12" i="95"/>
  <c r="H13" i="95"/>
  <c r="H14" i="95"/>
  <c r="H15" i="95"/>
  <c r="H19" i="95"/>
  <c r="H20" i="95"/>
  <c r="H15" i="98"/>
  <c r="H19" i="97"/>
  <c r="H15" i="97"/>
  <c r="H11" i="97"/>
  <c r="H8" i="97"/>
  <c r="H20" i="98"/>
  <c r="H12" i="98"/>
  <c r="F21" i="98"/>
  <c r="E21" i="98"/>
  <c r="D21" i="98"/>
  <c r="C21" i="98"/>
  <c r="H18" i="98"/>
  <c r="H17" i="98"/>
  <c r="H14" i="98"/>
  <c r="H10" i="98"/>
  <c r="H9" i="98"/>
  <c r="H8" i="98"/>
  <c r="F21" i="97"/>
  <c r="E21" i="97"/>
  <c r="D21" i="97"/>
  <c r="C21" i="97"/>
  <c r="H20" i="97"/>
  <c r="H18" i="97"/>
  <c r="H17" i="97"/>
  <c r="H14" i="97"/>
  <c r="H12" i="97"/>
  <c r="H10" i="97"/>
  <c r="H9" i="97"/>
  <c r="F21" i="95"/>
  <c r="E21" i="95"/>
  <c r="D21" i="95"/>
  <c r="C21" i="95"/>
  <c r="F21" i="94"/>
  <c r="E21" i="94"/>
  <c r="D21" i="94"/>
  <c r="C21" i="94"/>
  <c r="D8" i="64"/>
  <c r="E8" i="64"/>
  <c r="F8" i="64"/>
  <c r="G8" i="64"/>
  <c r="D9" i="64"/>
  <c r="E9" i="64"/>
  <c r="F9" i="64"/>
  <c r="G9" i="64"/>
  <c r="D10" i="64"/>
  <c r="E10" i="64"/>
  <c r="F10" i="64"/>
  <c r="G10" i="64"/>
  <c r="D11" i="64"/>
  <c r="E11" i="64"/>
  <c r="F11" i="64"/>
  <c r="G11" i="64"/>
  <c r="D12" i="64"/>
  <c r="E12" i="64"/>
  <c r="F12" i="64"/>
  <c r="G12" i="64"/>
  <c r="D13" i="64"/>
  <c r="E13" i="64"/>
  <c r="F13" i="64"/>
  <c r="G13" i="64"/>
  <c r="D14" i="64"/>
  <c r="E14" i="64"/>
  <c r="F14" i="64"/>
  <c r="G14" i="64"/>
  <c r="D15" i="64"/>
  <c r="E15" i="64"/>
  <c r="F15" i="64"/>
  <c r="G15" i="64"/>
  <c r="D16" i="64"/>
  <c r="E16" i="64"/>
  <c r="F16" i="64"/>
  <c r="G16" i="64"/>
  <c r="D17" i="64"/>
  <c r="E17" i="64"/>
  <c r="F17" i="64"/>
  <c r="G17" i="64"/>
  <c r="D18" i="64"/>
  <c r="E18" i="64"/>
  <c r="F18" i="64"/>
  <c r="G18" i="64"/>
  <c r="D19" i="64"/>
  <c r="E19" i="64"/>
  <c r="F19" i="64"/>
  <c r="G19" i="64"/>
  <c r="C9" i="64"/>
  <c r="C10" i="64"/>
  <c r="C11" i="64"/>
  <c r="C12" i="64"/>
  <c r="C13" i="64"/>
  <c r="C14" i="64"/>
  <c r="C15" i="64"/>
  <c r="C16" i="64"/>
  <c r="C17" i="64"/>
  <c r="C18" i="64"/>
  <c r="C19" i="64"/>
  <c r="C8" i="64"/>
  <c r="G19" i="65"/>
  <c r="F19" i="65"/>
  <c r="E19" i="65"/>
  <c r="D19" i="65"/>
  <c r="C19" i="65"/>
  <c r="G18" i="65"/>
  <c r="F18" i="65"/>
  <c r="F18" i="55" s="1"/>
  <c r="E18" i="65"/>
  <c r="D18" i="65"/>
  <c r="C18" i="65"/>
  <c r="G17" i="65"/>
  <c r="F17" i="65"/>
  <c r="E17" i="65"/>
  <c r="D17" i="65"/>
  <c r="C17" i="65"/>
  <c r="G16" i="65"/>
  <c r="G16" i="55" s="1"/>
  <c r="F16" i="65"/>
  <c r="E16" i="65"/>
  <c r="D16" i="65"/>
  <c r="C16" i="65"/>
  <c r="G15" i="65"/>
  <c r="F15" i="65"/>
  <c r="E15" i="65"/>
  <c r="D15" i="65"/>
  <c r="C15" i="65"/>
  <c r="G14" i="65"/>
  <c r="F14" i="65"/>
  <c r="E14" i="65"/>
  <c r="D14" i="65"/>
  <c r="D14" i="55" s="1"/>
  <c r="C14" i="65"/>
  <c r="G13" i="65"/>
  <c r="F13" i="65"/>
  <c r="E13" i="65"/>
  <c r="D13" i="65"/>
  <c r="C13" i="65"/>
  <c r="G12" i="65"/>
  <c r="F12" i="65"/>
  <c r="E12" i="65"/>
  <c r="D12" i="65"/>
  <c r="C12" i="65"/>
  <c r="C12" i="55" s="1"/>
  <c r="G11" i="65"/>
  <c r="F11" i="65"/>
  <c r="E11" i="65"/>
  <c r="D11" i="65"/>
  <c r="C11" i="65"/>
  <c r="G10" i="65"/>
  <c r="F10" i="65"/>
  <c r="F10" i="55" s="1"/>
  <c r="E10" i="65"/>
  <c r="D10" i="65"/>
  <c r="C10" i="65"/>
  <c r="G9" i="65"/>
  <c r="F9" i="65"/>
  <c r="E9" i="65"/>
  <c r="D9" i="65"/>
  <c r="C9" i="65"/>
  <c r="G8" i="65"/>
  <c r="G8" i="55" s="1"/>
  <c r="F8" i="65"/>
  <c r="E8" i="65"/>
  <c r="D8" i="65"/>
  <c r="C8" i="65"/>
  <c r="G17" i="66"/>
  <c r="G15" i="66"/>
  <c r="G14" i="66"/>
  <c r="H8" i="67"/>
  <c r="G19" i="69"/>
  <c r="F19" i="69"/>
  <c r="E19" i="69"/>
  <c r="D19" i="69"/>
  <c r="C19" i="69"/>
  <c r="G18" i="69"/>
  <c r="F18" i="69"/>
  <c r="E18" i="69"/>
  <c r="D18" i="69"/>
  <c r="C18" i="69"/>
  <c r="G17" i="69"/>
  <c r="F17" i="69"/>
  <c r="E17" i="69"/>
  <c r="D17" i="69"/>
  <c r="C17" i="69"/>
  <c r="G16" i="69"/>
  <c r="F16" i="69"/>
  <c r="E16" i="69"/>
  <c r="D16" i="69"/>
  <c r="C16" i="69"/>
  <c r="G15" i="69"/>
  <c r="F15" i="69"/>
  <c r="E15" i="69"/>
  <c r="D15" i="69"/>
  <c r="C15" i="69"/>
  <c r="G14" i="69"/>
  <c r="F14" i="69"/>
  <c r="E14" i="69"/>
  <c r="D14" i="69"/>
  <c r="C14" i="69"/>
  <c r="G13" i="69"/>
  <c r="F13" i="69"/>
  <c r="E13" i="69"/>
  <c r="D13" i="69"/>
  <c r="C13" i="69"/>
  <c r="G12" i="69"/>
  <c r="F12" i="69"/>
  <c r="E12" i="69"/>
  <c r="D12" i="69"/>
  <c r="C12" i="69"/>
  <c r="G11" i="69"/>
  <c r="F11" i="69"/>
  <c r="E11" i="69"/>
  <c r="D11" i="69"/>
  <c r="C11" i="69"/>
  <c r="G10" i="69"/>
  <c r="F10" i="69"/>
  <c r="E10" i="69"/>
  <c r="D10" i="69"/>
  <c r="C10" i="69"/>
  <c r="G9" i="69"/>
  <c r="F9" i="69"/>
  <c r="E9" i="69"/>
  <c r="D9" i="69"/>
  <c r="C9" i="69"/>
  <c r="G8" i="69"/>
  <c r="F8" i="69"/>
  <c r="E8" i="69"/>
  <c r="D8" i="69"/>
  <c r="C8" i="69"/>
  <c r="G19" i="66"/>
  <c r="F19" i="66"/>
  <c r="E19" i="66"/>
  <c r="D19" i="66"/>
  <c r="C19" i="66"/>
  <c r="G18" i="66"/>
  <c r="F18" i="66"/>
  <c r="E18" i="66"/>
  <c r="D18" i="66"/>
  <c r="C18" i="66"/>
  <c r="F17" i="66"/>
  <c r="E17" i="66"/>
  <c r="D17" i="66"/>
  <c r="C17" i="66"/>
  <c r="G16" i="66"/>
  <c r="F16" i="66"/>
  <c r="E16" i="66"/>
  <c r="D16" i="66"/>
  <c r="C16" i="66"/>
  <c r="F15" i="66"/>
  <c r="E15" i="66"/>
  <c r="D15" i="66"/>
  <c r="C15" i="66"/>
  <c r="F14" i="66"/>
  <c r="E14" i="66"/>
  <c r="D14" i="66"/>
  <c r="C14" i="66"/>
  <c r="G13" i="66"/>
  <c r="F13" i="66"/>
  <c r="E13" i="66"/>
  <c r="D13" i="66"/>
  <c r="C13" i="66"/>
  <c r="F12" i="66"/>
  <c r="E12" i="66"/>
  <c r="D12" i="66"/>
  <c r="C12" i="66"/>
  <c r="G11" i="66"/>
  <c r="F11" i="66"/>
  <c r="E11" i="66"/>
  <c r="D11" i="66"/>
  <c r="C11" i="66"/>
  <c r="G10" i="66"/>
  <c r="F10" i="66"/>
  <c r="E10" i="66"/>
  <c r="D10" i="66"/>
  <c r="C10" i="66"/>
  <c r="G9" i="66"/>
  <c r="F9" i="66"/>
  <c r="E9" i="66"/>
  <c r="D9" i="66"/>
  <c r="C9" i="66"/>
  <c r="F8" i="66"/>
  <c r="E8" i="66"/>
  <c r="D8" i="66"/>
  <c r="C8" i="66"/>
  <c r="H19" i="71"/>
  <c r="H19" i="70"/>
  <c r="H15" i="70"/>
  <c r="H11" i="70"/>
  <c r="H19" i="67"/>
  <c r="H11" i="67"/>
  <c r="F20" i="71"/>
  <c r="E20" i="71"/>
  <c r="D20" i="71"/>
  <c r="C20" i="71"/>
  <c r="H18" i="71"/>
  <c r="H17" i="71"/>
  <c r="H16" i="71"/>
  <c r="H15" i="71"/>
  <c r="H14" i="71"/>
  <c r="H13" i="71"/>
  <c r="H12" i="71"/>
  <c r="H10" i="71"/>
  <c r="H9" i="71"/>
  <c r="H8" i="71"/>
  <c r="F20" i="70"/>
  <c r="E20" i="70"/>
  <c r="D20" i="70"/>
  <c r="C20" i="70"/>
  <c r="H17" i="70"/>
  <c r="H16" i="70"/>
  <c r="H9" i="70"/>
  <c r="H8" i="70"/>
  <c r="F20" i="68"/>
  <c r="E20" i="68"/>
  <c r="D20" i="68"/>
  <c r="C20" i="68"/>
  <c r="H17" i="68"/>
  <c r="H16" i="68"/>
  <c r="H15" i="68"/>
  <c r="H14" i="68"/>
  <c r="H13" i="68"/>
  <c r="H9" i="68"/>
  <c r="F20" i="67"/>
  <c r="E20" i="67"/>
  <c r="D20" i="67"/>
  <c r="C20" i="67"/>
  <c r="H17" i="67"/>
  <c r="H16" i="67"/>
  <c r="H15" i="67"/>
  <c r="H13" i="67"/>
  <c r="H9" i="67"/>
  <c r="H12" i="2"/>
  <c r="H11" i="2"/>
  <c r="G16" i="2"/>
  <c r="I9" i="2"/>
  <c r="J15" i="2"/>
  <c r="I15" i="2"/>
  <c r="E12" i="2"/>
  <c r="E11" i="2"/>
  <c r="H15" i="2"/>
  <c r="H14" i="2"/>
  <c r="J20" i="1"/>
  <c r="I20" i="1"/>
  <c r="H20" i="1"/>
  <c r="J19" i="1"/>
  <c r="I19" i="1"/>
  <c r="H19" i="1"/>
  <c r="E19" i="1"/>
  <c r="J18" i="1"/>
  <c r="K18" i="1" s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J9" i="1"/>
  <c r="I9" i="1"/>
  <c r="H9" i="1"/>
  <c r="E9" i="1"/>
  <c r="J8" i="1"/>
  <c r="E8" i="1"/>
  <c r="H8" i="1"/>
  <c r="I8" i="1"/>
  <c r="D8" i="25"/>
  <c r="E8" i="25"/>
  <c r="F8" i="25"/>
  <c r="G8" i="25"/>
  <c r="H8" i="25"/>
  <c r="I8" i="25"/>
  <c r="J8" i="25"/>
  <c r="K8" i="25"/>
  <c r="L8" i="25"/>
  <c r="M8" i="25"/>
  <c r="N8" i="25"/>
  <c r="D9" i="25"/>
  <c r="E9" i="25"/>
  <c r="F9" i="25"/>
  <c r="G9" i="25"/>
  <c r="H9" i="25"/>
  <c r="I9" i="25"/>
  <c r="J9" i="25"/>
  <c r="K9" i="25"/>
  <c r="L9" i="25"/>
  <c r="M9" i="25"/>
  <c r="N9" i="25"/>
  <c r="D10" i="25"/>
  <c r="E10" i="25"/>
  <c r="F10" i="25"/>
  <c r="G10" i="25"/>
  <c r="H10" i="25"/>
  <c r="I10" i="25"/>
  <c r="J10" i="25"/>
  <c r="K10" i="25"/>
  <c r="L10" i="25"/>
  <c r="M10" i="25"/>
  <c r="N10" i="25"/>
  <c r="D11" i="25"/>
  <c r="E11" i="25"/>
  <c r="F11" i="25"/>
  <c r="G11" i="25"/>
  <c r="H11" i="25"/>
  <c r="I11" i="25"/>
  <c r="J11" i="25"/>
  <c r="K11" i="25"/>
  <c r="L11" i="25"/>
  <c r="M11" i="25"/>
  <c r="N11" i="25"/>
  <c r="D12" i="25"/>
  <c r="E12" i="25"/>
  <c r="F12" i="25"/>
  <c r="G12" i="25"/>
  <c r="H12" i="25"/>
  <c r="I12" i="25"/>
  <c r="J12" i="25"/>
  <c r="K12" i="25"/>
  <c r="L12" i="25"/>
  <c r="M12" i="25"/>
  <c r="N12" i="25"/>
  <c r="D13" i="25"/>
  <c r="E13" i="25"/>
  <c r="F13" i="25"/>
  <c r="G13" i="25"/>
  <c r="H13" i="25"/>
  <c r="I13" i="25"/>
  <c r="J13" i="25"/>
  <c r="K13" i="25"/>
  <c r="L13" i="25"/>
  <c r="M13" i="25"/>
  <c r="N13" i="25"/>
  <c r="D14" i="25"/>
  <c r="E14" i="25"/>
  <c r="F14" i="25"/>
  <c r="G14" i="25"/>
  <c r="H14" i="25"/>
  <c r="I14" i="25"/>
  <c r="J14" i="25"/>
  <c r="K14" i="25"/>
  <c r="L14" i="25"/>
  <c r="M14" i="25"/>
  <c r="N14" i="25"/>
  <c r="D15" i="25"/>
  <c r="E15" i="25"/>
  <c r="F15" i="25"/>
  <c r="G15" i="25"/>
  <c r="H15" i="25"/>
  <c r="I15" i="25"/>
  <c r="J15" i="25"/>
  <c r="K15" i="25"/>
  <c r="L15" i="25"/>
  <c r="M15" i="25"/>
  <c r="N15" i="25"/>
  <c r="D16" i="25"/>
  <c r="E16" i="25"/>
  <c r="F16" i="25"/>
  <c r="G16" i="25"/>
  <c r="H16" i="25"/>
  <c r="I16" i="25"/>
  <c r="J16" i="25"/>
  <c r="K16" i="25"/>
  <c r="L16" i="25"/>
  <c r="M16" i="25"/>
  <c r="N16" i="25"/>
  <c r="D17" i="25"/>
  <c r="E17" i="25"/>
  <c r="F17" i="25"/>
  <c r="G17" i="25"/>
  <c r="H17" i="25"/>
  <c r="I17" i="25"/>
  <c r="J17" i="25"/>
  <c r="K17" i="25"/>
  <c r="L17" i="25"/>
  <c r="M17" i="25"/>
  <c r="N17" i="25"/>
  <c r="D18" i="25"/>
  <c r="E18" i="25"/>
  <c r="F18" i="25"/>
  <c r="G18" i="25"/>
  <c r="H18" i="25"/>
  <c r="I18" i="25"/>
  <c r="J18" i="25"/>
  <c r="K18" i="25"/>
  <c r="L18" i="25"/>
  <c r="M18" i="25"/>
  <c r="N18" i="25"/>
  <c r="D19" i="25"/>
  <c r="E19" i="25"/>
  <c r="F19" i="25"/>
  <c r="G19" i="25"/>
  <c r="H19" i="25"/>
  <c r="I19" i="25"/>
  <c r="J19" i="25"/>
  <c r="K19" i="25"/>
  <c r="L19" i="25"/>
  <c r="M19" i="25"/>
  <c r="N19" i="25"/>
  <c r="D20" i="25"/>
  <c r="E20" i="25"/>
  <c r="F20" i="25"/>
  <c r="G20" i="25"/>
  <c r="H20" i="25"/>
  <c r="I20" i="25"/>
  <c r="J20" i="25"/>
  <c r="K20" i="25"/>
  <c r="L20" i="25"/>
  <c r="M20" i="25"/>
  <c r="N20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8" i="25"/>
  <c r="D8" i="6"/>
  <c r="E8" i="6"/>
  <c r="F8" i="6"/>
  <c r="G8" i="6"/>
  <c r="H8" i="6"/>
  <c r="I8" i="6"/>
  <c r="J8" i="6"/>
  <c r="K8" i="6"/>
  <c r="L8" i="6"/>
  <c r="M8" i="6"/>
  <c r="N8" i="6"/>
  <c r="D9" i="6"/>
  <c r="E9" i="6"/>
  <c r="F9" i="6"/>
  <c r="G9" i="6"/>
  <c r="H9" i="6"/>
  <c r="I9" i="6"/>
  <c r="J9" i="6"/>
  <c r="K9" i="6"/>
  <c r="L9" i="6"/>
  <c r="M9" i="6"/>
  <c r="N9" i="6"/>
  <c r="D10" i="6"/>
  <c r="E10" i="6"/>
  <c r="F10" i="6"/>
  <c r="G10" i="6"/>
  <c r="H10" i="6"/>
  <c r="I10" i="6"/>
  <c r="J10" i="6"/>
  <c r="K10" i="6"/>
  <c r="L10" i="6"/>
  <c r="M10" i="6"/>
  <c r="N10" i="6"/>
  <c r="D11" i="6"/>
  <c r="E11" i="6"/>
  <c r="F11" i="6"/>
  <c r="G11" i="6"/>
  <c r="H11" i="6"/>
  <c r="I11" i="6"/>
  <c r="J11" i="6"/>
  <c r="K11" i="6"/>
  <c r="L11" i="6"/>
  <c r="M11" i="6"/>
  <c r="N11" i="6"/>
  <c r="D12" i="6"/>
  <c r="E12" i="6"/>
  <c r="F12" i="6"/>
  <c r="G12" i="6"/>
  <c r="H12" i="6"/>
  <c r="I12" i="6"/>
  <c r="J12" i="6"/>
  <c r="K12" i="6"/>
  <c r="L12" i="6"/>
  <c r="M12" i="6"/>
  <c r="N12" i="6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D18" i="6"/>
  <c r="E18" i="6"/>
  <c r="F18" i="6"/>
  <c r="G18" i="6"/>
  <c r="H18" i="6"/>
  <c r="I18" i="6"/>
  <c r="J18" i="6"/>
  <c r="K18" i="6"/>
  <c r="L18" i="6"/>
  <c r="M18" i="6"/>
  <c r="N18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G13" i="5"/>
  <c r="H13" i="5"/>
  <c r="I13" i="5"/>
  <c r="J13" i="5"/>
  <c r="K13" i="5"/>
  <c r="L13" i="5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D15" i="5"/>
  <c r="E15" i="5"/>
  <c r="F15" i="5"/>
  <c r="G15" i="5"/>
  <c r="H15" i="5"/>
  <c r="I15" i="5"/>
  <c r="J15" i="5"/>
  <c r="K15" i="5"/>
  <c r="L15" i="5"/>
  <c r="M15" i="5"/>
  <c r="N15" i="5"/>
  <c r="D16" i="5"/>
  <c r="E16" i="5"/>
  <c r="F16" i="5"/>
  <c r="G16" i="5"/>
  <c r="H16" i="5"/>
  <c r="I16" i="5"/>
  <c r="J16" i="5"/>
  <c r="K16" i="5"/>
  <c r="L16" i="5"/>
  <c r="M16" i="5"/>
  <c r="N16" i="5"/>
  <c r="D17" i="5"/>
  <c r="E17" i="5"/>
  <c r="F17" i="5"/>
  <c r="G17" i="5"/>
  <c r="H17" i="5"/>
  <c r="I17" i="5"/>
  <c r="J17" i="5"/>
  <c r="K17" i="5"/>
  <c r="L17" i="5"/>
  <c r="M17" i="5"/>
  <c r="N17" i="5"/>
  <c r="D18" i="5"/>
  <c r="E18" i="5"/>
  <c r="F18" i="5"/>
  <c r="G18" i="5"/>
  <c r="H18" i="5"/>
  <c r="I18" i="5"/>
  <c r="J18" i="5"/>
  <c r="K18" i="5"/>
  <c r="L18" i="5"/>
  <c r="M18" i="5"/>
  <c r="N18" i="5"/>
  <c r="D19" i="5"/>
  <c r="E19" i="5"/>
  <c r="F19" i="5"/>
  <c r="G19" i="5"/>
  <c r="H19" i="5"/>
  <c r="I19" i="5"/>
  <c r="J19" i="5"/>
  <c r="K19" i="5"/>
  <c r="L19" i="5"/>
  <c r="M19" i="5"/>
  <c r="N19" i="5"/>
  <c r="D20" i="5"/>
  <c r="E20" i="5"/>
  <c r="F20" i="5"/>
  <c r="G20" i="5"/>
  <c r="H20" i="5"/>
  <c r="I20" i="5"/>
  <c r="J20" i="5"/>
  <c r="K20" i="5"/>
  <c r="L20" i="5"/>
  <c r="M20" i="5"/>
  <c r="N20" i="5"/>
  <c r="C9" i="5"/>
  <c r="C10" i="5"/>
  <c r="C11" i="5"/>
  <c r="C12" i="5"/>
  <c r="C13" i="5"/>
  <c r="C14" i="5"/>
  <c r="C15" i="5"/>
  <c r="C16" i="5"/>
  <c r="C17" i="5"/>
  <c r="C18" i="5"/>
  <c r="C19" i="5"/>
  <c r="C20" i="5"/>
  <c r="C8" i="5"/>
  <c r="D8" i="4"/>
  <c r="E8" i="4"/>
  <c r="F8" i="4"/>
  <c r="G8" i="4"/>
  <c r="H8" i="4"/>
  <c r="I8" i="4"/>
  <c r="J8" i="4"/>
  <c r="K8" i="4"/>
  <c r="L8" i="4"/>
  <c r="M8" i="4"/>
  <c r="N8" i="4"/>
  <c r="D9" i="4"/>
  <c r="E9" i="4"/>
  <c r="F9" i="4"/>
  <c r="G9" i="4"/>
  <c r="H9" i="4"/>
  <c r="I9" i="4"/>
  <c r="J9" i="4"/>
  <c r="K9" i="4"/>
  <c r="L9" i="4"/>
  <c r="M9" i="4"/>
  <c r="N9" i="4"/>
  <c r="D10" i="4"/>
  <c r="E10" i="4"/>
  <c r="F10" i="4"/>
  <c r="G10" i="4"/>
  <c r="H10" i="4"/>
  <c r="I10" i="4"/>
  <c r="J10" i="4"/>
  <c r="K10" i="4"/>
  <c r="L10" i="4"/>
  <c r="M10" i="4"/>
  <c r="N10" i="4"/>
  <c r="D11" i="4"/>
  <c r="E11" i="4"/>
  <c r="F11" i="4"/>
  <c r="G11" i="4"/>
  <c r="H11" i="4"/>
  <c r="I11" i="4"/>
  <c r="J11" i="4"/>
  <c r="K11" i="4"/>
  <c r="L11" i="4"/>
  <c r="M11" i="4"/>
  <c r="N11" i="4"/>
  <c r="D12" i="4"/>
  <c r="E12" i="4"/>
  <c r="F12" i="4"/>
  <c r="G12" i="4"/>
  <c r="H12" i="4"/>
  <c r="I12" i="4"/>
  <c r="J12" i="4"/>
  <c r="K12" i="4"/>
  <c r="L12" i="4"/>
  <c r="M12" i="4"/>
  <c r="N12" i="4"/>
  <c r="D13" i="4"/>
  <c r="E13" i="4"/>
  <c r="F13" i="4"/>
  <c r="G13" i="4"/>
  <c r="H13" i="4"/>
  <c r="I13" i="4"/>
  <c r="J13" i="4"/>
  <c r="K13" i="4"/>
  <c r="L13" i="4"/>
  <c r="M13" i="4"/>
  <c r="N13" i="4"/>
  <c r="D14" i="4"/>
  <c r="E14" i="4"/>
  <c r="F14" i="4"/>
  <c r="G14" i="4"/>
  <c r="H14" i="4"/>
  <c r="I14" i="4"/>
  <c r="J14" i="4"/>
  <c r="K14" i="4"/>
  <c r="L14" i="4"/>
  <c r="M14" i="4"/>
  <c r="N14" i="4"/>
  <c r="D15" i="4"/>
  <c r="E15" i="4"/>
  <c r="F15" i="4"/>
  <c r="G15" i="4"/>
  <c r="H15" i="4"/>
  <c r="I15" i="4"/>
  <c r="J15" i="4"/>
  <c r="K15" i="4"/>
  <c r="L15" i="4"/>
  <c r="M15" i="4"/>
  <c r="N15" i="4"/>
  <c r="D16" i="4"/>
  <c r="E16" i="4"/>
  <c r="F16" i="4"/>
  <c r="G16" i="4"/>
  <c r="H16" i="4"/>
  <c r="I16" i="4"/>
  <c r="J16" i="4"/>
  <c r="K16" i="4"/>
  <c r="L16" i="4"/>
  <c r="M16" i="4"/>
  <c r="N16" i="4"/>
  <c r="D17" i="4"/>
  <c r="E17" i="4"/>
  <c r="F17" i="4"/>
  <c r="G17" i="4"/>
  <c r="H17" i="4"/>
  <c r="I17" i="4"/>
  <c r="J17" i="4"/>
  <c r="K17" i="4"/>
  <c r="L17" i="4"/>
  <c r="M17" i="4"/>
  <c r="N17" i="4"/>
  <c r="D18" i="4"/>
  <c r="E18" i="4"/>
  <c r="F18" i="4"/>
  <c r="G18" i="4"/>
  <c r="H18" i="4"/>
  <c r="I18" i="4"/>
  <c r="J18" i="4"/>
  <c r="K18" i="4"/>
  <c r="L18" i="4"/>
  <c r="M18" i="4"/>
  <c r="N18" i="4"/>
  <c r="D19" i="4"/>
  <c r="E19" i="4"/>
  <c r="F19" i="4"/>
  <c r="G19" i="4"/>
  <c r="H19" i="4"/>
  <c r="I19" i="4"/>
  <c r="J19" i="4"/>
  <c r="K19" i="4"/>
  <c r="L19" i="4"/>
  <c r="M19" i="4"/>
  <c r="N19" i="4"/>
  <c r="D20" i="4"/>
  <c r="E20" i="4"/>
  <c r="F20" i="4"/>
  <c r="G20" i="4"/>
  <c r="H20" i="4"/>
  <c r="I20" i="4"/>
  <c r="J20" i="4"/>
  <c r="K20" i="4"/>
  <c r="L20" i="4"/>
  <c r="M20" i="4"/>
  <c r="N20" i="4"/>
  <c r="C9" i="4"/>
  <c r="C10" i="4"/>
  <c r="C11" i="4"/>
  <c r="C12" i="4"/>
  <c r="C13" i="4"/>
  <c r="C14" i="4"/>
  <c r="C15" i="4"/>
  <c r="C16" i="4"/>
  <c r="C17" i="4"/>
  <c r="C18" i="4"/>
  <c r="C19" i="4"/>
  <c r="C20" i="4"/>
  <c r="C8" i="4"/>
  <c r="N21" i="27"/>
  <c r="M21" i="27"/>
  <c r="L21" i="27"/>
  <c r="K21" i="27"/>
  <c r="J21" i="27"/>
  <c r="I21" i="27"/>
  <c r="H21" i="27"/>
  <c r="G21" i="27"/>
  <c r="F21" i="27"/>
  <c r="E21" i="27"/>
  <c r="D21" i="27"/>
  <c r="C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N21" i="26"/>
  <c r="M21" i="26"/>
  <c r="L21" i="26"/>
  <c r="K21" i="26"/>
  <c r="J21" i="26"/>
  <c r="I21" i="26"/>
  <c r="H21" i="26"/>
  <c r="G21" i="26"/>
  <c r="F21" i="26"/>
  <c r="E21" i="26"/>
  <c r="D21" i="26"/>
  <c r="C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N21" i="24"/>
  <c r="M21" i="24"/>
  <c r="L21" i="24"/>
  <c r="K21" i="24"/>
  <c r="J21" i="24"/>
  <c r="I21" i="24"/>
  <c r="H21" i="24"/>
  <c r="G21" i="24"/>
  <c r="F21" i="24"/>
  <c r="E21" i="24"/>
  <c r="D21" i="24"/>
  <c r="C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N21" i="23"/>
  <c r="M21" i="23"/>
  <c r="L21" i="23"/>
  <c r="K21" i="23"/>
  <c r="J21" i="23"/>
  <c r="I21" i="23"/>
  <c r="H21" i="23"/>
  <c r="G21" i="23"/>
  <c r="F21" i="23"/>
  <c r="E21" i="23"/>
  <c r="D21" i="23"/>
  <c r="C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C14" i="100" l="1"/>
  <c r="E14" i="100"/>
  <c r="E11" i="55"/>
  <c r="E19" i="55"/>
  <c r="E21" i="1"/>
  <c r="J21" i="1"/>
  <c r="K12" i="1"/>
  <c r="K14" i="1"/>
  <c r="K10" i="1"/>
  <c r="K20" i="1"/>
  <c r="K16" i="1"/>
  <c r="G8" i="139"/>
  <c r="D8" i="3"/>
  <c r="E8" i="100"/>
  <c r="C9" i="55"/>
  <c r="D12" i="55"/>
  <c r="C17" i="55"/>
  <c r="G11" i="55"/>
  <c r="G19" i="55"/>
  <c r="G13" i="55"/>
  <c r="J16" i="3"/>
  <c r="H21" i="1"/>
  <c r="K9" i="1"/>
  <c r="K11" i="1"/>
  <c r="K13" i="1"/>
  <c r="K15" i="1"/>
  <c r="K17" i="1"/>
  <c r="K19" i="1"/>
  <c r="I21" i="1"/>
  <c r="D18" i="55"/>
  <c r="H11" i="3"/>
  <c r="F11" i="55"/>
  <c r="F13" i="55"/>
  <c r="G21" i="142"/>
  <c r="F12" i="3"/>
  <c r="D10" i="3"/>
  <c r="C15" i="3"/>
  <c r="K18" i="3"/>
  <c r="F17" i="3"/>
  <c r="L15" i="3"/>
  <c r="N9" i="3"/>
  <c r="C14" i="55"/>
  <c r="F15" i="55"/>
  <c r="E13" i="55"/>
  <c r="L18" i="3"/>
  <c r="L10" i="3"/>
  <c r="L20" i="3"/>
  <c r="G19" i="3"/>
  <c r="J18" i="3"/>
  <c r="K15" i="3"/>
  <c r="L12" i="3"/>
  <c r="G11" i="3"/>
  <c r="M9" i="3"/>
  <c r="E9" i="55"/>
  <c r="E17" i="55"/>
  <c r="F19" i="55"/>
  <c r="I19" i="3"/>
  <c r="G17" i="3"/>
  <c r="N12" i="3"/>
  <c r="J8" i="3"/>
  <c r="E15" i="55"/>
  <c r="K20" i="3"/>
  <c r="L17" i="3"/>
  <c r="J15" i="3"/>
  <c r="K12" i="3"/>
  <c r="N11" i="3"/>
  <c r="F11" i="3"/>
  <c r="D9" i="3"/>
  <c r="G8" i="3"/>
  <c r="F9" i="55"/>
  <c r="F17" i="55"/>
  <c r="G21" i="146"/>
  <c r="N14" i="3"/>
  <c r="N20" i="3"/>
  <c r="N19" i="3"/>
  <c r="M17" i="3"/>
  <c r="M15" i="3"/>
  <c r="M14" i="3"/>
  <c r="F20" i="3"/>
  <c r="H16" i="3"/>
  <c r="E15" i="3"/>
  <c r="H14" i="3"/>
  <c r="E14" i="3"/>
  <c r="I21" i="4"/>
  <c r="O10" i="4"/>
  <c r="O8" i="4"/>
  <c r="C18" i="3"/>
  <c r="C10" i="3"/>
  <c r="H20" i="3"/>
  <c r="D18" i="3"/>
  <c r="K13" i="3"/>
  <c r="I11" i="3"/>
  <c r="G9" i="3"/>
  <c r="M12" i="3"/>
  <c r="H21" i="6"/>
  <c r="O17" i="5"/>
  <c r="O9" i="5"/>
  <c r="J21" i="5"/>
  <c r="H21" i="5"/>
  <c r="O18" i="4"/>
  <c r="O20" i="25"/>
  <c r="D21" i="25"/>
  <c r="I21" i="25"/>
  <c r="O18" i="25"/>
  <c r="C13" i="3"/>
  <c r="F19" i="3"/>
  <c r="I18" i="3"/>
  <c r="D17" i="3"/>
  <c r="G16" i="3"/>
  <c r="H13" i="3"/>
  <c r="I10" i="3"/>
  <c r="L9" i="3"/>
  <c r="O10" i="25"/>
  <c r="H21" i="25"/>
  <c r="D10" i="55"/>
  <c r="D9" i="55"/>
  <c r="D17" i="55"/>
  <c r="D8" i="55"/>
  <c r="D16" i="55"/>
  <c r="G15" i="55"/>
  <c r="G9" i="55"/>
  <c r="G17" i="55"/>
  <c r="D15" i="55"/>
  <c r="G10" i="55"/>
  <c r="G18" i="55"/>
  <c r="F12" i="55"/>
  <c r="D11" i="55"/>
  <c r="G12" i="55"/>
  <c r="E14" i="55"/>
  <c r="D19" i="55"/>
  <c r="C13" i="55"/>
  <c r="F14" i="55"/>
  <c r="E12" i="55"/>
  <c r="E8" i="55"/>
  <c r="C10" i="55"/>
  <c r="D13" i="55"/>
  <c r="G14" i="55"/>
  <c r="E16" i="55"/>
  <c r="C18" i="55"/>
  <c r="F8" i="55"/>
  <c r="F16" i="55"/>
  <c r="E10" i="55"/>
  <c r="E18" i="55"/>
  <c r="H15" i="65"/>
  <c r="H12" i="65"/>
  <c r="H11" i="65"/>
  <c r="H19" i="65"/>
  <c r="H8" i="65"/>
  <c r="H16" i="65"/>
  <c r="C8" i="55"/>
  <c r="H17" i="65"/>
  <c r="H10" i="65"/>
  <c r="H18" i="65"/>
  <c r="C19" i="55"/>
  <c r="C11" i="55"/>
  <c r="H9" i="65"/>
  <c r="H13" i="65"/>
  <c r="C16" i="55"/>
  <c r="H14" i="65"/>
  <c r="C15" i="55"/>
  <c r="C20" i="65"/>
  <c r="E12" i="100"/>
  <c r="D15" i="100"/>
  <c r="C10" i="100"/>
  <c r="E20" i="100"/>
  <c r="D11" i="100"/>
  <c r="D21" i="106"/>
  <c r="E21" i="106"/>
  <c r="G9" i="139"/>
  <c r="F21" i="139"/>
  <c r="E21" i="139"/>
  <c r="G10" i="139"/>
  <c r="G12" i="139"/>
  <c r="G14" i="139"/>
  <c r="G16" i="139"/>
  <c r="G18" i="139"/>
  <c r="G20" i="139"/>
  <c r="D21" i="139"/>
  <c r="G11" i="139"/>
  <c r="G13" i="139"/>
  <c r="G19" i="139"/>
  <c r="G15" i="139"/>
  <c r="G17" i="139"/>
  <c r="C21" i="139"/>
  <c r="E9" i="100"/>
  <c r="D12" i="100"/>
  <c r="C21" i="102"/>
  <c r="D13" i="100"/>
  <c r="C9" i="100"/>
  <c r="C17" i="100"/>
  <c r="D9" i="100"/>
  <c r="E17" i="100"/>
  <c r="E10" i="100"/>
  <c r="C16" i="100"/>
  <c r="E18" i="100"/>
  <c r="D21" i="102"/>
  <c r="E21" i="102"/>
  <c r="E11" i="100"/>
  <c r="E19" i="100"/>
  <c r="C11" i="100"/>
  <c r="C12" i="100"/>
  <c r="D17" i="100"/>
  <c r="C20" i="100"/>
  <c r="D21" i="101"/>
  <c r="E16" i="100"/>
  <c r="D19" i="100"/>
  <c r="E13" i="100"/>
  <c r="D21" i="103"/>
  <c r="C21" i="103"/>
  <c r="D16" i="100"/>
  <c r="E21" i="103"/>
  <c r="E21" i="101"/>
  <c r="C15" i="100"/>
  <c r="D20" i="100"/>
  <c r="C19" i="100"/>
  <c r="D8" i="100"/>
  <c r="C21" i="101"/>
  <c r="C18" i="100"/>
  <c r="D10" i="100"/>
  <c r="C8" i="100"/>
  <c r="C21" i="106"/>
  <c r="C13" i="100"/>
  <c r="E15" i="100"/>
  <c r="D18" i="100"/>
  <c r="H14" i="93"/>
  <c r="H16" i="94"/>
  <c r="H21" i="94" s="1"/>
  <c r="H18" i="95"/>
  <c r="H21" i="95" s="1"/>
  <c r="H16" i="92"/>
  <c r="H16" i="93"/>
  <c r="H10" i="93"/>
  <c r="H8" i="92"/>
  <c r="H20" i="93"/>
  <c r="H15" i="91"/>
  <c r="H17" i="91"/>
  <c r="H9" i="91"/>
  <c r="H19" i="93"/>
  <c r="G21" i="94"/>
  <c r="H11" i="93"/>
  <c r="H13" i="93"/>
  <c r="H12" i="93"/>
  <c r="H17" i="93"/>
  <c r="F21" i="93"/>
  <c r="C21" i="93"/>
  <c r="H15" i="93"/>
  <c r="H15" i="92"/>
  <c r="H18" i="93"/>
  <c r="G21" i="95"/>
  <c r="H8" i="93"/>
  <c r="H18" i="92"/>
  <c r="D21" i="93"/>
  <c r="E21" i="93"/>
  <c r="H12" i="91"/>
  <c r="H20" i="91"/>
  <c r="H13" i="97"/>
  <c r="H19" i="96"/>
  <c r="H16" i="97"/>
  <c r="H11" i="91"/>
  <c r="H11" i="96"/>
  <c r="G21" i="97"/>
  <c r="H13" i="91"/>
  <c r="E21" i="91"/>
  <c r="D21" i="92"/>
  <c r="E21" i="92"/>
  <c r="H12" i="96"/>
  <c r="H16" i="96"/>
  <c r="H18" i="96"/>
  <c r="H20" i="96"/>
  <c r="H16" i="98"/>
  <c r="H14" i="92"/>
  <c r="H15" i="96"/>
  <c r="H19" i="92"/>
  <c r="G21" i="98"/>
  <c r="H11" i="98"/>
  <c r="H19" i="98"/>
  <c r="H12" i="92"/>
  <c r="H10" i="96"/>
  <c r="H13" i="98"/>
  <c r="D21" i="96"/>
  <c r="H9" i="96"/>
  <c r="H13" i="96"/>
  <c r="H14" i="96"/>
  <c r="H17" i="96"/>
  <c r="H20" i="92"/>
  <c r="E21" i="96"/>
  <c r="F21" i="96"/>
  <c r="H9" i="92"/>
  <c r="C21" i="96"/>
  <c r="H9" i="93"/>
  <c r="H17" i="92"/>
  <c r="F21" i="92"/>
  <c r="C21" i="92"/>
  <c r="H10" i="91"/>
  <c r="H18" i="91"/>
  <c r="D21" i="91"/>
  <c r="H14" i="91"/>
  <c r="F21" i="91"/>
  <c r="H16" i="91"/>
  <c r="C21" i="91"/>
  <c r="H10" i="68"/>
  <c r="H18" i="68"/>
  <c r="H11" i="68"/>
  <c r="H19" i="68"/>
  <c r="H12" i="68"/>
  <c r="G20" i="68"/>
  <c r="H8" i="68"/>
  <c r="G12" i="66"/>
  <c r="H12" i="66" s="1"/>
  <c r="G8" i="66"/>
  <c r="H8" i="66" s="1"/>
  <c r="H11" i="69"/>
  <c r="H11" i="71"/>
  <c r="H20" i="71" s="1"/>
  <c r="G20" i="71"/>
  <c r="H14" i="70"/>
  <c r="H13" i="69"/>
  <c r="H13" i="70"/>
  <c r="H19" i="69"/>
  <c r="H10" i="70"/>
  <c r="H18" i="70"/>
  <c r="H11" i="64"/>
  <c r="H10" i="64"/>
  <c r="G20" i="70"/>
  <c r="H12" i="70"/>
  <c r="H12" i="64"/>
  <c r="H16" i="69"/>
  <c r="G20" i="67"/>
  <c r="H10" i="67"/>
  <c r="H18" i="67"/>
  <c r="H12" i="67"/>
  <c r="H14" i="67"/>
  <c r="H11" i="66"/>
  <c r="H16" i="66"/>
  <c r="H19" i="66"/>
  <c r="H8" i="69"/>
  <c r="H15" i="69"/>
  <c r="H15" i="64"/>
  <c r="E20" i="69"/>
  <c r="C20" i="69"/>
  <c r="D20" i="69"/>
  <c r="H10" i="69"/>
  <c r="H9" i="69"/>
  <c r="H18" i="69"/>
  <c r="H17" i="69"/>
  <c r="H13" i="66"/>
  <c r="H17" i="66"/>
  <c r="E20" i="66"/>
  <c r="H15" i="66"/>
  <c r="D20" i="66"/>
  <c r="F20" i="66"/>
  <c r="H18" i="66"/>
  <c r="H14" i="66"/>
  <c r="H9" i="66"/>
  <c r="C20" i="66"/>
  <c r="H10" i="66"/>
  <c r="H14" i="64"/>
  <c r="H19" i="64"/>
  <c r="H9" i="64"/>
  <c r="F20" i="65"/>
  <c r="E20" i="65"/>
  <c r="E20" i="64"/>
  <c r="D20" i="64"/>
  <c r="F20" i="64"/>
  <c r="H17" i="64"/>
  <c r="H13" i="64"/>
  <c r="C20" i="64"/>
  <c r="F20" i="69"/>
  <c r="H12" i="69"/>
  <c r="D20" i="65"/>
  <c r="H16" i="64"/>
  <c r="J13" i="2"/>
  <c r="J11" i="2"/>
  <c r="I11" i="2"/>
  <c r="J9" i="2"/>
  <c r="K9" i="2" s="1"/>
  <c r="E9" i="2"/>
  <c r="E14" i="2"/>
  <c r="H13" i="2"/>
  <c r="H10" i="2"/>
  <c r="J10" i="2"/>
  <c r="I12" i="2"/>
  <c r="I13" i="2"/>
  <c r="I10" i="2"/>
  <c r="J12" i="2"/>
  <c r="H9" i="2"/>
  <c r="I14" i="2"/>
  <c r="F16" i="2"/>
  <c r="K15" i="2"/>
  <c r="E13" i="2"/>
  <c r="J14" i="2"/>
  <c r="E10" i="2"/>
  <c r="C16" i="2"/>
  <c r="E16" i="2" s="1"/>
  <c r="K8" i="1"/>
  <c r="O15" i="25"/>
  <c r="L16" i="3"/>
  <c r="E13" i="3"/>
  <c r="O19" i="5"/>
  <c r="O14" i="25"/>
  <c r="K21" i="25"/>
  <c r="G21" i="25"/>
  <c r="O14" i="5"/>
  <c r="F21" i="5"/>
  <c r="L21" i="25"/>
  <c r="O17" i="4"/>
  <c r="O12" i="4"/>
  <c r="O9" i="4"/>
  <c r="O17" i="25"/>
  <c r="O9" i="25"/>
  <c r="N21" i="25"/>
  <c r="F21" i="25"/>
  <c r="O12" i="25"/>
  <c r="O21" i="26"/>
  <c r="C19" i="3"/>
  <c r="O19" i="25"/>
  <c r="O11" i="25"/>
  <c r="J21" i="25"/>
  <c r="M21" i="25"/>
  <c r="E21" i="25"/>
  <c r="K19" i="3"/>
  <c r="N18" i="3"/>
  <c r="F18" i="3"/>
  <c r="I17" i="3"/>
  <c r="D16" i="3"/>
  <c r="G15" i="3"/>
  <c r="M13" i="3"/>
  <c r="H12" i="3"/>
  <c r="K11" i="3"/>
  <c r="N10" i="3"/>
  <c r="I9" i="3"/>
  <c r="L8" i="3"/>
  <c r="N21" i="5"/>
  <c r="J14" i="3"/>
  <c r="C20" i="3"/>
  <c r="C12" i="3"/>
  <c r="J20" i="3"/>
  <c r="M19" i="3"/>
  <c r="E19" i="3"/>
  <c r="H18" i="3"/>
  <c r="K17" i="3"/>
  <c r="N16" i="3"/>
  <c r="F16" i="3"/>
  <c r="I15" i="3"/>
  <c r="L14" i="3"/>
  <c r="G13" i="3"/>
  <c r="M11" i="3"/>
  <c r="E11" i="3"/>
  <c r="H10" i="3"/>
  <c r="N8" i="3"/>
  <c r="F8" i="3"/>
  <c r="O18" i="5"/>
  <c r="C11" i="3"/>
  <c r="I20" i="3"/>
  <c r="L19" i="3"/>
  <c r="D19" i="3"/>
  <c r="G18" i="3"/>
  <c r="J17" i="3"/>
  <c r="M16" i="3"/>
  <c r="E16" i="3"/>
  <c r="H15" i="3"/>
  <c r="K14" i="3"/>
  <c r="I12" i="3"/>
  <c r="L11" i="3"/>
  <c r="D11" i="3"/>
  <c r="J9" i="3"/>
  <c r="M8" i="3"/>
  <c r="E8" i="3"/>
  <c r="O20" i="5"/>
  <c r="O12" i="5"/>
  <c r="C17" i="3"/>
  <c r="C9" i="3"/>
  <c r="C21" i="5"/>
  <c r="F10" i="3"/>
  <c r="L21" i="5"/>
  <c r="O11" i="5"/>
  <c r="G21" i="5"/>
  <c r="M21" i="5"/>
  <c r="E21" i="5"/>
  <c r="O15" i="6"/>
  <c r="N21" i="6"/>
  <c r="F21" i="6"/>
  <c r="O13" i="6"/>
  <c r="O12" i="6"/>
  <c r="O8" i="6"/>
  <c r="O17" i="6"/>
  <c r="H21" i="4"/>
  <c r="I13" i="3"/>
  <c r="D12" i="3"/>
  <c r="O14" i="4"/>
  <c r="J21" i="4"/>
  <c r="K21" i="4"/>
  <c r="J10" i="3"/>
  <c r="E9" i="3"/>
  <c r="N21" i="4"/>
  <c r="F21" i="4"/>
  <c r="G21" i="4"/>
  <c r="M20" i="3"/>
  <c r="H19" i="3"/>
  <c r="N17" i="3"/>
  <c r="I16" i="3"/>
  <c r="D15" i="3"/>
  <c r="G14" i="3"/>
  <c r="J13" i="3"/>
  <c r="K10" i="3"/>
  <c r="F9" i="3"/>
  <c r="I8" i="3"/>
  <c r="C14" i="3"/>
  <c r="D20" i="3"/>
  <c r="E17" i="3"/>
  <c r="F14" i="3"/>
  <c r="H8" i="3"/>
  <c r="O10" i="6"/>
  <c r="G21" i="6"/>
  <c r="O19" i="6"/>
  <c r="K21" i="6"/>
  <c r="I21" i="6"/>
  <c r="L21" i="6"/>
  <c r="D21" i="6"/>
  <c r="O11" i="6"/>
  <c r="M21" i="6"/>
  <c r="E21" i="6"/>
  <c r="O9" i="6"/>
  <c r="O16" i="25"/>
  <c r="O8" i="25"/>
  <c r="O13" i="25"/>
  <c r="C21" i="25"/>
  <c r="O16" i="6"/>
  <c r="J21" i="6"/>
  <c r="O14" i="6"/>
  <c r="O20" i="6"/>
  <c r="O18" i="6"/>
  <c r="C21" i="6"/>
  <c r="I21" i="5"/>
  <c r="O16" i="5"/>
  <c r="K21" i="5"/>
  <c r="E12" i="3"/>
  <c r="O10" i="5"/>
  <c r="D21" i="5"/>
  <c r="E20" i="3"/>
  <c r="G20" i="3"/>
  <c r="J19" i="3"/>
  <c r="M18" i="3"/>
  <c r="E18" i="3"/>
  <c r="H17" i="3"/>
  <c r="K16" i="3"/>
  <c r="N15" i="3"/>
  <c r="F15" i="3"/>
  <c r="I14" i="3"/>
  <c r="L13" i="3"/>
  <c r="D13" i="3"/>
  <c r="G12" i="3"/>
  <c r="J11" i="3"/>
  <c r="M10" i="3"/>
  <c r="E10" i="3"/>
  <c r="H9" i="3"/>
  <c r="K8" i="3"/>
  <c r="O8" i="5"/>
  <c r="O15" i="5"/>
  <c r="O13" i="5"/>
  <c r="C8" i="3"/>
  <c r="O19" i="4"/>
  <c r="O20" i="4"/>
  <c r="D21" i="4"/>
  <c r="L21" i="4"/>
  <c r="D14" i="3"/>
  <c r="J12" i="3"/>
  <c r="K9" i="3"/>
  <c r="O16" i="4"/>
  <c r="O11" i="4"/>
  <c r="O13" i="4"/>
  <c r="E21" i="4"/>
  <c r="M21" i="4"/>
  <c r="N13" i="3"/>
  <c r="F13" i="3"/>
  <c r="G10" i="3"/>
  <c r="O15" i="4"/>
  <c r="C21" i="4"/>
  <c r="C16" i="3"/>
  <c r="O21" i="27"/>
  <c r="O21" i="24"/>
  <c r="O21" i="23"/>
  <c r="K21" i="1" l="1"/>
  <c r="H15" i="55"/>
  <c r="O21" i="6"/>
  <c r="H17" i="55"/>
  <c r="H9" i="55"/>
  <c r="H11" i="55"/>
  <c r="F20" i="55"/>
  <c r="H10" i="55"/>
  <c r="H19" i="55"/>
  <c r="E20" i="55"/>
  <c r="H18" i="55"/>
  <c r="H13" i="55"/>
  <c r="G20" i="55"/>
  <c r="H14" i="55"/>
  <c r="D20" i="55"/>
  <c r="H12" i="55"/>
  <c r="H16" i="55"/>
  <c r="H20" i="65"/>
  <c r="H16" i="2"/>
  <c r="J16" i="2"/>
  <c r="K11" i="2"/>
  <c r="E21" i="100"/>
  <c r="C21" i="100"/>
  <c r="H16" i="90"/>
  <c r="H10" i="92"/>
  <c r="H8" i="90"/>
  <c r="H15" i="90"/>
  <c r="H21" i="98"/>
  <c r="H8" i="91"/>
  <c r="G21" i="91"/>
  <c r="G21" i="93"/>
  <c r="H21" i="93"/>
  <c r="H19" i="91"/>
  <c r="H14" i="90"/>
  <c r="H21" i="97"/>
  <c r="H19" i="90"/>
  <c r="H13" i="90"/>
  <c r="H18" i="90"/>
  <c r="G21" i="96"/>
  <c r="H10" i="90"/>
  <c r="H20" i="90"/>
  <c r="H17" i="90"/>
  <c r="H12" i="90"/>
  <c r="G21" i="92"/>
  <c r="H13" i="92"/>
  <c r="H11" i="92"/>
  <c r="F21" i="90"/>
  <c r="H21" i="96"/>
  <c r="C21" i="90"/>
  <c r="H9" i="90"/>
  <c r="E21" i="90"/>
  <c r="D21" i="90"/>
  <c r="H20" i="68"/>
  <c r="H20" i="67"/>
  <c r="G20" i="66"/>
  <c r="G20" i="65"/>
  <c r="G20" i="69"/>
  <c r="G20" i="64"/>
  <c r="H14" i="69"/>
  <c r="H20" i="69" s="1"/>
  <c r="H20" i="70"/>
  <c r="H8" i="64"/>
  <c r="H18" i="64"/>
  <c r="H20" i="66"/>
  <c r="H8" i="55"/>
  <c r="C20" i="55"/>
  <c r="K14" i="2"/>
  <c r="K12" i="2"/>
  <c r="K13" i="2"/>
  <c r="K10" i="2"/>
  <c r="I16" i="2"/>
  <c r="O18" i="3"/>
  <c r="C21" i="3"/>
  <c r="O11" i="3"/>
  <c r="O21" i="25"/>
  <c r="O17" i="3"/>
  <c r="F21" i="3"/>
  <c r="L21" i="3"/>
  <c r="I21" i="3"/>
  <c r="O15" i="3"/>
  <c r="H21" i="3"/>
  <c r="O19" i="3"/>
  <c r="M21" i="3"/>
  <c r="O20" i="3"/>
  <c r="E21" i="3"/>
  <c r="O21" i="5"/>
  <c r="O16" i="3"/>
  <c r="N21" i="3"/>
  <c r="O12" i="3"/>
  <c r="K21" i="3"/>
  <c r="D21" i="3"/>
  <c r="O8" i="3"/>
  <c r="O14" i="3"/>
  <c r="O10" i="3"/>
  <c r="O13" i="3"/>
  <c r="J21" i="3"/>
  <c r="O21" i="4"/>
  <c r="G21" i="3"/>
  <c r="O9" i="3"/>
  <c r="H20" i="55" l="1"/>
  <c r="K16" i="2"/>
  <c r="H21" i="91"/>
  <c r="H21" i="92"/>
  <c r="G21" i="90"/>
  <c r="H11" i="90"/>
  <c r="H21" i="90" s="1"/>
  <c r="H20" i="64"/>
  <c r="O21" i="3"/>
  <c r="G21" i="139" l="1"/>
  <c r="D21" i="100" l="1"/>
</calcChain>
</file>

<file path=xl/connections.xml><?xml version="1.0" encoding="utf-8"?>
<connections xmlns="http://schemas.openxmlformats.org/spreadsheetml/2006/main">
  <connection id="1" odcFile="C:\Users\user\AppData\Local\Microsoft\Windows\INetCache\Content.Outlook\ZY53NARF\omrah Model (002).odc" keepAlive="1" name="192.168.0.231 omrah Model" type="5" refreshedVersion="6" background="1">
    <dbPr connection="Provider=MSOLAP.8;Integrated Security=SSPI;Persist Security Info=True;Initial Catalog=omrah;Data Source=192.168.0.231;MDX Compatibility=1;Safety Options=2;MDX Missing Member Mode=Error;Update Isolation Level=2" command="Model" commandType="1"/>
    <olapPr sendLocale="1" rowDrillCount="1000"/>
  </connection>
  <connection id="2" keepAlive="1" name="ThisWorkbookDataModel" description="نموذج البيانات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name="WorksheetConnection_3!$Z$24:$AM$25" type="102" refreshedVersion="6" minRefreshableVersion="5">
    <extLst>
      <ext xmlns:x15="http://schemas.microsoft.com/office/spreadsheetml/2010/11/main" uri="{DE250136-89BD-433C-8126-D09CA5730AF9}">
        <x15:connection id="‏‏نطاق">
          <x15:rangePr sourceName="_xlcn.WorksheetConnection_3Z24AM251"/>
        </x15:connection>
      </ext>
    </extLst>
  </connection>
</connections>
</file>

<file path=xl/sharedStrings.xml><?xml version="1.0" encoding="utf-8"?>
<sst xmlns="http://schemas.openxmlformats.org/spreadsheetml/2006/main" count="2743" uniqueCount="487">
  <si>
    <t>Administrative Area</t>
  </si>
  <si>
    <t>المنطقة الادارية</t>
  </si>
  <si>
    <t>جملة</t>
  </si>
  <si>
    <t>اناث</t>
  </si>
  <si>
    <t>ذكور</t>
  </si>
  <si>
    <t>الادارية</t>
  </si>
  <si>
    <t>AREA</t>
  </si>
  <si>
    <t>Total</t>
  </si>
  <si>
    <t>Females</t>
  </si>
  <si>
    <t>Males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</si>
  <si>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</si>
  <si>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</si>
  <si>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</si>
  <si>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</si>
  <si>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</si>
  <si>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</si>
  <si>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</si>
  <si>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</si>
  <si>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</si>
  <si>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</si>
  <si>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</si>
  <si>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</si>
  <si>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</si>
  <si>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</si>
  <si>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</si>
  <si>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</si>
  <si>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</si>
  <si>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</si>
  <si>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</si>
  <si>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</si>
  <si>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</si>
  <si>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</si>
  <si>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</si>
  <si>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</si>
  <si>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</si>
  <si>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>الجمــــــــلة</t>
  </si>
  <si>
    <t>Age Groups</t>
  </si>
  <si>
    <t>فئــات العمـــر</t>
  </si>
  <si>
    <t>Administrative  Area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</si>
  <si>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</si>
  <si>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</si>
  <si>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</si>
  <si>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</si>
  <si>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</si>
  <si>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</si>
  <si>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</si>
  <si>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</si>
  <si>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</si>
  <si>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</si>
  <si>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</si>
  <si>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</si>
  <si>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</si>
  <si>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 xml:space="preserve">الأشهر           </t>
  </si>
  <si>
    <t>محرم</t>
  </si>
  <si>
    <t>صفر</t>
  </si>
  <si>
    <t>ربيع أول</t>
  </si>
  <si>
    <t>ربيع ثاني</t>
  </si>
  <si>
    <t>جمادى الأولى</t>
  </si>
  <si>
    <t>جمادى الثانية</t>
  </si>
  <si>
    <t>رجب</t>
  </si>
  <si>
    <t>شعبان</t>
  </si>
  <si>
    <t>رمضان</t>
  </si>
  <si>
    <t>شوال</t>
  </si>
  <si>
    <t>ذو القعدة</t>
  </si>
  <si>
    <t>ذو الحجة</t>
  </si>
  <si>
    <t>Moharram</t>
  </si>
  <si>
    <t>Safar</t>
  </si>
  <si>
    <t>Rabi ( I )</t>
  </si>
  <si>
    <t>Rabi ( II )</t>
  </si>
  <si>
    <t>Jumada ( I )</t>
  </si>
  <si>
    <t>Jumada ( II )</t>
  </si>
  <si>
    <t>Rajab</t>
  </si>
  <si>
    <t>Shaban</t>
  </si>
  <si>
    <t>Ramadan</t>
  </si>
  <si>
    <t>Shawwal</t>
  </si>
  <si>
    <t>Dhu al-hijjah</t>
  </si>
  <si>
    <t>Dhu al-qadah</t>
  </si>
  <si>
    <t>الجملة</t>
  </si>
  <si>
    <t xml:space="preserve">  جدول ( 5 )</t>
  </si>
  <si>
    <t>المنطقة الشــرقيـــــة</t>
  </si>
  <si>
    <t xml:space="preserve">  جدول ( 14 )</t>
  </si>
  <si>
    <t>يومان</t>
  </si>
  <si>
    <t>ثلاثة أيام</t>
  </si>
  <si>
    <t>أربعة أيام</t>
  </si>
  <si>
    <t>خمسة أيام فأكثر</t>
  </si>
  <si>
    <t>الشهر</t>
  </si>
  <si>
    <t>Mounth</t>
  </si>
  <si>
    <t>من 1 إلى 10 رمضان</t>
  </si>
  <si>
    <t>من 11 إلى 20 رمضان</t>
  </si>
  <si>
    <t>من 21 إلى 30 رمضان</t>
  </si>
  <si>
    <t xml:space="preserve">يوم واحد </t>
  </si>
  <si>
    <t>one day</t>
  </si>
  <si>
    <t>Three days</t>
  </si>
  <si>
    <t>four days</t>
  </si>
  <si>
    <t>Five days and more</t>
  </si>
  <si>
    <t>From 1 to 10 Ramadan</t>
  </si>
  <si>
    <t>From 11 to 20Ramadan</t>
  </si>
  <si>
    <t>From 21 to 30 Ramadan</t>
  </si>
  <si>
    <t xml:space="preserve">طائرة </t>
  </si>
  <si>
    <t xml:space="preserve">حافلة </t>
  </si>
  <si>
    <t xml:space="preserve">مركبة خاصة </t>
  </si>
  <si>
    <t>Special vehicle</t>
  </si>
  <si>
    <t>bus</t>
  </si>
  <si>
    <t xml:space="preserve">ذاتي </t>
  </si>
  <si>
    <t xml:space="preserve">حكومي </t>
  </si>
  <si>
    <t>Self</t>
  </si>
  <si>
    <t>A charity</t>
  </si>
  <si>
    <t>governmental</t>
  </si>
  <si>
    <t>من 301 - 600</t>
  </si>
  <si>
    <t>من 601 - 900</t>
  </si>
  <si>
    <t xml:space="preserve">من 901فاكثر </t>
  </si>
  <si>
    <t>From 301-600</t>
  </si>
  <si>
    <t>From601-900</t>
  </si>
  <si>
    <t>0 -9</t>
  </si>
  <si>
    <t>0 - 9</t>
  </si>
  <si>
    <t>10- 19</t>
  </si>
  <si>
    <t>20-29</t>
  </si>
  <si>
    <t xml:space="preserve">20- 29 </t>
  </si>
  <si>
    <t>30-39</t>
  </si>
  <si>
    <t xml:space="preserve">30- 39 </t>
  </si>
  <si>
    <t>40-49</t>
  </si>
  <si>
    <t xml:space="preserve">40- 49 </t>
  </si>
  <si>
    <t>50-59</t>
  </si>
  <si>
    <t>50- 59</t>
  </si>
  <si>
    <t xml:space="preserve">Table ( 12-2 )  </t>
  </si>
  <si>
    <t xml:space="preserve">Table ( 13-1 )  </t>
  </si>
  <si>
    <t xml:space="preserve">  جدول ( 15-1 )</t>
  </si>
  <si>
    <t xml:space="preserve">  جدول ( 15-2 )</t>
  </si>
  <si>
    <t xml:space="preserve">Table (17 )  </t>
  </si>
  <si>
    <t xml:space="preserve">  جدول ( 1 )</t>
  </si>
  <si>
    <r>
      <t xml:space="preserve">الجملة                                  </t>
    </r>
    <r>
      <rPr>
        <b/>
        <sz val="12"/>
        <color indexed="9"/>
        <rFont val="Frutiger LT Arabic 45 Light"/>
      </rPr>
      <t>Total</t>
    </r>
  </si>
  <si>
    <r>
      <t xml:space="preserve">غير سعودي               </t>
    </r>
    <r>
      <rPr>
        <b/>
        <sz val="12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</si>
  <si>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2"/>
        <color indexed="9"/>
        <rFont val="Frutiger LT Arabic 45 Light"/>
      </rPr>
      <t>Saudi</t>
    </r>
  </si>
  <si>
    <t xml:space="preserve">  جدول ( 2 )</t>
  </si>
  <si>
    <t xml:space="preserve">  جدول ( 3-1 )</t>
  </si>
  <si>
    <t xml:space="preserve">  جدول ( 3-2 )</t>
  </si>
  <si>
    <t xml:space="preserve">Table ( 12-1 )  </t>
  </si>
  <si>
    <t xml:space="preserve">Table (14-1 )  </t>
  </si>
  <si>
    <t xml:space="preserve">Table (15-1 )  </t>
  </si>
  <si>
    <t>two days</t>
  </si>
  <si>
    <t xml:space="preserve">Table (16 )  </t>
  </si>
  <si>
    <t>from 901 and more</t>
  </si>
  <si>
    <t xml:space="preserve">جمعيات خيرية </t>
  </si>
  <si>
    <t>أسبوع واحد</t>
  </si>
  <si>
    <t>أسبوعين</t>
  </si>
  <si>
    <t>ثلاثة أسابيع</t>
  </si>
  <si>
    <t>Entrance por</t>
  </si>
  <si>
    <t>منفذ الدخول</t>
  </si>
  <si>
    <t>King Abdulaziz International Airport</t>
  </si>
  <si>
    <t>مطار الملك عبد العزيز الدولي</t>
  </si>
  <si>
    <t>Prince Mohammed bin Abdulaziz Airport</t>
  </si>
  <si>
    <t>مطار الامير محمد بن عبدالعزيز</t>
  </si>
  <si>
    <t>منفذ حالة عمار</t>
  </si>
  <si>
    <t>منفذ البطحاء</t>
  </si>
  <si>
    <t>منفذ الرقعي</t>
  </si>
  <si>
    <t> Yanbu Airport</t>
  </si>
  <si>
    <t xml:space="preserve"> مطار ينبع</t>
  </si>
  <si>
    <t>منفذ الحديثة</t>
  </si>
  <si>
    <t>King Khaled International Airport</t>
  </si>
  <si>
    <t>مطار الملك خالد الدولي</t>
  </si>
  <si>
    <t>Jeddah Islamic Port</t>
  </si>
  <si>
    <t>ميناء جدة الاسلامي</t>
  </si>
  <si>
    <t>Yanbu Commercial Port</t>
  </si>
  <si>
    <t>ميناء ينبع التجاري</t>
  </si>
  <si>
    <t>king Fahd's bridge</t>
  </si>
  <si>
    <t>جسر الملك فهد</t>
  </si>
  <si>
    <t>King Fahd Airport</t>
  </si>
  <si>
    <t>مطار الملك فهد</t>
  </si>
  <si>
    <t>Taif Airport</t>
  </si>
  <si>
    <t>مطار الطائف</t>
  </si>
  <si>
    <t>Abha Airport</t>
  </si>
  <si>
    <t>مطار ابها</t>
  </si>
  <si>
    <t xml:space="preserve"> Number of Table</t>
  </si>
  <si>
    <t>Subject</t>
  </si>
  <si>
    <t>العــنــوان</t>
  </si>
  <si>
    <t>رقم الجدول</t>
  </si>
  <si>
    <t>3-1</t>
  </si>
  <si>
    <t>3-2</t>
  </si>
  <si>
    <t>4</t>
  </si>
  <si>
    <t>5</t>
  </si>
  <si>
    <t>6</t>
  </si>
  <si>
    <t>6-1</t>
  </si>
  <si>
    <t>6-2</t>
  </si>
  <si>
    <t>7</t>
  </si>
  <si>
    <t>7-1</t>
  </si>
  <si>
    <t>7-2</t>
  </si>
  <si>
    <t>8</t>
  </si>
  <si>
    <t>8-1</t>
  </si>
  <si>
    <t>8-2</t>
  </si>
  <si>
    <t>9</t>
  </si>
  <si>
    <t>9-1</t>
  </si>
  <si>
    <t>9-2</t>
  </si>
  <si>
    <t>10</t>
  </si>
  <si>
    <t>10-1</t>
  </si>
  <si>
    <t>10-2</t>
  </si>
  <si>
    <t>11</t>
  </si>
  <si>
    <t>11-1</t>
  </si>
  <si>
    <t>11-2</t>
  </si>
  <si>
    <t>12</t>
  </si>
  <si>
    <t>12-1</t>
  </si>
  <si>
    <t>12-2</t>
  </si>
  <si>
    <t>13</t>
  </si>
  <si>
    <t>13-1</t>
  </si>
  <si>
    <t>13-2</t>
  </si>
  <si>
    <t>14</t>
  </si>
  <si>
    <t>14-1</t>
  </si>
  <si>
    <t>14-2</t>
  </si>
  <si>
    <t>15</t>
  </si>
  <si>
    <t>15-1</t>
  </si>
  <si>
    <t>15-2</t>
  </si>
  <si>
    <t>16</t>
  </si>
  <si>
    <t>17</t>
  </si>
  <si>
    <t>1</t>
  </si>
  <si>
    <t>2</t>
  </si>
  <si>
    <t>3</t>
  </si>
  <si>
    <t>1-1</t>
  </si>
  <si>
    <t>1-2</t>
  </si>
  <si>
    <t>2-1</t>
  </si>
  <si>
    <t>2-2</t>
  </si>
  <si>
    <t xml:space="preserve">   جداول المعتمرين من الخارج                                            Mu'tamirs from abroad</t>
  </si>
  <si>
    <t xml:space="preserve">Table ( 12 )  </t>
  </si>
  <si>
    <t xml:space="preserve">  جدول ( 12 )</t>
  </si>
  <si>
    <t>Month</t>
  </si>
  <si>
    <t>مدة الإقامة للمعتمرين ( من الداخل ) خلال شهر رمضان  حسب المنطقة الإدارية</t>
  </si>
  <si>
    <t>تقدير تكاليف الإنفاق اليومي للمعتمرين ( من الداخل ) الغير سعوديين</t>
  </si>
  <si>
    <t>airplane</t>
  </si>
  <si>
    <t xml:space="preserve">المعتمرون ( من الخارج ) حسب الشهر والفئات العمرية </t>
  </si>
  <si>
    <t xml:space="preserve">المعتمرون الذكور  ( من الخارج ) حسب الشهر والفئات العمرية </t>
  </si>
  <si>
    <t xml:space="preserve">المعتمرات الاناث ( من الخارج ) حسب الشهر والفئات العمرية </t>
  </si>
  <si>
    <t>one week</t>
  </si>
  <si>
    <t>two weeks</t>
  </si>
  <si>
    <t>Three weeks</t>
  </si>
  <si>
    <t>Mu'tamirs From inside                                           جداول المعتمرين من الداخل</t>
  </si>
  <si>
    <t xml:space="preserve">المعتمرون الذكور ( من الخارج ) حسب الشهر والفئات العمرية </t>
  </si>
  <si>
    <t>توزيع المعتمرين ( من الداخل ) حسب مدة الإقامة والمنطقة الإدارية</t>
  </si>
  <si>
    <t xml:space="preserve">  جدول ( 4 )</t>
  </si>
  <si>
    <t>توزيع المعتمرين ( من الداخل ) السعوديين حسب مدة الإقامة والمنطقة الإدارية</t>
  </si>
  <si>
    <t>60 فأكثر</t>
  </si>
  <si>
    <t>60+</t>
  </si>
  <si>
    <t>أربعة أسابيع فأكثر</t>
  </si>
  <si>
    <t>four weeks and more</t>
  </si>
  <si>
    <t>منفذ الوديعة</t>
  </si>
  <si>
    <t>60فاكثر</t>
  </si>
  <si>
    <t xml:space="preserve">  جدول ( 11 )</t>
  </si>
  <si>
    <t xml:space="preserve">Table (11 )  </t>
  </si>
  <si>
    <t xml:space="preserve">  جدول ( 11-1 )</t>
  </si>
  <si>
    <t xml:space="preserve">Table (11-1 )  </t>
  </si>
  <si>
    <t xml:space="preserve">  جدول ( 11-2 )</t>
  </si>
  <si>
    <t xml:space="preserve">Table ( 11-2 )  </t>
  </si>
  <si>
    <t xml:space="preserve">  جدول ( 12-1)</t>
  </si>
  <si>
    <t xml:space="preserve">  جدول ( 12-2)</t>
  </si>
  <si>
    <t xml:space="preserve">  جدول (13 )</t>
  </si>
  <si>
    <t xml:space="preserve">Table ( 13 )  </t>
  </si>
  <si>
    <t xml:space="preserve">  جدول ( 13-1)</t>
  </si>
  <si>
    <t xml:space="preserve">  جدول ( 13-2)</t>
  </si>
  <si>
    <t xml:space="preserve">Table ( 13-2 )  </t>
  </si>
  <si>
    <t xml:space="preserve">Table (14)  </t>
  </si>
  <si>
    <t xml:space="preserve">  جدول ( 14-1)</t>
  </si>
  <si>
    <t xml:space="preserve">  جدول ( 14-2)</t>
  </si>
  <si>
    <t xml:space="preserve">Table ( 14-2 )  </t>
  </si>
  <si>
    <t xml:space="preserve">  جدول ( 15)</t>
  </si>
  <si>
    <t xml:space="preserve">Table ( 15 )  </t>
  </si>
  <si>
    <t xml:space="preserve">Table (15-2 )  </t>
  </si>
  <si>
    <t xml:space="preserve">  جدول (16 )</t>
  </si>
  <si>
    <t xml:space="preserve">  جدول (17 )</t>
  </si>
  <si>
    <t xml:space="preserve"> (4-2 )  Table</t>
  </si>
  <si>
    <t xml:space="preserve">  جدول ( 4-2 )</t>
  </si>
  <si>
    <t xml:space="preserve">(1)  Table    </t>
  </si>
  <si>
    <t xml:space="preserve">Table ( 2 )  </t>
  </si>
  <si>
    <t xml:space="preserve">  جدول (3)</t>
  </si>
  <si>
    <t xml:space="preserve">Table (3)  </t>
  </si>
  <si>
    <t xml:space="preserve">( 3-1 )  Table </t>
  </si>
  <si>
    <t xml:space="preserve"> ( 3-2 )  Table</t>
  </si>
  <si>
    <t xml:space="preserve"> ( 4 )  Table</t>
  </si>
  <si>
    <t xml:space="preserve">  جدول ( 4-1 )</t>
  </si>
  <si>
    <t xml:space="preserve"> (4-1 )  Table</t>
  </si>
  <si>
    <t xml:space="preserve"> ( 5 )  Table </t>
  </si>
  <si>
    <t xml:space="preserve">  جدول ( 5-1 )</t>
  </si>
  <si>
    <t xml:space="preserve"> ( 5-1 )  Table</t>
  </si>
  <si>
    <t xml:space="preserve">  جدول ( 5-2 )</t>
  </si>
  <si>
    <t xml:space="preserve"> (5-2 )  Table</t>
  </si>
  <si>
    <t xml:space="preserve">  جدول ( 6 )</t>
  </si>
  <si>
    <t xml:space="preserve">Table ( 6 )  </t>
  </si>
  <si>
    <t xml:space="preserve">  جدول ( 6-1 )</t>
  </si>
  <si>
    <t xml:space="preserve">Table ( 6-1 )  </t>
  </si>
  <si>
    <t xml:space="preserve">  جدول ( 6-2 )</t>
  </si>
  <si>
    <t xml:space="preserve">Table ( 6-2 )  </t>
  </si>
  <si>
    <t xml:space="preserve">  جدول ( 7 )</t>
  </si>
  <si>
    <t xml:space="preserve">Table ( 7 )  </t>
  </si>
  <si>
    <t xml:space="preserve">  جدول ( 7-1 )</t>
  </si>
  <si>
    <t xml:space="preserve">Table ( 7-1 )  </t>
  </si>
  <si>
    <t xml:space="preserve">  جدول ( 7-2 )</t>
  </si>
  <si>
    <t xml:space="preserve">Table (7-2 )  </t>
  </si>
  <si>
    <t xml:space="preserve">  جدول ( 8 )</t>
  </si>
  <si>
    <t xml:space="preserve">Table ( 8 )  </t>
  </si>
  <si>
    <t xml:space="preserve">  جدول ( 8-1 )</t>
  </si>
  <si>
    <t xml:space="preserve">Table ( 8-1 )  </t>
  </si>
  <si>
    <t xml:space="preserve">توزيع المعتمرين ( من الداخل ) حسب المنطقة الإدارية والجنس والجنسية ( سعودي/غير سعودي) </t>
  </si>
  <si>
    <t xml:space="preserve">توزيع المعتمرين ( من الداخل ) حسب الجنس وفئات العمر والجنسية ( سعودي/ غير سعودي) </t>
  </si>
  <si>
    <t>توزيع المعتمرين ( من الداخل ) حسب الشهر والمنطقة الإدارية</t>
  </si>
  <si>
    <t>توزيع المعتمرين ( من الداخل ) السعوديون حسب الشهر والمنطقة الإدارية</t>
  </si>
  <si>
    <t>توزيع المعتمربن ( من الداخل ) حسب مدة الإقامة والشهر</t>
  </si>
  <si>
    <t>Estimation of Daily Expenses for  Non-Saudis Mu'tamirs ( From inside )</t>
  </si>
  <si>
    <t>4-1</t>
  </si>
  <si>
    <t>5-1</t>
  </si>
  <si>
    <t>5-2</t>
  </si>
  <si>
    <t>4-2</t>
  </si>
  <si>
    <t>توزيع المعتمرين ( من الداخل ) حسب الجنس وفئات العمر والجنسية ( سعودي/ غير سعودي)</t>
  </si>
  <si>
    <t xml:space="preserve">  جدول ( 8-2 )</t>
  </si>
  <si>
    <t xml:space="preserve">Table (8-2 )  </t>
  </si>
  <si>
    <t xml:space="preserve">  جدول ( 9 )</t>
  </si>
  <si>
    <t xml:space="preserve">Table ( 9 )  </t>
  </si>
  <si>
    <t xml:space="preserve">  جدول ( 9-1 )</t>
  </si>
  <si>
    <t xml:space="preserve">Table (9-1 )  </t>
  </si>
  <si>
    <t xml:space="preserve">  جدول ( 9-2 )</t>
  </si>
  <si>
    <t xml:space="preserve">Table ( 9-2 )  </t>
  </si>
  <si>
    <t xml:space="preserve">  جدول ( 10 )</t>
  </si>
  <si>
    <t xml:space="preserve">Table (10 )  </t>
  </si>
  <si>
    <t xml:space="preserve">  جدول ( 10-1 )</t>
  </si>
  <si>
    <t xml:space="preserve">Table ( 10-1 )  </t>
  </si>
  <si>
    <t xml:space="preserve">  جدول ( 10-2 )</t>
  </si>
  <si>
    <t xml:space="preserve">Table (10-2 )  </t>
  </si>
  <si>
    <t>Duration of Residency for Mu'tamirs ( From inside )  During The Month of Ramadan by Administrative Area</t>
  </si>
  <si>
    <t xml:space="preserve"> Distribution of Females Mu'tamirs ( From inside ) according to Month and Administrative Area</t>
  </si>
  <si>
    <t>Distribution of Mu'tamirs  Who performed Umrah at least one (From inside) by Administrative Area, Gender and Nationality (Saudi / non-Saudi)</t>
  </si>
  <si>
    <t>Mu'tamirs ( From abroad ) by Month and Age Group</t>
  </si>
  <si>
    <t>Male Mu'tamirs ( From abroad ) by Month and Age Group</t>
  </si>
  <si>
    <t>Female Mu'tamirs ( From abroad ) by Month and Age Group</t>
  </si>
  <si>
    <t>تكاليف الانفاق (بالريال)</t>
  </si>
  <si>
    <t xml:space="preserve"> Batha Port</t>
  </si>
  <si>
    <t xml:space="preserve"> Al-raqi Port</t>
  </si>
  <si>
    <t>Al- wadiah Port</t>
  </si>
  <si>
    <t>Alhaditha Port</t>
  </si>
  <si>
    <t>300 فأقل</t>
  </si>
  <si>
    <t>300 and less</t>
  </si>
  <si>
    <t xml:space="preserve">  جدول (1)</t>
  </si>
  <si>
    <t xml:space="preserve">Table (1 )  </t>
  </si>
  <si>
    <t xml:space="preserve">  جدول (1-1)</t>
  </si>
  <si>
    <t xml:space="preserve">Table (1-1 )  </t>
  </si>
  <si>
    <t xml:space="preserve">Table (2-2 )  </t>
  </si>
  <si>
    <t xml:space="preserve">Table (1-2 )  </t>
  </si>
  <si>
    <t xml:space="preserve">  جدول (1-2)</t>
  </si>
  <si>
    <t xml:space="preserve">Table (2)  </t>
  </si>
  <si>
    <t xml:space="preserve">Table (2-1 )  </t>
  </si>
  <si>
    <t xml:space="preserve">  جدول ( 2-1 )</t>
  </si>
  <si>
    <t xml:space="preserve">  جدول ( 2-2 )</t>
  </si>
  <si>
    <t>المصدر: مسح العمرة 2019 _ الهيئة العامة للإحصاء</t>
  </si>
  <si>
    <t xml:space="preserve">  Source:Umrah Survey 2019 _General Authority for Statistics </t>
  </si>
  <si>
    <t xml:space="preserve">  المصدر: وزارة الحج والعمرة  2019 </t>
  </si>
  <si>
    <t xml:space="preserve">  Source: Ministry of Hajj and Umrah 2019</t>
  </si>
  <si>
    <t>one week and less</t>
  </si>
  <si>
    <t>أسبوع واحد فأقل</t>
  </si>
  <si>
    <t>منفذ الدرة</t>
  </si>
  <si>
    <t>قاعدة الاميرسلطان الجوية - الخرج</t>
  </si>
  <si>
    <t>Prince Sultan Air Base - Al-Kharj</t>
  </si>
  <si>
    <t>Dura Port</t>
  </si>
  <si>
    <t>halt Ammar  Port</t>
  </si>
  <si>
    <t>قطار</t>
  </si>
  <si>
    <t>Train</t>
  </si>
  <si>
    <t>الوسيلة المستخدمة  خلال عام 1440هـ</t>
  </si>
  <si>
    <t>تكاليف العمرة خلال عام 1440هـ</t>
  </si>
  <si>
    <t>مدة الإقامة بالأيام خلال عام 1440هـ</t>
  </si>
  <si>
    <t>Duration of Residency per Days through 1440</t>
  </si>
  <si>
    <t xml:space="preserve">مدة الإقامة خلال شهر رمضان          Duration of Residency through Ramadan </t>
  </si>
  <si>
    <t>Estimation of Daily Expenses</t>
  </si>
  <si>
    <t>Transpotation used through 1440</t>
  </si>
  <si>
    <t>Umrah Sponser through 1440</t>
  </si>
  <si>
    <t>Monthes</t>
  </si>
  <si>
    <t>مدة الإقامة بالأسابيع خلال 1440</t>
  </si>
  <si>
    <t>Duration of Residency per Weeks through 1440</t>
  </si>
  <si>
    <t>توزيع المعتمرين ( من الداخل ) خلال شهر رمضان حسب مدة الإقامة والمنطقة الإدارية</t>
  </si>
  <si>
    <t>Distribution of Mu'tamirs (From inside) During The Month of Ramadan by Duration of Residency and Administrative Area</t>
  </si>
  <si>
    <t>توزيع المعتمرين الذكور (من الداخل) خلال شهر رمضان حسب مدة الإقامة والمنطقة الإدارية</t>
  </si>
  <si>
    <t>توزيع المعتمرين السعوديين (من الداخل) خلال شهر رمضان حسب مدة الإقامة والمنطقة الإدارية</t>
  </si>
  <si>
    <t>توزيع المعتمرين السعوديين الذكور (من الداخل) خلال شهر رمضان حسب مدة الإقامة والمنطقة الإدارية</t>
  </si>
  <si>
    <t>توزيع المعتمرات السعوديات الإناث (من الداخل) خلال شهر رمضان حسب مدة الإقامة والمنطقة الإدارية</t>
  </si>
  <si>
    <t>توزيع المعتمرات الإناث (من الداخل) خلال شهر رمضان حسب مدة الإقامة والمنطقة الإدارية</t>
  </si>
  <si>
    <t>توزيع المعتمرين الغير السعوديين (من الداخل) خلال شهر رمضان حسب مدة الإقامة والمنطقة الإدارية</t>
  </si>
  <si>
    <t>توزيع المعتمرين الغير سعوديين الذكور (من الداخل) خلال شهر رمضان حسب مدة الإقامة والمنطقة الإدارية</t>
  </si>
  <si>
    <t>توزيع المعتمرات غير السعوديات الإناث (من الداخل) خلال شهر رمضان حسب مدة الإقامة والمنطقة الإدارية</t>
  </si>
  <si>
    <t>توزيع المعتمرين (من الخارج) مدة الإقامة  حسب الشهر</t>
  </si>
  <si>
    <t>توزيع المعتمرات السعوديات الإناث ( من الداخل ) حسب الشهر والمنطقة الإدارية</t>
  </si>
  <si>
    <t>توزيع المعتمرات الإناث (من الداخل)  حسب مدة الإقامة والشهر</t>
  </si>
  <si>
    <t>توزيع المعتمرات السعوديات الإناث ( من الداخل ) حسب مدة الإقامة والشهر</t>
  </si>
  <si>
    <t>توزيع المعتمرات الغير سعوديات الإناث ( من الداخل )  حسب مدة الإقامة والشهر</t>
  </si>
  <si>
    <t>توزيع المعتمرات الإناث (من الداخل) حسب مدة الإقامة والمنطقة الإدارية</t>
  </si>
  <si>
    <t>توزيع المعتمرات السعوديات الإناث ( من الداخل )  حسب مدة الإقامة والمنطقة الإدارية</t>
  </si>
  <si>
    <t>توزيع المعتمرات الغير سعوديات الإناث (من الداخل)  حسب مدة الإقامة والمنطقة الإدارية</t>
  </si>
  <si>
    <t>توزيع المعتمرات الإناث ( من الداخل )  حسب الشهر والمنطقة الإدارية</t>
  </si>
  <si>
    <t>توزيع المعتمرات غير السعوديات الإناث ( من الداخل ) حسب الشهر والمنطقة الإدارية</t>
  </si>
  <si>
    <t>Distribution of Mu'tamirs  Who performed Umrah at least one (Inside Country) by Sex, Age Groups and Nationality (Saudi / non-Saudi)</t>
  </si>
  <si>
    <t>Distribution of Mu'tamirs (Inside Country ) according to Month and Administrative Area</t>
  </si>
  <si>
    <t>Distribution of Males Mu'tamirs ( Inside Country)  according to  Month and Administrative Area</t>
  </si>
  <si>
    <t xml:space="preserve"> Distribution of Females Mu'tamirs (Inside Country) according to  Month and Administrative Area</t>
  </si>
  <si>
    <t>Distribution of Saudi Mu'tamirs (Inside Country ) according to  Month and Administrative Area</t>
  </si>
  <si>
    <t>Distribution of Saudi Males Mu'tamirs (Inside Country)  according to  Month and Administrative Area</t>
  </si>
  <si>
    <t>Distribution of Saudi Females Mu'tamirs (Inside Country) according to  Month and Administrative Area</t>
  </si>
  <si>
    <t>Distribution of Non-Saudis Mu'tamirs (Inside Country)  according to  Month and Administrative Area</t>
  </si>
  <si>
    <t>Distribution of Non-Saudi Males Mu'tamirs (Inside Country) according to  Month and Administrative Area</t>
  </si>
  <si>
    <t xml:space="preserve"> Distribution of Non-Saudi Females  Mu'tamirs (Inside Country) according to  Month and Administrative Area</t>
  </si>
  <si>
    <t>Distribution of Mu'tamirs (Inside Country) according to Duration of Residency and Month</t>
  </si>
  <si>
    <t xml:space="preserve"> Distribution of Males Mu'tamirs (Inside Country) according  Duration of Residency and Month</t>
  </si>
  <si>
    <t>Distribution of Females Mu'tamirs (Inside Country ) according to Duration of Residency and Month</t>
  </si>
  <si>
    <t xml:space="preserve"> Distribution of Saudis Mu'tamirs (Inside Country)  according to Duration of Residency and Month</t>
  </si>
  <si>
    <t xml:space="preserve">  Distribution of Saudis Males Mu'tamirs (Inside Country) according to  Duration of Residency and Month</t>
  </si>
  <si>
    <t>Distribution of Saudis Females Mu'tamirs (Inside Country)  according to  Duration of Residency and Month</t>
  </si>
  <si>
    <t>Distribution of Non-Saudis Mu'tamirs (Inside Country) according to Duration of Residency and Month</t>
  </si>
  <si>
    <t>Distribution of Non-Saudis Males Mu'tamirs (Inside Country) according to  Duration of Residency and Month</t>
  </si>
  <si>
    <t>Distribution of Non-Saudis Females Mu'tamirs (Inside Country)  according to Duration of Residency and Month</t>
  </si>
  <si>
    <t>Distribution of Mu'tamirs (Inside Country) according to The Duration of Residency and Administrative Region</t>
  </si>
  <si>
    <t>Distribution of Males  Mu'tamirs (Inside Country) according to The Duration of Residency and Administrative Region</t>
  </si>
  <si>
    <t>Distribution of Females Mu'tamirs (Inside Country)  according to The Duration of Residency and Administrative Region</t>
  </si>
  <si>
    <t>Distribution of Saudis Mu'tamirs (Inside Country)  according to tThe Duration of Residency and Administrative Region</t>
  </si>
  <si>
    <t>Distribution of Saudis Males Mu'tamirs (Inside Country)  according to tThe Duration of Residency and Administrative Region</t>
  </si>
  <si>
    <t>Distribution of  Saudis Females Mu'tamirs (Inside Country)  according to tThe Duration of Residency and Administrative Region</t>
  </si>
  <si>
    <t>Distribution of  Non-Saudis Mu'tamirs (Inside Country) according to The Duration of Residency and Administrative Region</t>
  </si>
  <si>
    <t>Distribution of  Non-Saudis Males Mu'tamirs (Inside Country)  according to The Duration of Residency and Administrative Region</t>
  </si>
  <si>
    <t>Distribution of  Non-Saudis Females Mu'tamirs (Inside Country) according to The Duration of Residency and Administrative Region</t>
  </si>
  <si>
    <t>Distribution of Male Mu'tamirs (Inside Country) During The Month of Ramadan by Duration of Residency and Administrative Area</t>
  </si>
  <si>
    <t>Distribution of Female Mu'tamirs (Inside Country) During The Month of Ramadan by Duration of Residency and Administrative Area</t>
  </si>
  <si>
    <t>Distribution of Saudi Mu'tamirs (Inside Country) During The Month of Ramadan by Duration of Residency and Administrative Area</t>
  </si>
  <si>
    <t>Distribution of Saudi Male Mu'tamirs (Inside Country) During The Month of Ramadan by Duration of Residency and Administrative Area</t>
  </si>
  <si>
    <t>Distribution of Saudi Female Mu'tamirs (Inside Country) During The Month of Ramadan by Duration of Residency and Administrative Area</t>
  </si>
  <si>
    <t>Distribution of Non-Saudi Mu'tamirs (Inside Country) During The Month of Ramadan by Duration of Residency and Administrative Area</t>
  </si>
  <si>
    <t>Distribution of Non-Saudi Male Mu'tamirs (Inside Country) During The Month of Ramadan by Duration of Residency and Administrative Area</t>
  </si>
  <si>
    <t>Distribution of Non-Saudi Female Mu'tamirs (Inside Country) During The Month of Ramadan by Duration of Residency and Administrative Area</t>
  </si>
  <si>
    <t xml:space="preserve"> توزيع المعتمربن  السعوديون ( من الداخل ) حسب مدة الإقامة والشهر</t>
  </si>
  <si>
    <t>توزيع المعتمربن  السعوديون الذكور ( من الداخل ) حسب مدة الإقامة والشهر</t>
  </si>
  <si>
    <t>توزيع المعتمربن  الغير سعوديين ( من الداخل ) حسب مدة الإقامة والشهر</t>
  </si>
  <si>
    <t>توزيع المعتمرين الغير سعوديين الذكور ( من الداخل )  حسب مدة الإقامة والشهر</t>
  </si>
  <si>
    <t>توزيع المعتمرين الذكور ( من الداخل ) حسب مدة الإقامة والمنطقة الإدارية</t>
  </si>
  <si>
    <t>توزيع المعتمرين السعوديين الذكور  ( من الداخل ) حسب مدة الإقامة والمنطقة الإدارية</t>
  </si>
  <si>
    <t>توزيع المعتمرين  الغير سعوديين ( من الداخل ) حسب مدة الإقامة والمنطقة الإدارية</t>
  </si>
  <si>
    <t>توزيع المعتمرين الغير سعوديين الذكور  ( من الداخل ) حسب مدة الإقامة والمنطقة الإدارية</t>
  </si>
  <si>
    <t>توزيع المعتمرين الذكور (من الخارج) حسب مدة الإقامة والشهر</t>
  </si>
  <si>
    <t>توزيع المعتمرين (من الخارج) حسب مدة الإقامة  حسب الشهر</t>
  </si>
  <si>
    <t>Distribuation of Mu'tamirs (From Abroad ) by Duration of Residency and Month</t>
  </si>
  <si>
    <t>Distribuation of Male Mu'tamirs (From Abroad ) by Duration of Residency and Month</t>
  </si>
  <si>
    <t>توزيع المعتمرين الإناث (من الخارج) حسب مدة الإقامة والشهر</t>
  </si>
  <si>
    <t>Distribuation of Female Mu'tamirs (From Abroad ) by Duration of Residency and Month</t>
  </si>
  <si>
    <t xml:space="preserve">توزيع المعتمرين ( من الخارج ) حسب منفذ الدخول </t>
  </si>
  <si>
    <t>Distribuation of Mu'tamirs (From Abroad ) according to The Port of Entry</t>
  </si>
  <si>
    <t>Mu'tamirs (From Abroad ) by Month and Age Group</t>
  </si>
  <si>
    <t>Male Mu'tamirs (From Abroad ) by Month and Age Group</t>
  </si>
  <si>
    <t>Female Mu'tamirs (From Abroad ) by Month and Age Group</t>
  </si>
  <si>
    <t>توزيع المعتمرين  الذكور ( من الداخل ) حسب الشهر والمنطقة الإدارية</t>
  </si>
  <si>
    <t>توزيع المعتمرين  السعوديين الذكور ( من الداخل ) حسب الشهر والمنطقة الإدارية</t>
  </si>
  <si>
    <t>توزيع المعتمربن غير السعوديين ( من الداخل )  حسب الشهر والمنطقة الإدارية</t>
  </si>
  <si>
    <t>توزيع المعتمربن  غير السعوديين الذكور ( من الداخل ) حسب الشهر والمنطقة الإدارية</t>
  </si>
  <si>
    <t>توزيع المعتمربن  الذكور ( من الداخل )حسب مدة الإقامة والشهر</t>
  </si>
  <si>
    <t>Distribution of Mu'tamirs  Who performed Umrah at least one (Inside Country) by Administrative Area, Gender and Nationality (Saudi / non-Saudi)</t>
  </si>
  <si>
    <t>Distribution of Mu'tamirs  Who performed Umrah at least one (Inside Country)) by Sex, Age Groups and Nationality (Saudi / non-Saudi)</t>
  </si>
  <si>
    <t>Distribution of Mu'tamirs (Inside Country) according to Month and Administrative Area</t>
  </si>
  <si>
    <t>توزيع المعتمرين الذكور ( من الداخل )  حسب الشهر والمنطقة الإدارية</t>
  </si>
  <si>
    <t>توزيع المعتمرين السعودييين  ( من الداخل ) حسب الشهر والمنطقة الإدارية</t>
  </si>
  <si>
    <t>Distribution of Non-Saudis Mu'tamirs (Inside Country)  according to Month and Administrative Area</t>
  </si>
  <si>
    <t xml:space="preserve">  Distribution of Saudi Males Mu'tamirs (Inside Country) according to  Duration of Residency and Month</t>
  </si>
  <si>
    <t>Distribution of Saudi Females Mu'tamirs (Inside Country)  according to  Duration of Residency and Month</t>
  </si>
  <si>
    <t>توزيع المعتمربن الغير سعوديين ( من الداخل ) حسب مدة الإقامة والشهر</t>
  </si>
  <si>
    <t>Distribution of Non-Saudi Males Mu'tamirs (Inside Country) according to  Duration of Residency and Month</t>
  </si>
  <si>
    <t>Distribution of Non-Saudi Females Mu'tamirs (Inside Country)  according to Duration of Residency and Month</t>
  </si>
  <si>
    <t>Distribution of  Males Mu'tamirs (Inside Country) according to The Duration of Residency and Administrative Region</t>
  </si>
  <si>
    <t>Distribution of Saudi Mu'tamirs (Inside Country)  according to tThe Duration of Residency and Administrative Region</t>
  </si>
  <si>
    <t>وزيع المعتمرين السعوديين الذكور  ( من الداخل ) حسب مدة الإقامة والمنطقة الإدارية</t>
  </si>
  <si>
    <t>Distribution of Saudi Males Mu'tamirs ( From inside )  according to The Duration of Residency and Administrative Region</t>
  </si>
  <si>
    <t>Distribution of  Saudi Females Mu'tamirs (Inside Country)  according to tThe Duration of Residency and Administrative Region</t>
  </si>
  <si>
    <t>Distribution of  Non-Saudi Mu'tamirs (Inside Country) according to The Duration of Residency and Administrative Region</t>
  </si>
  <si>
    <t>Distribution of  Non-Saudi Males Mu'tamirs (Inside Country)  according to The Duration of Residency and Administrative Region</t>
  </si>
  <si>
    <t>Distribution of  Non-Saudi Females Mu'tamirs (Inside Country) according to The Duration of Residency and Administrative Region</t>
  </si>
  <si>
    <t>توزيع المعتمرين (من الداخل) الذين تحملوا تكاليف العمرة (ذاتيًا) حسب تقدير تكاليف الإنفاق (بالريال) و المنطقة الإدارية</t>
  </si>
  <si>
    <t>Distribuation of Mu'tamirs (Inside Country) who bear the costs of Umrah (by self) by estimation of Daily Expenses (in riyals) and the administrative region</t>
  </si>
  <si>
    <t>Distribuation of Saudi Mu'tamirs (from inside) who bear the costs of Umrah (by self) by estimation of Daily Expenses (in riyals) and the administrative region</t>
  </si>
  <si>
    <t>توزيع المعتمرين السعوديين (من الداخل) الذين تحملوا تكاليف العمرة (ذاتيًا) حسب تقدير تكاليف الإنفاق (بالريال) و المنطقة الإدارية</t>
  </si>
  <si>
    <t>Distribuation of Non-Saudi Mu'tamirs (from inside) who bear the costs of Umrah (by self) by estimation of Daily Expenses (in riyals) and the administrative region</t>
  </si>
  <si>
    <t>توزيع المعتمرين  الغير سعوديين (من الداخل) الذين تحملوا تكاليف العمرة (ذاتيًا) حسب تقدير تكاليف الإنفاق (بالريال) و المنطقة الإدارية</t>
  </si>
  <si>
    <t xml:space="preserve">  جدول ( 3 )</t>
  </si>
  <si>
    <t xml:space="preserve">Table ( 3 )  </t>
  </si>
  <si>
    <t>سعودي</t>
  </si>
  <si>
    <t>غير سعودي</t>
  </si>
  <si>
    <t>المعتمرين (من الداخل)</t>
  </si>
  <si>
    <t>Mu'tamirs (Inside Country)</t>
  </si>
  <si>
    <t>Saudi</t>
  </si>
  <si>
    <t>Non-Saudi</t>
  </si>
  <si>
    <t>توزيع المعتمرين (من الداخل) حسب وسيلة النقل المستخدمة للوصول إلى مكة المكرمة</t>
  </si>
  <si>
    <t xml:space="preserve"> Distribution of Mu'tamirs (Inside Country) by Transportion used for the arrival  to Makkah Al-Mokarramah</t>
  </si>
  <si>
    <t>توزيع المعتمرين (من الداخل) حسب تحمل تكاليف العمرة</t>
  </si>
  <si>
    <t>Distribuation of Mu'tamirs (Inside Country) by Umrah Sponser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</si>
</sst>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44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2"/>
      <color indexed="16"/>
      <name val="Arial"/>
      <family val="2"/>
    </font>
    <font>
      <sz val="16"/>
      <name val="Sakkal Majalla"/>
    </font>
    <font>
      <b/>
      <sz val="14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color theme="0"/>
      <name val="Sakkal Majalla"/>
    </font>
    <font>
      <sz val="12"/>
      <name val="Arial"/>
      <family val="2"/>
    </font>
    <font>
      <b/>
      <i/>
      <sz val="18"/>
      <color indexed="16"/>
      <name val="Arial"/>
      <family val="2"/>
    </font>
    <font>
      <b/>
      <sz val="12"/>
      <name val="Frutiger LT Arabic 45 Light"/>
    </font>
    <font>
      <sz val="10"/>
      <name val="Frutiger LT Arabic 45 Light"/>
    </font>
    <font>
      <b/>
      <sz val="16"/>
      <name val="Frutiger LT Arabic 45 Light"/>
    </font>
    <font>
      <sz val="28"/>
      <color rgb="FFFF0000"/>
      <name val="Frutiger LT Arabic 45 Light"/>
    </font>
    <font>
      <b/>
      <i/>
      <sz val="18"/>
      <color indexed="16"/>
      <name val="Frutiger LT Arabic 45 Light"/>
    </font>
    <font>
      <b/>
      <sz val="18"/>
      <name val="Frutiger LT Arabic 45 Light"/>
    </font>
    <font>
      <b/>
      <i/>
      <sz val="12"/>
      <color indexed="16"/>
      <name val="Frutiger LT Arabic 45 Light"/>
    </font>
    <font>
      <b/>
      <sz val="14"/>
      <color theme="0"/>
      <name val="Frutiger LT Arabic 45 Light"/>
    </font>
    <font>
      <b/>
      <sz val="12"/>
      <color indexed="9"/>
      <name val="Frutiger LT Arabic 45 Light"/>
    </font>
    <font>
      <b/>
      <sz val="16"/>
      <color theme="0"/>
      <name val="Frutiger LT Arabic 45 Light"/>
    </font>
    <font>
      <sz val="16"/>
      <name val="Frutiger LT Arabic 45 Light"/>
    </font>
    <font>
      <b/>
      <sz val="14"/>
      <name val="Frutiger LT Arabic 45 Light"/>
    </font>
    <font>
      <b/>
      <sz val="18"/>
      <color theme="0"/>
      <name val="Frutiger LT Arabic 45 Light"/>
    </font>
    <font>
      <sz val="12"/>
      <name val="Frutiger LT Arabic 45 Light"/>
    </font>
    <font>
      <sz val="16"/>
      <color theme="0"/>
      <name val="Frutiger LT Arabic 45 Light"/>
    </font>
    <font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20"/>
      <color rgb="FF474D9B"/>
      <name val="Frutiger LT Arabic 45 Light"/>
    </font>
    <font>
      <sz val="20"/>
      <color rgb="FF474D9B"/>
      <name val="Frutiger LT Arabic 55 Roman"/>
    </font>
    <font>
      <b/>
      <sz val="12"/>
      <color theme="0"/>
      <name val="Frutiger LT Arabic 45 Light"/>
    </font>
    <font>
      <sz val="18"/>
      <name val="Frutiger LT Arabic 45 Light"/>
    </font>
    <font>
      <sz val="10"/>
      <name val="Arial"/>
      <family val="2"/>
    </font>
    <font>
      <sz val="14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7">
    <xf numFmtId="0" fontId="0" fillId="0" borderId="0"/>
    <xf numFmtId="0" fontId="12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5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6" fillId="0" borderId="0"/>
    <xf numFmtId="0" fontId="7" fillId="0" borderId="0"/>
    <xf numFmtId="9" fontId="42" fillId="0" borderId="0" applyFont="0" applyFill="0" applyBorder="0" applyAlignment="0" applyProtection="0"/>
    <xf numFmtId="0" fontId="7" fillId="0" borderId="0"/>
  </cellStyleXfs>
  <cellXfs count="219">
    <xf numFmtId="0" fontId="0" fillId="0" borderId="0" xfId="0"/>
    <xf numFmtId="0" fontId="8" fillId="2" borderId="0" xfId="0" applyFont="1" applyFill="1" applyAlignment="1">
      <alignment horizontal="center" vertical="center" shrinkToFit="1" readingOrder="2"/>
    </xf>
    <xf numFmtId="0" fontId="8" fillId="2" borderId="0" xfId="0" applyFont="1" applyFill="1" applyAlignment="1">
      <alignment horizontal="left" vertical="center" shrinkToFit="1" readingOrder="2"/>
    </xf>
    <xf numFmtId="0" fontId="9" fillId="2" borderId="0" xfId="0" applyFont="1" applyFill="1" applyAlignment="1">
      <alignment vertical="center" shrinkToFit="1" readingOrder="2"/>
    </xf>
    <xf numFmtId="0" fontId="8" fillId="3" borderId="0" xfId="0" applyFont="1" applyFill="1" applyAlignment="1">
      <alignment horizontal="center" vertical="center" readingOrder="2"/>
    </xf>
    <xf numFmtId="0" fontId="11" fillId="2" borderId="0" xfId="0" applyFont="1" applyFill="1" applyAlignment="1">
      <alignment horizontal="center" vertical="center" shrinkToFit="1" readingOrder="2"/>
    </xf>
    <xf numFmtId="0" fontId="13" fillId="2" borderId="0" xfId="1" applyFont="1" applyFill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8" fillId="2" borderId="0" xfId="0" applyFont="1" applyFill="1" applyAlignment="1">
      <alignment vertical="center" shrinkToFit="1" readingOrder="2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 shrinkToFit="1" readingOrder="2"/>
    </xf>
    <xf numFmtId="0" fontId="19" fillId="2" borderId="0" xfId="0" applyFont="1" applyFill="1" applyAlignment="1">
      <alignment horizontal="left" vertical="center" shrinkToFit="1" readingOrder="2"/>
    </xf>
    <xf numFmtId="0" fontId="19" fillId="3" borderId="0" xfId="0" applyFont="1" applyFill="1" applyAlignment="1">
      <alignment horizontal="center" vertical="center" readingOrder="2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 shrinkToFit="1" readingOrder="2"/>
    </xf>
    <xf numFmtId="0" fontId="20" fillId="2" borderId="0" xfId="0" applyFont="1" applyFill="1" applyAlignment="1">
      <alignment vertical="center" shrinkToFit="1" readingOrder="2"/>
    </xf>
    <xf numFmtId="0" fontId="20" fillId="2" borderId="0" xfId="0" applyFont="1" applyFill="1" applyAlignment="1">
      <alignment vertical="center" readingOrder="2"/>
    </xf>
    <xf numFmtId="0" fontId="21" fillId="2" borderId="0" xfId="0" applyFont="1" applyFill="1" applyAlignment="1">
      <alignment horizontal="right" vertical="center" readingOrder="2"/>
    </xf>
    <xf numFmtId="0" fontId="22" fillId="3" borderId="0" xfId="0" applyFont="1" applyFill="1" applyAlignment="1">
      <alignment horizontal="center" vertical="center" wrapText="1" readingOrder="1"/>
    </xf>
    <xf numFmtId="0" fontId="23" fillId="2" borderId="0" xfId="0" applyFont="1" applyFill="1" applyAlignment="1">
      <alignment vertical="center" shrinkToFit="1" readingOrder="2"/>
    </xf>
    <xf numFmtId="0" fontId="23" fillId="3" borderId="0" xfId="0" applyFont="1" applyFill="1" applyAlignment="1">
      <alignment vertical="center" readingOrder="2"/>
    </xf>
    <xf numFmtId="0" fontId="25" fillId="2" borderId="0" xfId="0" applyFont="1" applyFill="1" applyAlignment="1">
      <alignment vertical="center" shrinkToFit="1" readingOrder="2"/>
    </xf>
    <xf numFmtId="0" fontId="26" fillId="4" borderId="2" xfId="0" applyFont="1" applyFill="1" applyBorder="1" applyAlignment="1">
      <alignment horizontal="center" vertical="center" shrinkToFit="1" readingOrder="2"/>
    </xf>
    <xf numFmtId="0" fontId="29" fillId="5" borderId="2" xfId="0" applyFont="1" applyFill="1" applyBorder="1" applyAlignment="1">
      <alignment horizontal="center" vertical="center" wrapText="1" shrinkToFit="1" readingOrder="2"/>
    </xf>
    <xf numFmtId="0" fontId="29" fillId="6" borderId="2" xfId="0" applyFont="1" applyFill="1" applyBorder="1" applyAlignment="1">
      <alignment horizontal="center" vertical="center" wrapText="1" shrinkToFit="1" readingOrder="2"/>
    </xf>
    <xf numFmtId="0" fontId="30" fillId="3" borderId="0" xfId="0" applyFont="1" applyFill="1" applyAlignment="1">
      <alignment horizontal="center" vertical="center" readingOrder="2"/>
    </xf>
    <xf numFmtId="0" fontId="30" fillId="2" borderId="0" xfId="0" applyFont="1" applyFill="1" applyAlignment="1">
      <alignment horizontal="center" vertical="center" shrinkToFit="1" readingOrder="2"/>
    </xf>
    <xf numFmtId="0" fontId="28" fillId="4" borderId="2" xfId="0" applyFont="1" applyFill="1" applyBorder="1" applyAlignment="1">
      <alignment horizontal="center" vertical="center" shrinkToFit="1" readingOrder="2"/>
    </xf>
    <xf numFmtId="0" fontId="30" fillId="2" borderId="0" xfId="1" applyFont="1" applyFill="1" applyAlignment="1">
      <alignment horizontal="center" vertical="center" shrinkToFit="1" readingOrder="2"/>
    </xf>
    <xf numFmtId="0" fontId="30" fillId="2" borderId="0" xfId="1" applyFont="1" applyFill="1" applyAlignment="1">
      <alignment horizontal="center" vertical="center" shrinkToFit="1"/>
    </xf>
    <xf numFmtId="0" fontId="21" fillId="2" borderId="0" xfId="0" applyFont="1" applyFill="1" applyAlignment="1">
      <alignment horizontal="left" vertical="center" shrinkToFit="1"/>
    </xf>
    <xf numFmtId="0" fontId="20" fillId="2" borderId="0" xfId="0" applyFont="1" applyFill="1" applyAlignment="1">
      <alignment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29" fillId="6" borderId="4" xfId="0" applyFont="1" applyFill="1" applyBorder="1" applyAlignment="1">
      <alignment horizontal="center" vertical="center" wrapText="1" shrinkToFit="1"/>
    </xf>
    <xf numFmtId="49" fontId="29" fillId="6" borderId="4" xfId="0" applyNumberFormat="1" applyFont="1" applyFill="1" applyBorder="1" applyAlignment="1">
      <alignment horizontal="center" vertical="center" wrapText="1" shrinkToFit="1" readingOrder="2"/>
    </xf>
    <xf numFmtId="17" fontId="29" fillId="5" borderId="4" xfId="0" applyNumberFormat="1" applyFont="1" applyFill="1" applyBorder="1" applyAlignment="1">
      <alignment horizontal="center" vertical="center" wrapText="1" shrinkToFit="1"/>
    </xf>
    <xf numFmtId="49" fontId="29" fillId="5" borderId="4" xfId="0" applyNumberFormat="1" applyFont="1" applyFill="1" applyBorder="1" applyAlignment="1">
      <alignment horizontal="center" vertical="center" wrapText="1" shrinkToFit="1" readingOrder="2"/>
    </xf>
    <xf numFmtId="0" fontId="29" fillId="5" borderId="4" xfId="0" applyFont="1" applyFill="1" applyBorder="1" applyAlignment="1">
      <alignment horizontal="center" vertical="center" wrapText="1" shrinkToFit="1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vertical="top"/>
    </xf>
    <xf numFmtId="0" fontId="19" fillId="3" borderId="0" xfId="0" applyFont="1" applyFill="1" applyAlignment="1">
      <alignment horizontal="center" vertical="top" readingOrder="2"/>
    </xf>
    <xf numFmtId="0" fontId="1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 shrinkToFit="1"/>
    </xf>
    <xf numFmtId="0" fontId="26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 wrapText="1" shrinkToFit="1"/>
    </xf>
    <xf numFmtId="0" fontId="26" fillId="4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9" fillId="5" borderId="7" xfId="0" applyFont="1" applyFill="1" applyBorder="1" applyAlignment="1">
      <alignment horizontal="center" vertical="center" wrapText="1" shrinkToFit="1"/>
    </xf>
    <xf numFmtId="0" fontId="29" fillId="6" borderId="2" xfId="0" applyFont="1" applyFill="1" applyBorder="1" applyAlignment="1">
      <alignment horizontal="center" vertical="center" wrapText="1" shrinkToFit="1"/>
    </xf>
    <xf numFmtId="0" fontId="33" fillId="4" borderId="2" xfId="0" applyFont="1" applyFill="1" applyBorder="1" applyAlignment="1">
      <alignment horizontal="center" vertical="center" wrapText="1" shrinkToFit="1"/>
    </xf>
    <xf numFmtId="0" fontId="10" fillId="5" borderId="0" xfId="0" applyFont="1" applyFill="1" applyAlignment="1">
      <alignment horizontal="center" vertical="center" wrapText="1" shrinkToFit="1"/>
    </xf>
    <xf numFmtId="0" fontId="10" fillId="6" borderId="0" xfId="0" applyFont="1" applyFill="1" applyAlignment="1">
      <alignment horizontal="center" vertical="center" wrapText="1" shrinkToFit="1"/>
    </xf>
    <xf numFmtId="0" fontId="29" fillId="5" borderId="2" xfId="0" applyFont="1" applyFill="1" applyBorder="1" applyAlignment="1">
      <alignment horizontal="center" vertical="center" wrapText="1" shrinkToFit="1"/>
    </xf>
    <xf numFmtId="0" fontId="28" fillId="4" borderId="2" xfId="0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6" fillId="0" borderId="0" xfId="13"/>
    <xf numFmtId="0" fontId="28" fillId="7" borderId="4" xfId="13" applyFont="1" applyFill="1" applyBorder="1" applyAlignment="1">
      <alignment horizontal="center" vertical="center" wrapText="1" shrinkToFit="1"/>
    </xf>
    <xf numFmtId="0" fontId="29" fillId="8" borderId="2" xfId="13" applyFont="1" applyFill="1" applyBorder="1" applyAlignment="1">
      <alignment horizontal="center" vertical="center" wrapText="1" shrinkToFit="1"/>
    </xf>
    <xf numFmtId="0" fontId="29" fillId="9" borderId="5" xfId="13" applyFont="1" applyFill="1" applyBorder="1" applyAlignment="1">
      <alignment horizontal="center" vertical="center" wrapText="1" shrinkToFit="1"/>
    </xf>
    <xf numFmtId="0" fontId="21" fillId="2" borderId="0" xfId="13" applyFont="1" applyFill="1" applyAlignment="1">
      <alignment horizontal="right" vertical="center" readingOrder="2"/>
    </xf>
    <xf numFmtId="0" fontId="37" fillId="2" borderId="0" xfId="13" applyFont="1" applyFill="1" applyAlignment="1">
      <alignment vertical="center"/>
    </xf>
    <xf numFmtId="0" fontId="37" fillId="2" borderId="0" xfId="13" applyFont="1" applyFill="1" applyAlignment="1">
      <alignment vertical="center" shrinkToFit="1"/>
    </xf>
    <xf numFmtId="0" fontId="21" fillId="2" borderId="0" xfId="13" applyFont="1" applyFill="1" applyAlignment="1">
      <alignment horizontal="left" vertical="center" shrinkToFit="1"/>
    </xf>
    <xf numFmtId="0" fontId="8" fillId="3" borderId="0" xfId="13" applyFont="1" applyFill="1" applyAlignment="1">
      <alignment horizontal="center" vertical="center" readingOrder="2"/>
    </xf>
    <xf numFmtId="0" fontId="29" fillId="9" borderId="2" xfId="13" applyFont="1" applyFill="1" applyBorder="1" applyAlignment="1">
      <alignment horizontal="center" vertical="center" wrapText="1" shrinkToFit="1"/>
    </xf>
    <xf numFmtId="0" fontId="18" fillId="3" borderId="0" xfId="13" applyFont="1" applyFill="1" applyAlignment="1">
      <alignment vertical="center" readingOrder="2"/>
    </xf>
    <xf numFmtId="0" fontId="36" fillId="2" borderId="0" xfId="13" applyFill="1" applyAlignment="1">
      <alignment vertical="center"/>
    </xf>
    <xf numFmtId="0" fontId="20" fillId="2" borderId="0" xfId="13" applyFont="1" applyFill="1" applyAlignment="1">
      <alignment vertical="center"/>
    </xf>
    <xf numFmtId="0" fontId="30" fillId="2" borderId="3" xfId="1" applyFont="1" applyFill="1" applyBorder="1" applyAlignment="1">
      <alignment vertical="center" shrinkToFit="1"/>
    </xf>
    <xf numFmtId="1" fontId="29" fillId="5" borderId="7" xfId="0" applyNumberFormat="1" applyFont="1" applyFill="1" applyBorder="1" applyAlignment="1">
      <alignment horizontal="center" vertical="center" wrapText="1" shrinkToFit="1" readingOrder="1"/>
    </xf>
    <xf numFmtId="1" fontId="29" fillId="6" borderId="2" xfId="0" applyNumberFormat="1" applyFont="1" applyFill="1" applyBorder="1" applyAlignment="1">
      <alignment horizontal="center" vertical="center" wrapText="1" shrinkToFit="1" readingOrder="1"/>
    </xf>
    <xf numFmtId="1" fontId="33" fillId="4" borderId="2" xfId="0" applyNumberFormat="1" applyFont="1" applyFill="1" applyBorder="1" applyAlignment="1">
      <alignment horizontal="center" vertical="center" wrapText="1" shrinkToFit="1" readingOrder="1"/>
    </xf>
    <xf numFmtId="1" fontId="29" fillId="5" borderId="2" xfId="0" applyNumberFormat="1" applyFont="1" applyFill="1" applyBorder="1" applyAlignment="1">
      <alignment horizontal="center" vertical="center" wrapText="1" shrinkToFit="1" readingOrder="1"/>
    </xf>
    <xf numFmtId="1" fontId="26" fillId="4" borderId="2" xfId="0" applyNumberFormat="1" applyFont="1" applyFill="1" applyBorder="1" applyAlignment="1">
      <alignment horizontal="center" vertical="center" shrinkToFit="1" readingOrder="1"/>
    </xf>
    <xf numFmtId="1" fontId="29" fillId="6" borderId="4" xfId="0" applyNumberFormat="1" applyFont="1" applyFill="1" applyBorder="1" applyAlignment="1">
      <alignment horizontal="center" vertical="center" wrapText="1" shrinkToFit="1" readingOrder="1"/>
    </xf>
    <xf numFmtId="1" fontId="29" fillId="5" borderId="4" xfId="0" applyNumberFormat="1" applyFont="1" applyFill="1" applyBorder="1" applyAlignment="1">
      <alignment horizontal="center" vertical="center" wrapText="1" shrinkToFit="1" readingOrder="1"/>
    </xf>
    <xf numFmtId="0" fontId="29" fillId="9" borderId="5" xfId="13" applyFont="1" applyFill="1" applyBorder="1" applyAlignment="1">
      <alignment horizontal="center" vertical="center" wrapText="1" shrinkToFit="1" readingOrder="2"/>
    </xf>
    <xf numFmtId="0" fontId="29" fillId="8" borderId="2" xfId="13" applyFont="1" applyFill="1" applyBorder="1" applyAlignment="1">
      <alignment horizontal="center" vertical="center" wrapText="1" shrinkToFit="1" readingOrder="2"/>
    </xf>
    <xf numFmtId="0" fontId="26" fillId="7" borderId="4" xfId="13" applyFont="1" applyFill="1" applyBorder="1" applyAlignment="1">
      <alignment horizontal="center" vertical="center" wrapText="1" shrinkToFit="1"/>
    </xf>
    <xf numFmtId="0" fontId="40" fillId="7" borderId="4" xfId="13" applyFont="1" applyFill="1" applyBorder="1" applyAlignment="1">
      <alignment horizontal="center" vertical="center" wrapText="1" shrinkToFit="1"/>
    </xf>
    <xf numFmtId="0" fontId="41" fillId="9" borderId="5" xfId="13" applyFont="1" applyFill="1" applyBorder="1" applyAlignment="1">
      <alignment horizontal="center" vertical="center" wrapText="1" shrinkToFit="1"/>
    </xf>
    <xf numFmtId="0" fontId="41" fillId="8" borderId="2" xfId="13" applyFont="1" applyFill="1" applyBorder="1" applyAlignment="1">
      <alignment horizontal="center" vertical="center" wrapText="1" shrinkToFit="1"/>
    </xf>
    <xf numFmtId="0" fontId="31" fillId="7" borderId="4" xfId="13" applyFont="1" applyFill="1" applyBorder="1" applyAlignment="1">
      <alignment horizontal="center" vertical="center" wrapText="1" shrinkToFit="1"/>
    </xf>
    <xf numFmtId="0" fontId="41" fillId="8" borderId="5" xfId="13" applyFont="1" applyFill="1" applyBorder="1" applyAlignment="1">
      <alignment horizontal="center" vertical="center" wrapText="1" shrinkToFit="1"/>
    </xf>
    <xf numFmtId="10" fontId="30" fillId="2" borderId="0" xfId="15" applyNumberFormat="1" applyFont="1" applyFill="1" applyAlignment="1">
      <alignment horizontal="center" vertical="center" shrinkToFit="1" readingOrder="2"/>
    </xf>
    <xf numFmtId="1" fontId="30" fillId="2" borderId="0" xfId="1" applyNumberFormat="1" applyFont="1" applyFill="1" applyAlignment="1">
      <alignment horizontal="center" vertical="center" shrinkToFit="1" readingOrder="2"/>
    </xf>
    <xf numFmtId="1" fontId="29" fillId="2" borderId="0" xfId="0" applyNumberFormat="1" applyFont="1" applyFill="1" applyAlignment="1">
      <alignment vertical="center"/>
    </xf>
    <xf numFmtId="10" fontId="43" fillId="2" borderId="0" xfId="15" applyNumberFormat="1" applyFont="1" applyFill="1" applyAlignment="1">
      <alignment vertical="center"/>
    </xf>
    <xf numFmtId="0" fontId="26" fillId="4" borderId="2" xfId="0" applyFont="1" applyFill="1" applyBorder="1" applyAlignment="1">
      <alignment horizontal="center" vertical="center" shrinkToFit="1" readingOrder="2"/>
    </xf>
    <xf numFmtId="10" fontId="20" fillId="2" borderId="0" xfId="15" applyNumberFormat="1" applyFont="1" applyFill="1" applyAlignment="1">
      <alignment vertical="center"/>
    </xf>
    <xf numFmtId="0" fontId="21" fillId="2" borderId="0" xfId="0" applyFont="1" applyFill="1" applyAlignment="1">
      <alignment horizontal="right" vertical="center" shrinkToFit="1"/>
    </xf>
    <xf numFmtId="0" fontId="21" fillId="2" borderId="0" xfId="0" applyFont="1" applyFill="1" applyAlignment="1">
      <alignment horizontal="left" vertical="center" readingOrder="2"/>
    </xf>
    <xf numFmtId="0" fontId="28" fillId="4" borderId="5" xfId="0" applyFont="1" applyFill="1" applyBorder="1" applyAlignment="1">
      <alignment horizontal="center" vertical="center" wrapText="1" shrinkToFit="1"/>
    </xf>
    <xf numFmtId="0" fontId="28" fillId="4" borderId="7" xfId="0" applyFont="1" applyFill="1" applyBorder="1" applyAlignment="1">
      <alignment horizontal="center" vertical="center" wrapText="1" shrinkToFit="1"/>
    </xf>
    <xf numFmtId="0" fontId="26" fillId="4" borderId="8" xfId="0" applyFont="1" applyFill="1" applyBorder="1" applyAlignment="1">
      <alignment vertical="center" shrinkToFit="1" readingOrder="2"/>
    </xf>
    <xf numFmtId="0" fontId="26" fillId="4" borderId="9" xfId="0" applyFont="1" applyFill="1" applyBorder="1" applyAlignment="1">
      <alignment vertical="center" shrinkToFit="1" readingOrder="2"/>
    </xf>
    <xf numFmtId="0" fontId="28" fillId="7" borderId="8" xfId="13" applyFont="1" applyFill="1" applyBorder="1" applyAlignment="1">
      <alignment vertical="center" wrapText="1"/>
    </xf>
    <xf numFmtId="0" fontId="28" fillId="7" borderId="9" xfId="13" applyFont="1" applyFill="1" applyBorder="1" applyAlignment="1">
      <alignment vertical="center" wrapText="1"/>
    </xf>
    <xf numFmtId="0" fontId="28" fillId="7" borderId="6" xfId="13" applyFont="1" applyFill="1" applyBorder="1" applyAlignment="1">
      <alignment vertical="center" wrapText="1"/>
    </xf>
    <xf numFmtId="0" fontId="28" fillId="7" borderId="6" xfId="13" applyFont="1" applyFill="1" applyBorder="1" applyAlignment="1">
      <alignment vertical="center" wrapText="1" shrinkToFit="1"/>
    </xf>
    <xf numFmtId="0" fontId="31" fillId="7" borderId="8" xfId="13" applyFont="1" applyFill="1" applyBorder="1" applyAlignment="1">
      <alignment vertical="center" wrapText="1"/>
    </xf>
    <xf numFmtId="0" fontId="31" fillId="7" borderId="9" xfId="13" applyFont="1" applyFill="1" applyBorder="1" applyAlignment="1">
      <alignment vertical="center" wrapText="1"/>
    </xf>
    <xf numFmtId="0" fontId="31" fillId="7" borderId="6" xfId="13" applyFont="1" applyFill="1" applyBorder="1" applyAlignment="1">
      <alignment vertical="center" wrapText="1"/>
    </xf>
    <xf numFmtId="0" fontId="26" fillId="4" borderId="14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vertical="center" wrapText="1"/>
    </xf>
    <xf numFmtId="0" fontId="26" fillId="4" borderId="15" xfId="0" applyFont="1" applyFill="1" applyBorder="1" applyAlignment="1">
      <alignment vertical="center" wrapText="1"/>
    </xf>
    <xf numFmtId="0" fontId="7" fillId="0" borderId="0" xfId="16"/>
    <xf numFmtId="0" fontId="26" fillId="4" borderId="2" xfId="16" applyFont="1" applyFill="1" applyBorder="1" applyAlignment="1">
      <alignment horizontal="center" vertical="center" shrinkToFit="1" readingOrder="2"/>
    </xf>
    <xf numFmtId="0" fontId="26" fillId="3" borderId="3" xfId="16" applyFont="1" applyFill="1" applyBorder="1" applyAlignment="1">
      <alignment horizontal="center" vertical="center" shrinkToFit="1" readingOrder="2"/>
    </xf>
    <xf numFmtId="0" fontId="40" fillId="7" borderId="15" xfId="16" applyFont="1" applyFill="1" applyBorder="1" applyAlignment="1">
      <alignment horizontal="center" vertical="center" wrapText="1"/>
    </xf>
    <xf numFmtId="0" fontId="29" fillId="5" borderId="2" xfId="16" applyFont="1" applyFill="1" applyBorder="1" applyAlignment="1">
      <alignment horizontal="right" vertical="center" wrapText="1" shrinkToFit="1" readingOrder="2"/>
    </xf>
    <xf numFmtId="0" fontId="29" fillId="5" borderId="2" xfId="16" applyFont="1" applyFill="1" applyBorder="1" applyAlignment="1">
      <alignment horizontal="left" vertical="center" wrapText="1" shrinkToFit="1"/>
    </xf>
    <xf numFmtId="0" fontId="29" fillId="5" borderId="2" xfId="16" applyFont="1" applyFill="1" applyBorder="1" applyAlignment="1">
      <alignment horizontal="center" vertical="center" wrapText="1" shrinkToFit="1"/>
    </xf>
    <xf numFmtId="0" fontId="29" fillId="3" borderId="0" xfId="16" applyFont="1" applyFill="1" applyAlignment="1">
      <alignment horizontal="center" vertical="center" wrapText="1" shrinkToFit="1" readingOrder="2"/>
    </xf>
    <xf numFmtId="49" fontId="29" fillId="9" borderId="4" xfId="16" applyNumberFormat="1" applyFont="1" applyFill="1" applyBorder="1" applyAlignment="1">
      <alignment horizontal="center" vertical="center" wrapText="1" shrinkToFit="1" readingOrder="2"/>
    </xf>
    <xf numFmtId="0" fontId="29" fillId="9" borderId="4" xfId="16" applyFont="1" applyFill="1" applyBorder="1" applyAlignment="1">
      <alignment horizontal="right" vertical="center" wrapText="1" shrinkToFit="1" readingOrder="2"/>
    </xf>
    <xf numFmtId="0" fontId="29" fillId="9" borderId="4" xfId="16" applyFont="1" applyFill="1" applyBorder="1" applyAlignment="1">
      <alignment horizontal="left" vertical="center" wrapText="1" shrinkToFit="1" readingOrder="1"/>
    </xf>
    <xf numFmtId="0" fontId="29" fillId="9" borderId="4" xfId="16" applyFont="1" applyFill="1" applyBorder="1" applyAlignment="1">
      <alignment horizontal="center" vertical="center" wrapText="1" shrinkToFit="1"/>
    </xf>
    <xf numFmtId="49" fontId="29" fillId="6" borderId="8" xfId="16" applyNumberFormat="1" applyFont="1" applyFill="1" applyBorder="1" applyAlignment="1">
      <alignment horizontal="center" vertical="center" wrapText="1" shrinkToFit="1" readingOrder="2"/>
    </xf>
    <xf numFmtId="0" fontId="29" fillId="6" borderId="2" xfId="16" applyFont="1" applyFill="1" applyBorder="1" applyAlignment="1">
      <alignment horizontal="right" vertical="center" wrapText="1" shrinkToFit="1" readingOrder="2"/>
    </xf>
    <xf numFmtId="0" fontId="29" fillId="6" borderId="2" xfId="16" applyFont="1" applyFill="1" applyBorder="1" applyAlignment="1">
      <alignment horizontal="left" vertical="center" wrapText="1" shrinkToFit="1"/>
    </xf>
    <xf numFmtId="49" fontId="29" fillId="6" borderId="2" xfId="16" applyNumberFormat="1" applyFont="1" applyFill="1" applyBorder="1" applyAlignment="1">
      <alignment horizontal="center" vertical="center" wrapText="1" shrinkToFit="1"/>
    </xf>
    <xf numFmtId="49" fontId="29" fillId="8" borderId="4" xfId="16" applyNumberFormat="1" applyFont="1" applyFill="1" applyBorder="1" applyAlignment="1">
      <alignment horizontal="center" vertical="center" wrapText="1" shrinkToFit="1" readingOrder="2"/>
    </xf>
    <xf numFmtId="0" fontId="29" fillId="8" borderId="4" xfId="16" applyFont="1" applyFill="1" applyBorder="1" applyAlignment="1">
      <alignment horizontal="right" vertical="center" wrapText="1" shrinkToFit="1" readingOrder="2"/>
    </xf>
    <xf numFmtId="0" fontId="29" fillId="8" borderId="4" xfId="16" applyFont="1" applyFill="1" applyBorder="1" applyAlignment="1">
      <alignment horizontal="left" vertical="center" wrapText="1" shrinkToFit="1" readingOrder="1"/>
    </xf>
    <xf numFmtId="49" fontId="29" fillId="8" borderId="4" xfId="16" applyNumberFormat="1" applyFont="1" applyFill="1" applyBorder="1" applyAlignment="1">
      <alignment horizontal="center" vertical="center" wrapText="1" shrinkToFit="1"/>
    </xf>
    <xf numFmtId="49" fontId="29" fillId="5" borderId="8" xfId="16" applyNumberFormat="1" applyFont="1" applyFill="1" applyBorder="1" applyAlignment="1">
      <alignment horizontal="center" vertical="center" wrapText="1" shrinkToFit="1" readingOrder="2"/>
    </xf>
    <xf numFmtId="49" fontId="29" fillId="5" borderId="2" xfId="16" applyNumberFormat="1" applyFont="1" applyFill="1" applyBorder="1" applyAlignment="1">
      <alignment horizontal="center" vertical="center" wrapText="1" shrinkToFit="1"/>
    </xf>
    <xf numFmtId="49" fontId="29" fillId="9" borderId="4" xfId="16" applyNumberFormat="1" applyFont="1" applyFill="1" applyBorder="1" applyAlignment="1">
      <alignment horizontal="center" vertical="center" wrapText="1" shrinkToFit="1"/>
    </xf>
    <xf numFmtId="49" fontId="29" fillId="6" borderId="8" xfId="16" applyNumberFormat="1" applyFont="1" applyFill="1" applyBorder="1" applyAlignment="1">
      <alignment horizontal="right" vertical="center" wrapText="1" shrinkToFit="1" readingOrder="2"/>
    </xf>
    <xf numFmtId="49" fontId="29" fillId="5" borderId="8" xfId="16" applyNumberFormat="1" applyFont="1" applyFill="1" applyBorder="1" applyAlignment="1">
      <alignment horizontal="right" vertical="center" wrapText="1" shrinkToFit="1" readingOrder="2"/>
    </xf>
    <xf numFmtId="0" fontId="26" fillId="4" borderId="2" xfId="0" applyFont="1" applyFill="1" applyBorder="1" applyAlignment="1">
      <alignment horizontal="center" vertical="center" shrinkToFit="1" readingOrder="2"/>
    </xf>
    <xf numFmtId="0" fontId="28" fillId="4" borderId="2" xfId="0" applyFont="1" applyFill="1" applyBorder="1" applyAlignment="1">
      <alignment horizontal="center" vertical="center" shrinkToFit="1"/>
    </xf>
    <xf numFmtId="49" fontId="7" fillId="0" borderId="0" xfId="16" applyNumberFormat="1"/>
    <xf numFmtId="0" fontId="26" fillId="4" borderId="2" xfId="16" applyFont="1" applyFill="1" applyBorder="1" applyAlignment="1">
      <alignment horizontal="center" vertical="center" wrapText="1" shrinkToFit="1" readingOrder="2"/>
    </xf>
    <xf numFmtId="49" fontId="26" fillId="4" borderId="8" xfId="16" applyNumberFormat="1" applyFont="1" applyFill="1" applyBorder="1" applyAlignment="1">
      <alignment horizontal="center" vertical="center" wrapText="1" shrinkToFit="1" readingOrder="2"/>
    </xf>
    <xf numFmtId="0" fontId="26" fillId="7" borderId="15" xfId="16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vertical="center" wrapText="1"/>
    </xf>
    <xf numFmtId="0" fontId="26" fillId="4" borderId="18" xfId="0" applyFont="1" applyFill="1" applyBorder="1" applyAlignment="1">
      <alignment vertical="center" wrapText="1"/>
    </xf>
    <xf numFmtId="0" fontId="26" fillId="4" borderId="16" xfId="0" applyFont="1" applyFill="1" applyBorder="1" applyAlignment="1">
      <alignment vertical="center" wrapText="1"/>
    </xf>
    <xf numFmtId="0" fontId="28" fillId="7" borderId="2" xfId="13" applyFont="1" applyFill="1" applyBorder="1" applyAlignment="1">
      <alignment horizontal="center" vertical="center" wrapText="1" shrinkToFit="1"/>
    </xf>
    <xf numFmtId="0" fontId="36" fillId="0" borderId="24" xfId="13" applyBorder="1"/>
    <xf numFmtId="0" fontId="28" fillId="7" borderId="7" xfId="13" applyFont="1" applyFill="1" applyBorder="1" applyAlignment="1">
      <alignment horizontal="center" vertical="center" wrapText="1" shrinkToFit="1"/>
    </xf>
    <xf numFmtId="0" fontId="29" fillId="9" borderId="2" xfId="13" applyFont="1" applyFill="1" applyBorder="1" applyAlignment="1">
      <alignment horizontal="center" vertical="center" wrapText="1" shrinkToFit="1" readingOrder="2"/>
    </xf>
    <xf numFmtId="2" fontId="8" fillId="2" borderId="0" xfId="0" applyNumberFormat="1" applyFont="1" applyFill="1" applyAlignment="1">
      <alignment horizontal="center" vertical="center" shrinkToFit="1" readingOrder="2"/>
    </xf>
    <xf numFmtId="0" fontId="26" fillId="4" borderId="2" xfId="0" applyFont="1" applyFill="1" applyBorder="1" applyAlignment="1">
      <alignment horizontal="center" vertical="center" shrinkToFit="1" readingOrder="2"/>
    </xf>
    <xf numFmtId="0" fontId="28" fillId="4" borderId="2" xfId="0" applyFont="1" applyFill="1" applyBorder="1" applyAlignment="1">
      <alignment horizontal="center" vertical="center" shrinkToFit="1"/>
    </xf>
    <xf numFmtId="0" fontId="26" fillId="4" borderId="8" xfId="0" applyFont="1" applyFill="1" applyBorder="1" applyAlignment="1">
      <alignment horizontal="right" vertical="center" shrinkToFit="1" readingOrder="2"/>
    </xf>
    <xf numFmtId="0" fontId="26" fillId="4" borderId="9" xfId="0" applyFont="1" applyFill="1" applyBorder="1" applyAlignment="1">
      <alignment horizontal="right" vertical="center" shrinkToFit="1" readingOrder="2"/>
    </xf>
    <xf numFmtId="0" fontId="30" fillId="2" borderId="3" xfId="1" applyFont="1" applyFill="1" applyBorder="1" applyAlignment="1">
      <alignment vertical="center" shrinkToFit="1"/>
    </xf>
    <xf numFmtId="0" fontId="26" fillId="4" borderId="2" xfId="0" applyFont="1" applyFill="1" applyBorder="1" applyAlignment="1">
      <alignment horizontal="center" vertical="center" shrinkToFit="1" readingOrder="2"/>
    </xf>
    <xf numFmtId="0" fontId="28" fillId="4" borderId="2" xfId="0" applyFont="1" applyFill="1" applyBorder="1" applyAlignment="1">
      <alignment horizontal="center" vertical="center" shrinkToFit="1"/>
    </xf>
    <xf numFmtId="49" fontId="38" fillId="0" borderId="0" xfId="16" applyNumberFormat="1" applyFont="1" applyAlignment="1">
      <alignment horizontal="center" wrapText="1" readingOrder="1"/>
    </xf>
    <xf numFmtId="49" fontId="38" fillId="0" borderId="1" xfId="16" applyNumberFormat="1" applyFont="1" applyBorder="1" applyAlignment="1">
      <alignment horizontal="center" wrapText="1" readingOrder="1"/>
    </xf>
    <xf numFmtId="49" fontId="39" fillId="0" borderId="0" xfId="16" applyNumberFormat="1" applyFont="1" applyAlignment="1">
      <alignment horizontal="center" wrapText="1" readingOrder="2"/>
    </xf>
    <xf numFmtId="0" fontId="30" fillId="2" borderId="3" xfId="1" applyFont="1" applyFill="1" applyBorder="1" applyAlignment="1">
      <alignment vertical="center" shrinkToFit="1"/>
    </xf>
    <xf numFmtId="0" fontId="24" fillId="2" borderId="0" xfId="0" applyFont="1" applyFill="1" applyAlignment="1">
      <alignment horizontal="center" vertical="center" shrinkToFit="1" readingOrder="2"/>
    </xf>
    <xf numFmtId="0" fontId="21" fillId="2" borderId="1" xfId="0" applyFont="1" applyFill="1" applyBorder="1" applyAlignment="1">
      <alignment horizontal="center" vertical="top" shrinkToFit="1" readingOrder="1"/>
    </xf>
    <xf numFmtId="0" fontId="26" fillId="4" borderId="2" xfId="0" applyFont="1" applyFill="1" applyBorder="1" applyAlignment="1">
      <alignment horizontal="center" vertical="center" shrinkToFit="1" readingOrder="2"/>
    </xf>
    <xf numFmtId="0" fontId="28" fillId="4" borderId="2" xfId="0" applyFont="1" applyFill="1" applyBorder="1" applyAlignment="1">
      <alignment horizontal="center" vertical="center" shrinkToFit="1" readingOrder="2"/>
    </xf>
    <xf numFmtId="0" fontId="28" fillId="4" borderId="5" xfId="0" applyFont="1" applyFill="1" applyBorder="1" applyAlignment="1">
      <alignment horizontal="center" vertical="center" shrinkToFit="1"/>
    </xf>
    <xf numFmtId="0" fontId="28" fillId="4" borderId="4" xfId="0" applyFont="1" applyFill="1" applyBorder="1" applyAlignment="1">
      <alignment horizontal="center" vertical="center" shrinkToFit="1"/>
    </xf>
    <xf numFmtId="0" fontId="28" fillId="4" borderId="7" xfId="0" applyFont="1" applyFill="1" applyBorder="1" applyAlignment="1">
      <alignment horizontal="center" vertical="center" shrinkToFit="1"/>
    </xf>
    <xf numFmtId="0" fontId="26" fillId="4" borderId="8" xfId="0" applyFont="1" applyFill="1" applyBorder="1" applyAlignment="1">
      <alignment horizontal="center" vertical="center" shrinkToFit="1"/>
    </xf>
    <xf numFmtId="0" fontId="26" fillId="4" borderId="9" xfId="0" applyFont="1" applyFill="1" applyBorder="1" applyAlignment="1">
      <alignment horizontal="center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8" xfId="0" applyFont="1" applyFill="1" applyBorder="1" applyAlignment="1">
      <alignment horizontal="center" vertical="center" shrinkToFit="1" readingOrder="2"/>
    </xf>
    <xf numFmtId="0" fontId="26" fillId="4" borderId="9" xfId="0" applyFont="1" applyFill="1" applyBorder="1" applyAlignment="1">
      <alignment horizontal="center" vertical="center" shrinkToFit="1" readingOrder="2"/>
    </xf>
    <xf numFmtId="0" fontId="26" fillId="4" borderId="6" xfId="0" applyFont="1" applyFill="1" applyBorder="1" applyAlignment="1">
      <alignment horizontal="center" vertical="center" shrinkToFit="1" readingOrder="2"/>
    </xf>
    <xf numFmtId="0" fontId="28" fillId="4" borderId="19" xfId="0" applyFont="1" applyFill="1" applyBorder="1" applyAlignment="1">
      <alignment horizontal="center" vertical="center" wrapText="1" shrinkToFit="1"/>
    </xf>
    <xf numFmtId="0" fontId="28" fillId="4" borderId="7" xfId="0" applyFont="1" applyFill="1" applyBorder="1" applyAlignment="1">
      <alignment horizontal="center" vertical="center" wrapText="1" shrinkToFit="1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28" fillId="4" borderId="22" xfId="0" applyFont="1" applyFill="1" applyBorder="1" applyAlignment="1">
      <alignment horizontal="center" vertical="center" wrapText="1" shrinkToFit="1"/>
    </xf>
    <xf numFmtId="0" fontId="28" fillId="4" borderId="23" xfId="0" applyFont="1" applyFill="1" applyBorder="1" applyAlignment="1">
      <alignment horizontal="center" vertical="center" wrapText="1" shrinkToFit="1"/>
    </xf>
    <xf numFmtId="0" fontId="31" fillId="4" borderId="20" xfId="0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 shrinkToFit="1"/>
    </xf>
    <xf numFmtId="0" fontId="28" fillId="4" borderId="5" xfId="0" applyFont="1" applyFill="1" applyBorder="1" applyAlignment="1">
      <alignment horizontal="center" vertical="center" wrapText="1" shrinkToFit="1"/>
    </xf>
    <xf numFmtId="0" fontId="16" fillId="4" borderId="0" xfId="0" applyFont="1" applyFill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0" fontId="30" fillId="2" borderId="3" xfId="1" applyFont="1" applyFill="1" applyBorder="1" applyAlignment="1">
      <alignment horizontal="center" vertical="center" shrinkToFit="1"/>
    </xf>
    <xf numFmtId="0" fontId="30" fillId="2" borderId="3" xfId="1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 vertical="top" shrinkToFit="1" readingOrder="1"/>
    </xf>
    <xf numFmtId="0" fontId="24" fillId="2" borderId="0" xfId="0" applyFont="1" applyFill="1" applyAlignment="1">
      <alignment horizontal="center" vertical="center" wrapText="1" shrinkToFit="1" readingOrder="2"/>
    </xf>
    <xf numFmtId="0" fontId="21" fillId="2" borderId="1" xfId="0" applyFont="1" applyFill="1" applyBorder="1" applyAlignment="1">
      <alignment horizontal="center" vertical="center" shrinkToFit="1" readingOrder="1"/>
    </xf>
    <xf numFmtId="0" fontId="26" fillId="4" borderId="9" xfId="0" applyFont="1" applyFill="1" applyBorder="1" applyAlignment="1">
      <alignment horizontal="left" vertical="center" shrinkToFit="1" readingOrder="2"/>
    </xf>
    <xf numFmtId="0" fontId="26" fillId="4" borderId="6" xfId="0" applyFont="1" applyFill="1" applyBorder="1" applyAlignment="1">
      <alignment horizontal="left" vertical="center" shrinkToFit="1" readingOrder="2"/>
    </xf>
    <xf numFmtId="0" fontId="26" fillId="4" borderId="5" xfId="0" applyFont="1" applyFill="1" applyBorder="1" applyAlignment="1">
      <alignment horizontal="center" vertical="center" shrinkToFit="1" readingOrder="2"/>
    </xf>
    <xf numFmtId="0" fontId="26" fillId="4" borderId="4" xfId="0" applyFont="1" applyFill="1" applyBorder="1" applyAlignment="1">
      <alignment horizontal="center" vertical="center" shrinkToFit="1" readingOrder="2"/>
    </xf>
    <xf numFmtId="0" fontId="26" fillId="4" borderId="7" xfId="0" applyFont="1" applyFill="1" applyBorder="1" applyAlignment="1">
      <alignment horizontal="center" vertical="center" shrinkToFit="1" readingOrder="2"/>
    </xf>
    <xf numFmtId="0" fontId="30" fillId="2" borderId="0" xfId="14" applyFont="1" applyFill="1" applyBorder="1" applyAlignment="1">
      <alignment vertical="center" shrinkToFit="1" readingOrder="2"/>
    </xf>
    <xf numFmtId="0" fontId="24" fillId="2" borderId="0" xfId="13" applyFont="1" applyFill="1" applyAlignment="1">
      <alignment horizontal="center" vertical="center"/>
    </xf>
    <xf numFmtId="0" fontId="24" fillId="2" borderId="0" xfId="13" applyFont="1" applyFill="1" applyAlignment="1">
      <alignment horizontal="center" vertical="top"/>
    </xf>
    <xf numFmtId="0" fontId="28" fillId="7" borderId="5" xfId="13" applyFont="1" applyFill="1" applyBorder="1" applyAlignment="1">
      <alignment horizontal="center" vertical="center" wrapText="1"/>
    </xf>
    <xf numFmtId="0" fontId="28" fillId="7" borderId="4" xfId="13" applyFont="1" applyFill="1" applyBorder="1" applyAlignment="1">
      <alignment horizontal="center" vertical="center" wrapText="1"/>
    </xf>
    <xf numFmtId="0" fontId="28" fillId="7" borderId="7" xfId="13" applyFont="1" applyFill="1" applyBorder="1" applyAlignment="1">
      <alignment horizontal="center" vertical="center" wrapText="1"/>
    </xf>
    <xf numFmtId="0" fontId="30" fillId="2" borderId="0" xfId="14" applyFont="1" applyFill="1" applyBorder="1" applyAlignment="1">
      <alignment horizontal="left" vertical="center" shrinkToFit="1"/>
    </xf>
    <xf numFmtId="0" fontId="30" fillId="2" borderId="3" xfId="14" applyFont="1" applyFill="1" applyBorder="1" applyAlignment="1">
      <alignment vertical="center" shrinkToFit="1" readingOrder="2"/>
    </xf>
    <xf numFmtId="0" fontId="30" fillId="2" borderId="3" xfId="14" applyFont="1" applyFill="1" applyBorder="1" applyAlignment="1">
      <alignment vertical="center" shrinkToFit="1"/>
    </xf>
    <xf numFmtId="0" fontId="24" fillId="2" borderId="0" xfId="13" applyFont="1" applyFill="1" applyAlignment="1">
      <alignment horizontal="center" vertical="center" shrinkToFit="1" readingOrder="2"/>
    </xf>
    <xf numFmtId="0" fontId="21" fillId="2" borderId="1" xfId="13" applyFont="1" applyFill="1" applyBorder="1" applyAlignment="1">
      <alignment horizontal="center" vertical="top" shrinkToFit="1" readingOrder="1"/>
    </xf>
    <xf numFmtId="0" fontId="28" fillId="7" borderId="12" xfId="13" applyFont="1" applyFill="1" applyBorder="1" applyAlignment="1">
      <alignment horizontal="center" vertical="center" wrapText="1"/>
    </xf>
    <xf numFmtId="0" fontId="28" fillId="7" borderId="11" xfId="13" applyFont="1" applyFill="1" applyBorder="1" applyAlignment="1">
      <alignment horizontal="center" vertical="center" wrapText="1"/>
    </xf>
    <xf numFmtId="0" fontId="28" fillId="7" borderId="10" xfId="13" applyFont="1" applyFill="1" applyBorder="1" applyAlignment="1">
      <alignment horizontal="center" vertical="center" wrapText="1"/>
    </xf>
    <xf numFmtId="0" fontId="28" fillId="7" borderId="8" xfId="13" applyFont="1" applyFill="1" applyBorder="1" applyAlignment="1">
      <alignment horizontal="center" vertical="center" wrapText="1" shrinkToFit="1"/>
    </xf>
    <xf numFmtId="0" fontId="28" fillId="7" borderId="9" xfId="13" applyFont="1" applyFill="1" applyBorder="1" applyAlignment="1">
      <alignment horizontal="center" vertical="center" wrapText="1" shrinkToFit="1"/>
    </xf>
    <xf numFmtId="0" fontId="21" fillId="2" borderId="0" xfId="13" applyFont="1" applyFill="1" applyAlignment="1">
      <alignment horizontal="center" vertical="top" shrinkToFit="1" readingOrder="1"/>
    </xf>
    <xf numFmtId="0" fontId="31" fillId="7" borderId="13" xfId="13" applyFont="1" applyFill="1" applyBorder="1" applyAlignment="1">
      <alignment horizontal="center" vertical="center" wrapText="1" shrinkToFit="1"/>
    </xf>
    <xf numFmtId="0" fontId="31" fillId="7" borderId="14" xfId="13" applyFont="1" applyFill="1" applyBorder="1" applyAlignment="1">
      <alignment horizontal="center" vertical="center" wrapText="1" shrinkToFit="1"/>
    </xf>
  </cellXfs>
  <cellStyles count="17">
    <cellStyle name="Comma 2" xfId="2"/>
    <cellStyle name="Hyperlink 2" xfId="3"/>
    <cellStyle name="Normal" xfId="0" builtinId="0"/>
    <cellStyle name="Normal 2" xfId="1"/>
    <cellStyle name="Normal 2 2" xfId="4"/>
    <cellStyle name="Normal 2 3" xfId="14"/>
    <cellStyle name="Normal 3" xfId="5"/>
    <cellStyle name="Normal 4" xfId="8"/>
    <cellStyle name="Normal 5" xfId="9"/>
    <cellStyle name="Normal 6" xfId="10"/>
    <cellStyle name="Normal 7" xfId="11"/>
    <cellStyle name="Percent" xfId="15" builtinId="5"/>
    <cellStyle name="Percent 2" xfId="6"/>
    <cellStyle name="Percent 2 2" xfId="7"/>
    <cellStyle name="عادي 2" xfId="12"/>
    <cellStyle name="عادي 3" xfId="13"/>
    <cellStyle name="عادي 4" xfId="16"/>
  </cellStyles>
  <dxfs count="0"/>
  <tableStyles count="0" defaultTableStyle="TableStyleMedium2" defaultPivotStyle="PivotStyleLight16"/>
  <colors>
    <mruColors>
      <color rgb="FF0014C5"/>
      <color rgb="FFBBB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onnections" Target="connections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powerPivotData" Target="model/item.data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6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2891117</xdr:colOff>
      <xdr:row>0</xdr:row>
      <xdr:rowOff>179294</xdr:rowOff>
    </xdr:from>
    <xdr:to>
      <xdr:col>11</xdr:col>
      <xdr:colOff>251210</xdr:colOff>
      <xdr:row>1</xdr:row>
      <xdr:rowOff>537883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2C0602F-4647-4F58-823F-1D1660E5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568290" y="179294"/>
          <a:ext cx="2217843" cy="796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2444563</xdr:colOff>
      <xdr:row>0</xdr:row>
      <xdr:rowOff>55469</xdr:rowOff>
    </xdr:from>
    <xdr:to>
      <xdr:col>5</xdr:col>
      <xdr:colOff>38100</xdr:colOff>
      <xdr:row>1</xdr:row>
      <xdr:rowOff>526677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A652B35-AAFE-447B-B8E9-A3D5909E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659075" y="55469"/>
          <a:ext cx="2232212" cy="909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6"/>
  <sheetViews>
    <sheetView showGridLines="0" rightToLeft="1" view="pageBreakPreview" zoomScale="50" zoomScaleNormal="100" zoomScaleSheetLayoutView="50" workbookViewId="0">
      <selection activeCell="R1" sqref="R1:AH1048576"/>
    </sheetView>
  </sheetViews>
  <sheetFormatPr defaultRowHeight="12.75" x14ac:dyDescent="0.2"/>
  <cols>
    <col min="1" max="1" width="9.140625" style="113"/>
    <col min="2" max="2" width="3.140625" style="113" customWidth="1"/>
    <col min="3" max="3" width="14.28515625" style="140" customWidth="1"/>
    <col min="4" max="4" width="80.140625" style="113" customWidth="1"/>
    <col min="5" max="5" width="69.5703125" style="113" customWidth="1"/>
    <col min="6" max="6" width="14.140625" style="113" customWidth="1"/>
    <col min="7" max="7" width="9.140625" style="113"/>
    <col min="8" max="8" width="17.5703125" style="113" customWidth="1"/>
    <col min="9" max="9" width="66.42578125" style="113" customWidth="1"/>
    <col min="10" max="10" width="57.85546875" style="113" customWidth="1"/>
    <col min="11" max="11" width="15" style="113" customWidth="1"/>
    <col min="12" max="18" width="9.140625" style="113"/>
    <col min="19" max="19" width="84.5703125" style="113" customWidth="1"/>
    <col min="20" max="16384" width="9.140625" style="113"/>
  </cols>
  <sheetData>
    <row r="1" spans="3:11" ht="34.5" customHeight="1" x14ac:dyDescent="0.2">
      <c r="C1" s="159" t="s">
        <v>232</v>
      </c>
      <c r="D1" s="159"/>
      <c r="E1" s="159"/>
      <c r="F1" s="159"/>
      <c r="G1" s="159"/>
      <c r="H1" s="161" t="s">
        <v>219</v>
      </c>
      <c r="I1" s="161"/>
      <c r="J1" s="161"/>
      <c r="K1" s="161"/>
    </row>
    <row r="2" spans="3:11" ht="87" customHeight="1" x14ac:dyDescent="0.2">
      <c r="C2" s="160"/>
      <c r="D2" s="160"/>
      <c r="E2" s="160"/>
      <c r="F2" s="160"/>
      <c r="G2" s="160"/>
      <c r="H2" s="161"/>
      <c r="I2" s="161"/>
      <c r="J2" s="161"/>
      <c r="K2" s="161"/>
    </row>
    <row r="3" spans="3:11" ht="74.25" customHeight="1" x14ac:dyDescent="0.2">
      <c r="C3" s="142" t="s">
        <v>175</v>
      </c>
      <c r="D3" s="114" t="s">
        <v>174</v>
      </c>
      <c r="E3" s="114" t="s">
        <v>173</v>
      </c>
      <c r="F3" s="141" t="s">
        <v>172</v>
      </c>
      <c r="G3" s="115"/>
      <c r="H3" s="116" t="s">
        <v>175</v>
      </c>
      <c r="I3" s="116" t="s">
        <v>174</v>
      </c>
      <c r="J3" s="116" t="s">
        <v>173</v>
      </c>
      <c r="K3" s="143" t="s">
        <v>172</v>
      </c>
    </row>
    <row r="4" spans="3:11" ht="78" customHeight="1" x14ac:dyDescent="0.2">
      <c r="C4" s="133">
        <v>1</v>
      </c>
      <c r="D4" s="117" t="s">
        <v>297</v>
      </c>
      <c r="E4" s="118" t="s">
        <v>450</v>
      </c>
      <c r="F4" s="119">
        <v>1</v>
      </c>
      <c r="G4" s="120"/>
      <c r="H4" s="121" t="s">
        <v>212</v>
      </c>
      <c r="I4" s="122" t="s">
        <v>226</v>
      </c>
      <c r="J4" s="123" t="s">
        <v>325</v>
      </c>
      <c r="K4" s="124">
        <v>1</v>
      </c>
    </row>
    <row r="5" spans="3:11" ht="76.5" customHeight="1" x14ac:dyDescent="0.2">
      <c r="C5" s="125" t="s">
        <v>213</v>
      </c>
      <c r="D5" s="126" t="s">
        <v>307</v>
      </c>
      <c r="E5" s="127" t="s">
        <v>451</v>
      </c>
      <c r="F5" s="128" t="s">
        <v>213</v>
      </c>
      <c r="G5" s="120"/>
      <c r="H5" s="129" t="s">
        <v>215</v>
      </c>
      <c r="I5" s="130" t="s">
        <v>233</v>
      </c>
      <c r="J5" s="131" t="s">
        <v>326</v>
      </c>
      <c r="K5" s="132" t="s">
        <v>215</v>
      </c>
    </row>
    <row r="6" spans="3:11" ht="80.099999999999994" customHeight="1" x14ac:dyDescent="0.2">
      <c r="C6" s="133" t="s">
        <v>214</v>
      </c>
      <c r="D6" s="117" t="s">
        <v>299</v>
      </c>
      <c r="E6" s="118" t="s">
        <v>452</v>
      </c>
      <c r="F6" s="134" t="s">
        <v>214</v>
      </c>
      <c r="G6" s="120"/>
      <c r="H6" s="121" t="s">
        <v>216</v>
      </c>
      <c r="I6" s="122" t="s">
        <v>228</v>
      </c>
      <c r="J6" s="123" t="s">
        <v>327</v>
      </c>
      <c r="K6" s="135" t="s">
        <v>216</v>
      </c>
    </row>
    <row r="7" spans="3:11" ht="80.099999999999994" customHeight="1" x14ac:dyDescent="0.2">
      <c r="C7" s="125" t="s">
        <v>176</v>
      </c>
      <c r="D7" s="126" t="s">
        <v>453</v>
      </c>
      <c r="E7" s="127" t="s">
        <v>392</v>
      </c>
      <c r="F7" s="128" t="s">
        <v>176</v>
      </c>
      <c r="G7" s="120"/>
      <c r="H7" s="129" t="s">
        <v>213</v>
      </c>
      <c r="I7" s="130" t="s">
        <v>380</v>
      </c>
      <c r="J7" s="131" t="s">
        <v>436</v>
      </c>
      <c r="K7" s="132" t="s">
        <v>213</v>
      </c>
    </row>
    <row r="8" spans="3:11" ht="80.099999999999994" customHeight="1" x14ac:dyDescent="0.2">
      <c r="C8" s="133" t="s">
        <v>177</v>
      </c>
      <c r="D8" s="117" t="s">
        <v>388</v>
      </c>
      <c r="E8" s="118" t="s">
        <v>323</v>
      </c>
      <c r="F8" s="134" t="s">
        <v>177</v>
      </c>
      <c r="G8" s="120"/>
      <c r="H8" s="121" t="s">
        <v>217</v>
      </c>
      <c r="I8" s="122" t="str">
        <f>'2.-1'!$B$3</f>
        <v>توزيع المعتمرين الذكور (من الخارج) حسب مدة الإقامة والشهر</v>
      </c>
      <c r="J8" s="123" t="s">
        <v>437</v>
      </c>
      <c r="K8" s="135" t="s">
        <v>217</v>
      </c>
    </row>
    <row r="9" spans="3:11" ht="80.099999999999994" customHeight="1" x14ac:dyDescent="0.2">
      <c r="C9" s="125" t="s">
        <v>178</v>
      </c>
      <c r="D9" s="126" t="s">
        <v>454</v>
      </c>
      <c r="E9" s="127" t="str">
        <f>'4'!$B$4</f>
        <v>Distribution of Saudi Mu'tamirs (Inside Country ) according to  Month and Administrative Area</v>
      </c>
      <c r="F9" s="128" t="s">
        <v>178</v>
      </c>
      <c r="G9" s="120"/>
      <c r="H9" s="129" t="s">
        <v>218</v>
      </c>
      <c r="I9" s="130" t="s">
        <v>438</v>
      </c>
      <c r="J9" s="131" t="s">
        <v>439</v>
      </c>
      <c r="K9" s="132" t="s">
        <v>218</v>
      </c>
    </row>
    <row r="10" spans="3:11" ht="80.099999999999994" customHeight="1" x14ac:dyDescent="0.2">
      <c r="C10" s="133" t="s">
        <v>303</v>
      </c>
      <c r="D10" s="117" t="s">
        <v>446</v>
      </c>
      <c r="E10" s="118" t="str">
        <f>'4-1'!$B$4</f>
        <v>Distribution of Saudi Males Mu'tamirs (Inside Country)  according to  Month and Administrative Area</v>
      </c>
      <c r="F10" s="134" t="s">
        <v>303</v>
      </c>
      <c r="G10" s="120"/>
      <c r="H10" s="121" t="s">
        <v>214</v>
      </c>
      <c r="I10" s="122" t="s">
        <v>440</v>
      </c>
      <c r="J10" s="123" t="str">
        <f>'3.'!$B$4</f>
        <v>Distribuation of Mu'tamirs (From Abroad ) according to The Port of Entry</v>
      </c>
      <c r="K10" s="135" t="s">
        <v>214</v>
      </c>
    </row>
    <row r="11" spans="3:11" ht="80.099999999999994" customHeight="1" x14ac:dyDescent="0.2">
      <c r="C11" s="125" t="s">
        <v>306</v>
      </c>
      <c r="D11" s="126" t="s">
        <v>381</v>
      </c>
      <c r="E11" s="127" t="str">
        <f>'4-2'!$B$4</f>
        <v>Distribution of Saudi Females Mu'tamirs (Inside Country) according to  Month and Administrative Area</v>
      </c>
      <c r="F11" s="128" t="s">
        <v>306</v>
      </c>
      <c r="G11" s="120"/>
    </row>
    <row r="12" spans="3:11" ht="80.099999999999994" customHeight="1" x14ac:dyDescent="0.2">
      <c r="C12" s="133" t="s">
        <v>179</v>
      </c>
      <c r="D12" s="117" t="s">
        <v>447</v>
      </c>
      <c r="E12" s="118" t="s">
        <v>455</v>
      </c>
      <c r="F12" s="134" t="s">
        <v>179</v>
      </c>
      <c r="G12" s="120"/>
    </row>
    <row r="13" spans="3:11" ht="80.099999999999994" customHeight="1" x14ac:dyDescent="0.2">
      <c r="C13" s="125" t="s">
        <v>304</v>
      </c>
      <c r="D13" s="126" t="s">
        <v>448</v>
      </c>
      <c r="E13" s="127" t="s">
        <v>398</v>
      </c>
      <c r="F13" s="128" t="s">
        <v>304</v>
      </c>
      <c r="G13" s="120"/>
    </row>
    <row r="14" spans="3:11" ht="80.099999999999994" customHeight="1" x14ac:dyDescent="0.2">
      <c r="C14" s="133" t="s">
        <v>305</v>
      </c>
      <c r="D14" s="117" t="s">
        <v>389</v>
      </c>
      <c r="E14" s="118" t="s">
        <v>399</v>
      </c>
      <c r="F14" s="134" t="s">
        <v>305</v>
      </c>
      <c r="G14" s="120"/>
    </row>
    <row r="15" spans="3:11" ht="102" customHeight="1" x14ac:dyDescent="0.2">
      <c r="C15" s="125" t="s">
        <v>180</v>
      </c>
      <c r="D15" s="136" t="s">
        <v>301</v>
      </c>
      <c r="E15" s="127" t="s">
        <v>400</v>
      </c>
      <c r="F15" s="128" t="s">
        <v>180</v>
      </c>
      <c r="G15" s="120"/>
    </row>
    <row r="16" spans="3:11" ht="94.5" customHeight="1" x14ac:dyDescent="0.2">
      <c r="C16" s="133" t="s">
        <v>181</v>
      </c>
      <c r="D16" s="137" t="s">
        <v>449</v>
      </c>
      <c r="E16" s="118" t="s">
        <v>401</v>
      </c>
      <c r="F16" s="134" t="s">
        <v>181</v>
      </c>
      <c r="G16" s="120"/>
    </row>
    <row r="17" spans="3:7" ht="80.099999999999994" customHeight="1" x14ac:dyDescent="0.2">
      <c r="C17" s="125" t="s">
        <v>182</v>
      </c>
      <c r="D17" s="126" t="s">
        <v>382</v>
      </c>
      <c r="E17" s="127" t="s">
        <v>402</v>
      </c>
      <c r="F17" s="128" t="s">
        <v>182</v>
      </c>
      <c r="G17" s="120"/>
    </row>
    <row r="18" spans="3:7" ht="80.099999999999994" customHeight="1" x14ac:dyDescent="0.2">
      <c r="C18" s="133" t="s">
        <v>183</v>
      </c>
      <c r="D18" s="117" t="s">
        <v>426</v>
      </c>
      <c r="E18" s="118" t="s">
        <v>403</v>
      </c>
      <c r="F18" s="134" t="s">
        <v>183</v>
      </c>
      <c r="G18" s="120"/>
    </row>
    <row r="19" spans="3:7" ht="80.099999999999994" customHeight="1" x14ac:dyDescent="0.2">
      <c r="C19" s="125" t="s">
        <v>184</v>
      </c>
      <c r="D19" s="126" t="s">
        <v>427</v>
      </c>
      <c r="E19" s="127" t="s">
        <v>456</v>
      </c>
      <c r="F19" s="128" t="s">
        <v>184</v>
      </c>
      <c r="G19" s="120"/>
    </row>
    <row r="20" spans="3:7" ht="80.099999999999994" customHeight="1" x14ac:dyDescent="0.2">
      <c r="C20" s="133" t="s">
        <v>185</v>
      </c>
      <c r="D20" s="117" t="s">
        <v>383</v>
      </c>
      <c r="E20" s="118" t="s">
        <v>457</v>
      </c>
      <c r="F20" s="134" t="s">
        <v>185</v>
      </c>
      <c r="G20" s="120"/>
    </row>
    <row r="21" spans="3:7" ht="80.099999999999994" customHeight="1" x14ac:dyDescent="0.2">
      <c r="C21" s="125" t="s">
        <v>186</v>
      </c>
      <c r="D21" s="126" t="s">
        <v>458</v>
      </c>
      <c r="E21" s="127" t="s">
        <v>406</v>
      </c>
      <c r="F21" s="128" t="s">
        <v>186</v>
      </c>
      <c r="G21" s="120"/>
    </row>
    <row r="22" spans="3:7" ht="80.099999999999994" customHeight="1" x14ac:dyDescent="0.2">
      <c r="C22" s="133" t="s">
        <v>187</v>
      </c>
      <c r="D22" s="117" t="s">
        <v>429</v>
      </c>
      <c r="E22" s="118" t="s">
        <v>459</v>
      </c>
      <c r="F22" s="134" t="s">
        <v>187</v>
      </c>
      <c r="G22" s="120"/>
    </row>
    <row r="23" spans="3:7" ht="80.099999999999994" customHeight="1" x14ac:dyDescent="0.2">
      <c r="C23" s="125" t="s">
        <v>188</v>
      </c>
      <c r="D23" s="126" t="s">
        <v>384</v>
      </c>
      <c r="E23" s="127" t="s">
        <v>460</v>
      </c>
      <c r="F23" s="128" t="s">
        <v>188</v>
      </c>
      <c r="G23" s="120"/>
    </row>
    <row r="24" spans="3:7" ht="80.099999999999994" customHeight="1" x14ac:dyDescent="0.2">
      <c r="C24" s="133" t="s">
        <v>189</v>
      </c>
      <c r="D24" s="117" t="s">
        <v>234</v>
      </c>
      <c r="E24" s="118" t="s">
        <v>409</v>
      </c>
      <c r="F24" s="134" t="s">
        <v>189</v>
      </c>
      <c r="G24" s="120"/>
    </row>
    <row r="25" spans="3:7" ht="80.099999999999994" customHeight="1" x14ac:dyDescent="0.2">
      <c r="C25" s="125" t="s">
        <v>190</v>
      </c>
      <c r="D25" s="126" t="s">
        <v>430</v>
      </c>
      <c r="E25" s="127" t="s">
        <v>461</v>
      </c>
      <c r="F25" s="128" t="s">
        <v>190</v>
      </c>
      <c r="G25" s="120"/>
    </row>
    <row r="26" spans="3:7" ht="80.099999999999994" customHeight="1" x14ac:dyDescent="0.2">
      <c r="C26" s="133" t="s">
        <v>191</v>
      </c>
      <c r="D26" s="117" t="s">
        <v>385</v>
      </c>
      <c r="E26" s="118" t="s">
        <v>411</v>
      </c>
      <c r="F26" s="134" t="s">
        <v>191</v>
      </c>
      <c r="G26" s="120"/>
    </row>
    <row r="27" spans="3:7" ht="80.099999999999994" customHeight="1" x14ac:dyDescent="0.2">
      <c r="C27" s="125" t="s">
        <v>192</v>
      </c>
      <c r="D27" s="126" t="s">
        <v>236</v>
      </c>
      <c r="E27" s="127" t="s">
        <v>462</v>
      </c>
      <c r="F27" s="128" t="s">
        <v>192</v>
      </c>
      <c r="G27" s="120"/>
    </row>
    <row r="28" spans="3:7" ht="80.099999999999994" customHeight="1" x14ac:dyDescent="0.2">
      <c r="C28" s="133" t="s">
        <v>193</v>
      </c>
      <c r="D28" s="117" t="s">
        <v>463</v>
      </c>
      <c r="E28" s="118" t="s">
        <v>464</v>
      </c>
      <c r="F28" s="134" t="s">
        <v>193</v>
      </c>
      <c r="G28" s="120"/>
    </row>
    <row r="29" spans="3:7" ht="80.099999999999994" customHeight="1" x14ac:dyDescent="0.2">
      <c r="C29" s="125" t="s">
        <v>194</v>
      </c>
      <c r="D29" s="126" t="s">
        <v>386</v>
      </c>
      <c r="E29" s="127" t="s">
        <v>465</v>
      </c>
      <c r="F29" s="128" t="s">
        <v>194</v>
      </c>
      <c r="G29" s="120"/>
    </row>
    <row r="30" spans="3:7" ht="80.099999999999994" customHeight="1" x14ac:dyDescent="0.2">
      <c r="C30" s="133" t="s">
        <v>195</v>
      </c>
      <c r="D30" s="117" t="s">
        <v>432</v>
      </c>
      <c r="E30" s="118" t="s">
        <v>466</v>
      </c>
      <c r="F30" s="134" t="s">
        <v>195</v>
      </c>
    </row>
    <row r="31" spans="3:7" ht="80.099999999999994" customHeight="1" x14ac:dyDescent="0.2">
      <c r="C31" s="125" t="s">
        <v>196</v>
      </c>
      <c r="D31" s="126" t="s">
        <v>433</v>
      </c>
      <c r="E31" s="127" t="s">
        <v>467</v>
      </c>
      <c r="F31" s="128" t="s">
        <v>196</v>
      </c>
    </row>
    <row r="32" spans="3:7" ht="80.099999999999994" customHeight="1" x14ac:dyDescent="0.2">
      <c r="C32" s="133" t="s">
        <v>197</v>
      </c>
      <c r="D32" s="117" t="s">
        <v>387</v>
      </c>
      <c r="E32" s="118" t="s">
        <v>468</v>
      </c>
      <c r="F32" s="134" t="s">
        <v>197</v>
      </c>
    </row>
    <row r="33" spans="3:6" ht="80.099999999999994" customHeight="1" x14ac:dyDescent="0.2">
      <c r="C33" s="125" t="s">
        <v>198</v>
      </c>
      <c r="D33" s="126" t="s">
        <v>223</v>
      </c>
      <c r="E33" s="127" t="s">
        <v>322</v>
      </c>
      <c r="F33" s="128" t="s">
        <v>198</v>
      </c>
    </row>
    <row r="34" spans="3:6" ht="80.099999999999994" customHeight="1" x14ac:dyDescent="0.2">
      <c r="C34" s="133" t="s">
        <v>199</v>
      </c>
      <c r="D34" s="117" t="s">
        <v>372</v>
      </c>
      <c r="E34" s="118" t="str">
        <f>'12-1'!$B$4</f>
        <v>Distribution of Male Mu'tamirs (Inside Country) During The Month of Ramadan by Duration of Residency and Administrative Area</v>
      </c>
      <c r="F34" s="134" t="s">
        <v>199</v>
      </c>
    </row>
    <row r="35" spans="3:6" ht="80.099999999999994" customHeight="1" x14ac:dyDescent="0.2">
      <c r="C35" s="125" t="s">
        <v>200</v>
      </c>
      <c r="D35" s="126" t="s">
        <v>376</v>
      </c>
      <c r="E35" s="127" t="str">
        <f>'12-2'!$B$4</f>
        <v>Distribution of Female Mu'tamirs (Inside Country) During The Month of Ramadan by Duration of Residency and Administrative Area</v>
      </c>
      <c r="F35" s="128" t="s">
        <v>200</v>
      </c>
    </row>
    <row r="36" spans="3:6" ht="80.099999999999994" customHeight="1" x14ac:dyDescent="0.2">
      <c r="C36" s="133" t="s">
        <v>201</v>
      </c>
      <c r="D36" s="117" t="s">
        <v>373</v>
      </c>
      <c r="E36" s="118" t="str">
        <f>'13'!$B$4</f>
        <v>Distribution of Saudi Mu'tamirs (Inside Country) During The Month of Ramadan by Duration of Residency and Administrative Area</v>
      </c>
      <c r="F36" s="134" t="s">
        <v>201</v>
      </c>
    </row>
    <row r="37" spans="3:6" ht="80.099999999999994" customHeight="1" x14ac:dyDescent="0.2">
      <c r="C37" s="125" t="s">
        <v>202</v>
      </c>
      <c r="D37" s="126" t="str">
        <f>'13-1'!$B$3</f>
        <v>توزيع المعتمرين السعوديين الذكور (من الداخل) خلال شهر رمضان حسب مدة الإقامة والمنطقة الإدارية</v>
      </c>
      <c r="E37" s="127" t="str">
        <f>'13-1'!$B$4</f>
        <v>Distribution of Saudi Male Mu'tamirs (Inside Country) During The Month of Ramadan by Duration of Residency and Administrative Area</v>
      </c>
      <c r="F37" s="128" t="s">
        <v>202</v>
      </c>
    </row>
    <row r="38" spans="3:6" ht="80.099999999999994" customHeight="1" x14ac:dyDescent="0.2">
      <c r="C38" s="133" t="s">
        <v>203</v>
      </c>
      <c r="D38" s="117" t="str">
        <f>'13-2'!$B$3</f>
        <v>توزيع المعتمرات السعوديات الإناث (من الداخل) خلال شهر رمضان حسب مدة الإقامة والمنطقة الإدارية</v>
      </c>
      <c r="E38" s="118" t="str">
        <f>'13-2'!$B$4</f>
        <v>Distribution of Saudi Female Mu'tamirs (Inside Country) During The Month of Ramadan by Duration of Residency and Administrative Area</v>
      </c>
      <c r="F38" s="134" t="s">
        <v>203</v>
      </c>
    </row>
    <row r="39" spans="3:6" ht="80.099999999999994" customHeight="1" x14ac:dyDescent="0.2">
      <c r="C39" s="125" t="s">
        <v>204</v>
      </c>
      <c r="D39" s="126" t="s">
        <v>377</v>
      </c>
      <c r="E39" s="127" t="str">
        <f>'14'!$B$4</f>
        <v>Distribution of Non-Saudi Mu'tamirs (Inside Country) During The Month of Ramadan by Duration of Residency and Administrative Area</v>
      </c>
      <c r="F39" s="128" t="s">
        <v>204</v>
      </c>
    </row>
    <row r="40" spans="3:6" ht="80.099999999999994" customHeight="1" x14ac:dyDescent="0.2">
      <c r="C40" s="133" t="s">
        <v>205</v>
      </c>
      <c r="D40" s="117" t="str">
        <f>'14-1'!$B$3</f>
        <v>توزيع المعتمرين الغير سعوديين الذكور (من الداخل) خلال شهر رمضان حسب مدة الإقامة والمنطقة الإدارية</v>
      </c>
      <c r="E40" s="118" t="str">
        <f>'14-1'!$B$4</f>
        <v>Distribution of Non-Saudi Male Mu'tamirs (Inside Country) During The Month of Ramadan by Duration of Residency and Administrative Area</v>
      </c>
      <c r="F40" s="134" t="s">
        <v>205</v>
      </c>
    </row>
    <row r="41" spans="3:6" ht="80.099999999999994" customHeight="1" x14ac:dyDescent="0.2">
      <c r="C41" s="125" t="s">
        <v>206</v>
      </c>
      <c r="D41" s="126" t="str">
        <f>'14-2'!$B$3</f>
        <v>توزيع المعتمرات غير السعوديات الإناث (من الداخل) خلال شهر رمضان حسب مدة الإقامة والمنطقة الإدارية</v>
      </c>
      <c r="E41" s="127" t="str">
        <f>'14-2'!$B$4</f>
        <v>Distribution of Non-Saudi Female Mu'tamirs (Inside Country) During The Month of Ramadan by Duration of Residency and Administrative Area</v>
      </c>
      <c r="F41" s="128" t="s">
        <v>206</v>
      </c>
    </row>
    <row r="42" spans="3:6" ht="80.099999999999994" customHeight="1" x14ac:dyDescent="0.2">
      <c r="C42" s="133" t="s">
        <v>207</v>
      </c>
      <c r="D42" s="117" t="str">
        <f>'15'!$B$3</f>
        <v>توزيع المعتمرين (من الداخل) الذين تحملوا تكاليف العمرة (ذاتيًا) حسب تقدير تكاليف الإنفاق (بالريال) و المنطقة الإدارية</v>
      </c>
      <c r="E42" s="118" t="str">
        <f>'15'!$B$4</f>
        <v>Distribuation of Mu'tamirs (Inside Country) who bear the costs of Umrah (by self) by estimation of Daily Expenses (in riyals) and the administrative region</v>
      </c>
      <c r="F42" s="134" t="s">
        <v>207</v>
      </c>
    </row>
    <row r="43" spans="3:6" ht="80.099999999999994" customHeight="1" x14ac:dyDescent="0.2">
      <c r="C43" s="125" t="s">
        <v>208</v>
      </c>
      <c r="D43" s="126" t="str">
        <f>'15-1'!$B$3</f>
        <v>توزيع المعتمرين السعوديين (من الداخل) الذين تحملوا تكاليف العمرة (ذاتيًا) حسب تقدير تكاليف الإنفاق (بالريال) و المنطقة الإدارية</v>
      </c>
      <c r="E43" s="127" t="str">
        <f>'15-1'!$B$4</f>
        <v>Distribuation of Saudi Mu'tamirs (from inside) who bear the costs of Umrah (by self) by estimation of Daily Expenses (in riyals) and the administrative region</v>
      </c>
      <c r="F43" s="128" t="s">
        <v>208</v>
      </c>
    </row>
    <row r="44" spans="3:6" ht="80.099999999999994" customHeight="1" x14ac:dyDescent="0.2">
      <c r="C44" s="133" t="s">
        <v>209</v>
      </c>
      <c r="D44" s="117" t="s">
        <v>224</v>
      </c>
      <c r="E44" s="118" t="s">
        <v>302</v>
      </c>
      <c r="F44" s="134" t="s">
        <v>209</v>
      </c>
    </row>
    <row r="45" spans="3:6" ht="80.099999999999994" customHeight="1" x14ac:dyDescent="0.2">
      <c r="C45" s="125" t="s">
        <v>210</v>
      </c>
      <c r="D45" s="126" t="str">
        <f>'16'!$B$3</f>
        <v>توزيع المعتمرين (من الداخل) حسب وسيلة النقل المستخدمة للوصول إلى مكة المكرمة</v>
      </c>
      <c r="E45" s="127" t="str">
        <f>'16'!$B$4</f>
        <v xml:space="preserve"> Distribution of Mu'tamirs (Inside Country) by Transportion used for the arrival  to Makkah Al-Mokarramah</v>
      </c>
      <c r="F45" s="128" t="s">
        <v>210</v>
      </c>
    </row>
    <row r="46" spans="3:6" ht="80.099999999999994" customHeight="1" x14ac:dyDescent="0.2">
      <c r="C46" s="133" t="s">
        <v>211</v>
      </c>
      <c r="D46" s="117" t="str">
        <f>'17'!$B$3</f>
        <v>توزيع المعتمرين (من الداخل) حسب تحمل تكاليف العمرة</v>
      </c>
      <c r="E46" s="118" t="str">
        <f>'17'!$B$4</f>
        <v>Distribuation of Mu'tamirs (Inside Country) by Umrah Sponser</v>
      </c>
      <c r="F46" s="134" t="s">
        <v>211</v>
      </c>
    </row>
  </sheetData>
  <mergeCells count="2">
    <mergeCell ref="C1:G2"/>
    <mergeCell ref="H1:K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15" orientation="portrait" r:id="rId1"/>
  <ignoredErrors>
    <ignoredError sqref="C5:C6 C9 C12 C15 C18 C21 C24 C27 C30 C33 C36 C39 C42 C45 C46 H4 H7 H10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topLeftCell="A20" zoomScale="55" zoomScaleNormal="75" zoomScaleSheetLayoutView="55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97" t="s">
        <v>78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276</v>
      </c>
      <c r="Q2" s="23"/>
    </row>
    <row r="3" spans="1:17" s="14" customFormat="1" ht="38.25" customHeight="1" x14ac:dyDescent="0.2">
      <c r="A3" s="43"/>
      <c r="B3" s="178" t="s">
        <v>447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36.75" customHeight="1" x14ac:dyDescent="0.2">
      <c r="A4" s="44"/>
      <c r="B4" s="179" t="s">
        <v>397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57.75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f>'5-1'!C8+'5-2'!C8</f>
        <v>41777.21998894163</v>
      </c>
      <c r="D8" s="76">
        <f>'5-1'!D8+'5-2'!D8</f>
        <v>59559.815971883872</v>
      </c>
      <c r="E8" s="76">
        <f>'5-1'!E8+'5-2'!E8</f>
        <v>43570.006146304448</v>
      </c>
      <c r="F8" s="76">
        <f>'5-1'!F8+'5-2'!F8</f>
        <v>43398.592504222266</v>
      </c>
      <c r="G8" s="76">
        <f>'5-1'!G8+'5-2'!G8</f>
        <v>42434.84634564157</v>
      </c>
      <c r="H8" s="76">
        <f>'5-1'!H8+'5-2'!H8</f>
        <v>48676.964428541374</v>
      </c>
      <c r="I8" s="76">
        <f>'5-1'!I8+'5-2'!I8</f>
        <v>71151.131789744424</v>
      </c>
      <c r="J8" s="76">
        <f>'5-1'!J8+'5-2'!J8</f>
        <v>104008.42132064234</v>
      </c>
      <c r="K8" s="76">
        <f>'5-1'!K8+'5-2'!K8</f>
        <v>421900.05420190509</v>
      </c>
      <c r="L8" s="76">
        <f>'5-1'!L8+'5-2'!L8</f>
        <v>86063.369114023226</v>
      </c>
      <c r="M8" s="76">
        <f>'5-1'!M8+'5-2'!M8</f>
        <v>41347.940659297514</v>
      </c>
      <c r="N8" s="76">
        <f>'5-1'!N8+'5-2'!N8</f>
        <v>35159.254606943061</v>
      </c>
      <c r="O8" s="76">
        <f t="shared" ref="O8:O21" si="0">SUM(C8:N8)</f>
        <v>1039047.6170780909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f>'5-1'!C9+'5-2'!C9</f>
        <v>139366.72775245528</v>
      </c>
      <c r="D9" s="77">
        <f>'5-1'!D9+'5-2'!D9</f>
        <v>77793.575865750769</v>
      </c>
      <c r="E9" s="77">
        <f>'5-1'!E9+'5-2'!E9</f>
        <v>131655.3833892456</v>
      </c>
      <c r="F9" s="77">
        <f>'5-1'!F9+'5-2'!F9</f>
        <v>84153.566923094375</v>
      </c>
      <c r="G9" s="77">
        <f>'5-1'!G9+'5-2'!G9</f>
        <v>109617.61878153737</v>
      </c>
      <c r="H9" s="77">
        <f>'5-1'!H9+'5-2'!H9</f>
        <v>75478.776907203384</v>
      </c>
      <c r="I9" s="77">
        <f>'5-1'!I9+'5-2'!I9</f>
        <v>280917.39184982085</v>
      </c>
      <c r="J9" s="77">
        <f>'5-1'!J9+'5-2'!J9</f>
        <v>144834.66188551564</v>
      </c>
      <c r="K9" s="77">
        <f>'5-1'!K9+'5-2'!K9</f>
        <v>2576151.4609251032</v>
      </c>
      <c r="L9" s="77">
        <f>'5-1'!L9+'5-2'!L9</f>
        <v>95607.198732002624</v>
      </c>
      <c r="M9" s="77">
        <f>'5-1'!M9+'5-2'!M9</f>
        <v>98616.135046155076</v>
      </c>
      <c r="N9" s="77">
        <f>'5-1'!N9+'5-2'!N9</f>
        <v>53936.704302505321</v>
      </c>
      <c r="O9" s="77">
        <f t="shared" si="0"/>
        <v>3868129.2023603893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f>'5-1'!C10+'5-2'!C10</f>
        <v>36817.825652173633</v>
      </c>
      <c r="D10" s="76">
        <f>'5-1'!D10+'5-2'!D10</f>
        <v>11365.546520782602</v>
      </c>
      <c r="E10" s="76">
        <f>'5-1'!E10+'5-2'!E10</f>
        <v>13339.29603615017</v>
      </c>
      <c r="F10" s="76">
        <f>'5-1'!F10+'5-2'!F10</f>
        <v>9358.0478358961318</v>
      </c>
      <c r="G10" s="76">
        <f>'5-1'!G10+'5-2'!G10</f>
        <v>15885.378184282008</v>
      </c>
      <c r="H10" s="76">
        <f>'5-1'!H10+'5-2'!H10</f>
        <v>8230.6982765964131</v>
      </c>
      <c r="I10" s="76">
        <f>'5-1'!I10+'5-2'!I10</f>
        <v>20293.493722148116</v>
      </c>
      <c r="J10" s="76">
        <f>'5-1'!J10+'5-2'!J10</f>
        <v>31505.484526510932</v>
      </c>
      <c r="K10" s="76">
        <f>'5-1'!K10+'5-2'!K10</f>
        <v>336835.21184141532</v>
      </c>
      <c r="L10" s="76">
        <f>'5-1'!L10+'5-2'!L10</f>
        <v>12667.339652472325</v>
      </c>
      <c r="M10" s="76">
        <f>'5-1'!M10+'5-2'!M10</f>
        <v>13667.477704082979</v>
      </c>
      <c r="N10" s="76">
        <f>'5-1'!N10+'5-2'!N10</f>
        <v>5004.7121447503096</v>
      </c>
      <c r="O10" s="76">
        <f t="shared" si="0"/>
        <v>514970.51209726097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f>'5-1'!C11+'5-2'!C11</f>
        <v>3465.5715914862849</v>
      </c>
      <c r="D11" s="77">
        <f>'5-1'!D11+'5-2'!D11</f>
        <v>15238.715433972489</v>
      </c>
      <c r="E11" s="77">
        <f>'5-1'!E11+'5-2'!E11</f>
        <v>8707.2856358002373</v>
      </c>
      <c r="F11" s="77">
        <f>'5-1'!F11+'5-2'!F11</f>
        <v>10747.735846302272</v>
      </c>
      <c r="G11" s="77">
        <f>'5-1'!G11+'5-2'!G11</f>
        <v>7048.1201783217584</v>
      </c>
      <c r="H11" s="77">
        <f>'5-1'!H11+'5-2'!H11</f>
        <v>1608.1290490978481</v>
      </c>
      <c r="I11" s="77">
        <f>'5-1'!I11+'5-2'!I11</f>
        <v>18289.694180399074</v>
      </c>
      <c r="J11" s="77">
        <f>'5-1'!J11+'5-2'!J11</f>
        <v>10500.334755764705</v>
      </c>
      <c r="K11" s="77">
        <f>'5-1'!K11+'5-2'!K11</f>
        <v>37205.770937672067</v>
      </c>
      <c r="L11" s="77">
        <f>'5-1'!L11+'5-2'!L11</f>
        <v>19435.849708126472</v>
      </c>
      <c r="M11" s="77">
        <f>'5-1'!M11+'5-2'!M11</f>
        <v>4028.9252333901477</v>
      </c>
      <c r="N11" s="77">
        <f>'5-1'!N11+'5-2'!N11</f>
        <v>5777.6152412127594</v>
      </c>
      <c r="O11" s="77">
        <f t="shared" si="0"/>
        <v>142053.74779154613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f>'5-1'!C12+'5-2'!C12</f>
        <v>8726.9561512231758</v>
      </c>
      <c r="D12" s="76">
        <f>'5-1'!D12+'5-2'!D12</f>
        <v>14593.0140016562</v>
      </c>
      <c r="E12" s="76">
        <f>'5-1'!E12+'5-2'!E12</f>
        <v>17258.927442754361</v>
      </c>
      <c r="F12" s="76">
        <f>'5-1'!F12+'5-2'!F12</f>
        <v>15515.380962757919</v>
      </c>
      <c r="G12" s="76">
        <f>'5-1'!G12+'5-2'!G12</f>
        <v>25953.495498573015</v>
      </c>
      <c r="H12" s="76">
        <f>'5-1'!H12+'5-2'!H12</f>
        <v>26988.809709845733</v>
      </c>
      <c r="I12" s="76">
        <f>'5-1'!I12+'5-2'!I12</f>
        <v>19643.080485857412</v>
      </c>
      <c r="J12" s="76">
        <f>'5-1'!J12+'5-2'!J12</f>
        <v>57694.105669395809</v>
      </c>
      <c r="K12" s="76">
        <f>'5-1'!K12+'5-2'!K12</f>
        <v>130317.8736789079</v>
      </c>
      <c r="L12" s="76">
        <f>'5-1'!L12+'5-2'!L12</f>
        <v>52907.251108539567</v>
      </c>
      <c r="M12" s="76">
        <f>'5-1'!M12+'5-2'!M12</f>
        <v>13940.389530146756</v>
      </c>
      <c r="N12" s="76">
        <f>'5-1'!N12+'5-2'!N12</f>
        <v>28517.323128231423</v>
      </c>
      <c r="O12" s="76">
        <f t="shared" si="0"/>
        <v>412056.60736788937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f>'5-1'!C13+'5-2'!C13</f>
        <v>5431.9310468938384</v>
      </c>
      <c r="D13" s="77">
        <f>'5-1'!D13+'5-2'!D13</f>
        <v>7012.3533021961039</v>
      </c>
      <c r="E13" s="77">
        <f>'5-1'!E13+'5-2'!E13</f>
        <v>4837.4078207499233</v>
      </c>
      <c r="F13" s="77">
        <f>'5-1'!F13+'5-2'!F13</f>
        <v>10573.959343573992</v>
      </c>
      <c r="G13" s="77">
        <f>'5-1'!G13+'5-2'!G13</f>
        <v>11034.55076756543</v>
      </c>
      <c r="H13" s="77">
        <f>'5-1'!H13+'5-2'!H13</f>
        <v>5198.9882517791884</v>
      </c>
      <c r="I13" s="77">
        <f>'5-1'!I13+'5-2'!I13</f>
        <v>7465.4979027701247</v>
      </c>
      <c r="J13" s="77">
        <f>'5-1'!J13+'5-2'!J13</f>
        <v>10920.291119319822</v>
      </c>
      <c r="K13" s="77">
        <f>'5-1'!K13+'5-2'!K13</f>
        <v>69608.61483954321</v>
      </c>
      <c r="L13" s="77">
        <f>'5-1'!L13+'5-2'!L13</f>
        <v>9774.836204848496</v>
      </c>
      <c r="M13" s="77">
        <f>'5-1'!M13+'5-2'!M13</f>
        <v>7557.4733967584689</v>
      </c>
      <c r="N13" s="77">
        <f>'5-1'!N13+'5-2'!N13</f>
        <v>4459.7562283708412</v>
      </c>
      <c r="O13" s="77">
        <f t="shared" si="0"/>
        <v>153875.66022436944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f>'5-1'!C14+'5-2'!C14</f>
        <v>1524.379435220098</v>
      </c>
      <c r="D14" s="76">
        <f>'5-1'!D14+'5-2'!D14</f>
        <v>2015.2161382413442</v>
      </c>
      <c r="E14" s="76">
        <f>'5-1'!E14+'5-2'!E14</f>
        <v>1892.3521993347645</v>
      </c>
      <c r="F14" s="76">
        <f>'5-1'!F14+'5-2'!F14</f>
        <v>582.60650316604585</v>
      </c>
      <c r="G14" s="76">
        <f>'5-1'!G14+'5-2'!G14</f>
        <v>559.54068155616824</v>
      </c>
      <c r="H14" s="76">
        <f>'5-1'!H14+'5-2'!H14</f>
        <v>1714.1960028800036</v>
      </c>
      <c r="I14" s="76">
        <f>'5-1'!I14+'5-2'!I14</f>
        <v>4285.0609817364493</v>
      </c>
      <c r="J14" s="76">
        <f>'5-1'!J14+'5-2'!J14</f>
        <v>5213.4633784380503</v>
      </c>
      <c r="K14" s="76">
        <f>'5-1'!K14+'5-2'!K14</f>
        <v>18867.608218188063</v>
      </c>
      <c r="L14" s="76">
        <f>'5-1'!L14+'5-2'!L14</f>
        <v>6279.4341238701045</v>
      </c>
      <c r="M14" s="76">
        <f>'5-1'!M14+'5-2'!M14</f>
        <v>323.85112002654381</v>
      </c>
      <c r="N14" s="76">
        <f>'5-1'!N14+'5-2'!N14</f>
        <v>257.70158789315332</v>
      </c>
      <c r="O14" s="76">
        <f t="shared" si="0"/>
        <v>43515.410370550788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f>'5-1'!C15+'5-2'!C15</f>
        <v>1327.7386804500484</v>
      </c>
      <c r="D15" s="77">
        <f>'5-1'!D15+'5-2'!D15</f>
        <v>910.84471145636883</v>
      </c>
      <c r="E15" s="77">
        <f>'5-1'!E15+'5-2'!E15</f>
        <v>708.44917961892293</v>
      </c>
      <c r="F15" s="77">
        <f>'5-1'!F15+'5-2'!F15</f>
        <v>517.46832829972914</v>
      </c>
      <c r="G15" s="77">
        <f>'5-1'!G15+'5-2'!G15</f>
        <v>226.54737739077001</v>
      </c>
      <c r="H15" s="77">
        <f>'5-1'!H15+'5-2'!H15</f>
        <v>825.20750637192236</v>
      </c>
      <c r="I15" s="77">
        <f>'5-1'!I15+'5-2'!I15</f>
        <v>790.08189409525437</v>
      </c>
      <c r="J15" s="77">
        <f>'5-1'!J15+'5-2'!J15</f>
        <v>3017.3541584201585</v>
      </c>
      <c r="K15" s="77">
        <f>'5-1'!K15+'5-2'!K15</f>
        <v>16777.756380064915</v>
      </c>
      <c r="L15" s="77">
        <f>'5-1'!L15+'5-2'!L15</f>
        <v>4508.759494434551</v>
      </c>
      <c r="M15" s="77">
        <f>'5-1'!M15+'5-2'!M15</f>
        <v>311.4483724989168</v>
      </c>
      <c r="N15" s="77">
        <f>'5-1'!N15+'5-2'!N15</f>
        <v>3386.9538846194469</v>
      </c>
      <c r="O15" s="77">
        <f t="shared" si="0"/>
        <v>33308.609967721008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f>'5-1'!C16+'5-2'!C16</f>
        <v>277.54533061204245</v>
      </c>
      <c r="D16" s="76">
        <f>'5-1'!D16+'5-2'!D16</f>
        <v>529.38696920667826</v>
      </c>
      <c r="E16" s="76">
        <f>'5-1'!E16+'5-2'!E16</f>
        <v>138.69999110858777</v>
      </c>
      <c r="F16" s="76">
        <f>'5-1'!F16+'5-2'!F16</f>
        <v>1757.1720970452118</v>
      </c>
      <c r="G16" s="76">
        <f>'5-1'!G16+'5-2'!G16</f>
        <v>2104.4571986916148</v>
      </c>
      <c r="H16" s="76">
        <f>'5-1'!H16+'5-2'!H16</f>
        <v>1588.2783396157956</v>
      </c>
      <c r="I16" s="76">
        <f>'5-1'!I16+'5-2'!I16</f>
        <v>1840.221202936089</v>
      </c>
      <c r="J16" s="76">
        <f>'5-1'!J16+'5-2'!J16</f>
        <v>2659.8203480352845</v>
      </c>
      <c r="K16" s="76">
        <f>'5-1'!K16+'5-2'!K16</f>
        <v>10364.727325602156</v>
      </c>
      <c r="L16" s="76">
        <f>'5-1'!L16+'5-2'!L16</f>
        <v>3118.7160073838186</v>
      </c>
      <c r="M16" s="76">
        <f>'5-1'!M16+'5-2'!M16</f>
        <v>1231.6301125422412</v>
      </c>
      <c r="N16" s="76">
        <f>'5-1'!N16+'5-2'!N16</f>
        <v>228.86700510674382</v>
      </c>
      <c r="O16" s="76">
        <f t="shared" si="0"/>
        <v>25839.521927886264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f>'5-1'!C17+'5-2'!C17</f>
        <v>1816.5187248873203</v>
      </c>
      <c r="D17" s="77">
        <f>'5-1'!D17+'5-2'!D17</f>
        <v>0</v>
      </c>
      <c r="E17" s="77">
        <f>'5-1'!E17+'5-2'!E17</f>
        <v>1554.6189865227414</v>
      </c>
      <c r="F17" s="77">
        <f>'5-1'!F17+'5-2'!F17</f>
        <v>476.75468190525976</v>
      </c>
      <c r="G17" s="77">
        <f>'5-1'!G17+'5-2'!G17</f>
        <v>3020.6872374380237</v>
      </c>
      <c r="H17" s="77">
        <f>'5-1'!H17+'5-2'!H17</f>
        <v>2275.2973920232325</v>
      </c>
      <c r="I17" s="77">
        <f>'5-1'!I17+'5-2'!I17</f>
        <v>1467.5343715705947</v>
      </c>
      <c r="J17" s="77">
        <f>'5-1'!J17+'5-2'!J17</f>
        <v>8550.7220108758156</v>
      </c>
      <c r="K17" s="77">
        <f>'5-1'!K17+'5-2'!K17</f>
        <v>19045.784063382271</v>
      </c>
      <c r="L17" s="77">
        <f>'5-1'!L17+'5-2'!L17</f>
        <v>5725.5516100161467</v>
      </c>
      <c r="M17" s="77">
        <f>'5-1'!M17+'5-2'!M17</f>
        <v>1402.6204822820089</v>
      </c>
      <c r="N17" s="77">
        <f>'5-1'!N17+'5-2'!N17</f>
        <v>953.13163763442867</v>
      </c>
      <c r="O17" s="77">
        <f t="shared" si="0"/>
        <v>46289.221198537838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f>'5-1'!C18+'5-2'!C18</f>
        <v>1805.3805043556908</v>
      </c>
      <c r="D18" s="76">
        <f>'5-1'!D18+'5-2'!D18</f>
        <v>791.00254575165593</v>
      </c>
      <c r="E18" s="76">
        <f>'5-1'!E18+'5-2'!E18</f>
        <v>406.59297768333226</v>
      </c>
      <c r="F18" s="76">
        <f>'5-1'!F18+'5-2'!F18</f>
        <v>620.25272724925276</v>
      </c>
      <c r="G18" s="76">
        <f>'5-1'!G18+'5-2'!G18</f>
        <v>221.95846334838382</v>
      </c>
      <c r="H18" s="76">
        <f>'5-1'!H18+'5-2'!H18</f>
        <v>4202.9338970584486</v>
      </c>
      <c r="I18" s="76">
        <f>'5-1'!I18+'5-2'!I18</f>
        <v>1772.5493847318237</v>
      </c>
      <c r="J18" s="76">
        <f>'5-1'!J18+'5-2'!J18</f>
        <v>2605.1433816333574</v>
      </c>
      <c r="K18" s="76">
        <f>'5-1'!K18+'5-2'!K18</f>
        <v>8566.6284009945794</v>
      </c>
      <c r="L18" s="76">
        <f>'5-1'!L18+'5-2'!L18</f>
        <v>2229.0721158442966</v>
      </c>
      <c r="M18" s="76">
        <f>'5-1'!M18+'5-2'!M18</f>
        <v>494.28425149777337</v>
      </c>
      <c r="N18" s="76">
        <f>'5-1'!N18+'5-2'!N18</f>
        <v>255.11362370823366</v>
      </c>
      <c r="O18" s="76">
        <f t="shared" si="0"/>
        <v>23970.912273856826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f>'5-1'!C19+'5-2'!C19</f>
        <v>2524.1149799197347</v>
      </c>
      <c r="D19" s="77">
        <f>'5-1'!D19+'5-2'!D19</f>
        <v>1863.7689527988027</v>
      </c>
      <c r="E19" s="77">
        <f>'5-1'!E19+'5-2'!E19</f>
        <v>2586.6699577708027</v>
      </c>
      <c r="F19" s="77">
        <f>'5-1'!F19+'5-2'!F19</f>
        <v>3277.0941009994926</v>
      </c>
      <c r="G19" s="77">
        <f>'5-1'!G19+'5-2'!G19</f>
        <v>1431.6030531856031</v>
      </c>
      <c r="H19" s="77">
        <f>'5-1'!H19+'5-2'!H19</f>
        <v>3059.1975664916808</v>
      </c>
      <c r="I19" s="77">
        <f>'5-1'!I19+'5-2'!I19</f>
        <v>2193.0772033655885</v>
      </c>
      <c r="J19" s="77">
        <f>'5-1'!J19+'5-2'!J19</f>
        <v>4913.6513216486983</v>
      </c>
      <c r="K19" s="77">
        <f>'5-1'!K19+'5-2'!K19</f>
        <v>41086.635359229418</v>
      </c>
      <c r="L19" s="77">
        <f>'5-1'!L19+'5-2'!L19</f>
        <v>3088.0004589997898</v>
      </c>
      <c r="M19" s="77">
        <f>'5-1'!M19+'5-2'!M19</f>
        <v>615.86494328702213</v>
      </c>
      <c r="N19" s="77">
        <f>'5-1'!N19+'5-2'!N19</f>
        <v>244.7478431525434</v>
      </c>
      <c r="O19" s="77">
        <f t="shared" si="0"/>
        <v>66884.425740849169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f>'5-1'!C20+'5-2'!C20</f>
        <v>80.388115815509394</v>
      </c>
      <c r="D20" s="76">
        <f>'5-1'!D20+'5-2'!D20</f>
        <v>677.73093808228032</v>
      </c>
      <c r="E20" s="76">
        <f>'5-1'!E20+'5-2'!E20</f>
        <v>1630.6469969069285</v>
      </c>
      <c r="F20" s="76">
        <f>'5-1'!F20+'5-2'!F20</f>
        <v>119.34496406161129</v>
      </c>
      <c r="G20" s="76">
        <f>'5-1'!G20+'5-2'!G20</f>
        <v>624.69033566887458</v>
      </c>
      <c r="H20" s="76">
        <f>'5-1'!H20+'5-2'!H20</f>
        <v>279.12414874711982</v>
      </c>
      <c r="I20" s="76">
        <f>'5-1'!I20+'5-2'!I20</f>
        <v>981.24276172587679</v>
      </c>
      <c r="J20" s="76">
        <f>'5-1'!J20+'5-2'!J20</f>
        <v>994.60952573164889</v>
      </c>
      <c r="K20" s="76">
        <f>'5-1'!K20+'5-2'!K20</f>
        <v>11812.077133629689</v>
      </c>
      <c r="L20" s="76">
        <f>'5-1'!L20+'5-2'!L20</f>
        <v>206.8279282686303</v>
      </c>
      <c r="M20" s="76">
        <f>'5-1'!M20+'5-2'!M20</f>
        <v>39.49344666678217</v>
      </c>
      <c r="N20" s="76">
        <f>'5-1'!N20+'5-2'!N20</f>
        <v>1269.7404515095193</v>
      </c>
      <c r="O20" s="76">
        <f t="shared" si="0"/>
        <v>18715.916746814473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 t="shared" ref="C21:N21" si="1">SUM(C8:C20)</f>
        <v>244942.29795443427</v>
      </c>
      <c r="D21" s="78">
        <f t="shared" si="1"/>
        <v>192350.97135177915</v>
      </c>
      <c r="E21" s="78">
        <f t="shared" si="1"/>
        <v>228286.33675995079</v>
      </c>
      <c r="F21" s="78">
        <f t="shared" si="1"/>
        <v>181097.97681857354</v>
      </c>
      <c r="G21" s="78">
        <f t="shared" si="1"/>
        <v>220163.49410320056</v>
      </c>
      <c r="H21" s="78">
        <f t="shared" si="1"/>
        <v>180126.60147625214</v>
      </c>
      <c r="I21" s="78">
        <f t="shared" si="1"/>
        <v>431090.05773090152</v>
      </c>
      <c r="J21" s="78">
        <f t="shared" si="1"/>
        <v>387418.06340193225</v>
      </c>
      <c r="K21" s="78">
        <f t="shared" si="1"/>
        <v>3698540.2033056365</v>
      </c>
      <c r="L21" s="78">
        <f t="shared" si="1"/>
        <v>301612.20625883009</v>
      </c>
      <c r="M21" s="78">
        <f t="shared" si="1"/>
        <v>183577.53429863221</v>
      </c>
      <c r="N21" s="78">
        <f t="shared" si="1"/>
        <v>139451.62168563774</v>
      </c>
      <c r="O21" s="78">
        <f t="shared" si="0"/>
        <v>6388657.3651457606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33"/>
      <c r="J22" s="33"/>
      <c r="K22" s="33"/>
      <c r="L22" s="33"/>
      <c r="M22" s="162" t="s">
        <v>347</v>
      </c>
      <c r="N22" s="162"/>
      <c r="O22" s="162"/>
      <c r="P22" s="162"/>
      <c r="Q22" s="33"/>
    </row>
    <row r="23" spans="1:17" ht="22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Q26"/>
  <sheetViews>
    <sheetView rightToLeft="1" view="pageBreakPreview" zoomScale="55" zoomScaleNormal="75" zoomScaleSheetLayoutView="55" zoomScalePageLayoutView="70" workbookViewId="0">
      <selection activeCell="R1" sqref="R1:AH1048576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97" t="s">
        <v>277</v>
      </c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278</v>
      </c>
      <c r="Q2" s="23"/>
    </row>
    <row r="3" spans="1:17" s="14" customFormat="1" ht="38.25" customHeight="1" x14ac:dyDescent="0.2">
      <c r="A3" s="43"/>
      <c r="B3" s="178" t="s">
        <v>448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41.25" customHeight="1" x14ac:dyDescent="0.2">
      <c r="A4" s="44"/>
      <c r="B4" s="179" t="s">
        <v>398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56.25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v>29579.653985563975</v>
      </c>
      <c r="D8" s="76">
        <v>42259.493430131188</v>
      </c>
      <c r="E8" s="76">
        <v>33046.81083859472</v>
      </c>
      <c r="F8" s="76">
        <v>31616.548615285043</v>
      </c>
      <c r="G8" s="76">
        <v>30493.984856606869</v>
      </c>
      <c r="H8" s="76">
        <v>40853.989266570301</v>
      </c>
      <c r="I8" s="76">
        <v>50894.772687293567</v>
      </c>
      <c r="J8" s="76">
        <v>81376.976569782244</v>
      </c>
      <c r="K8" s="76">
        <v>298028.24984516553</v>
      </c>
      <c r="L8" s="76">
        <v>63235.313922907175</v>
      </c>
      <c r="M8" s="76">
        <v>33240.076699061581</v>
      </c>
      <c r="N8" s="76">
        <v>30933.860779479892</v>
      </c>
      <c r="O8" s="76">
        <f>SUM(C8:N8)</f>
        <v>765559.73149644211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v>95213.670104315141</v>
      </c>
      <c r="D9" s="77">
        <v>57153.187980570692</v>
      </c>
      <c r="E9" s="77">
        <v>87133.55888077445</v>
      </c>
      <c r="F9" s="77">
        <v>60097.503134115621</v>
      </c>
      <c r="G9" s="77">
        <v>81883.354113883033</v>
      </c>
      <c r="H9" s="77">
        <v>60659.827710507765</v>
      </c>
      <c r="I9" s="77">
        <v>197576.76259324496</v>
      </c>
      <c r="J9" s="77">
        <v>100594.67713950876</v>
      </c>
      <c r="K9" s="77">
        <v>1786323.9314674595</v>
      </c>
      <c r="L9" s="77">
        <v>82404.634483026632</v>
      </c>
      <c r="M9" s="77">
        <v>70762.670950728352</v>
      </c>
      <c r="N9" s="77">
        <v>41882.177624919495</v>
      </c>
      <c r="O9" s="77">
        <f t="shared" ref="O9:O21" si="0">SUM(C9:N9)</f>
        <v>2721685.956183055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v>19446.240904563922</v>
      </c>
      <c r="D10" s="76">
        <v>6550.1241538663762</v>
      </c>
      <c r="E10" s="76">
        <v>10631.434363157005</v>
      </c>
      <c r="F10" s="76">
        <v>6414.0128187738937</v>
      </c>
      <c r="G10" s="76">
        <v>8967.321475843024</v>
      </c>
      <c r="H10" s="76">
        <v>6296.3745918029372</v>
      </c>
      <c r="I10" s="76">
        <v>13341.343370538019</v>
      </c>
      <c r="J10" s="76">
        <v>22248.471647315309</v>
      </c>
      <c r="K10" s="76">
        <v>252995.96267953858</v>
      </c>
      <c r="L10" s="76">
        <v>8828.363510215393</v>
      </c>
      <c r="M10" s="76">
        <v>8554.4825327374092</v>
      </c>
      <c r="N10" s="76">
        <v>2515.6382627466483</v>
      </c>
      <c r="O10" s="76">
        <f t="shared" si="0"/>
        <v>366789.77031109855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v>3465.5715914862849</v>
      </c>
      <c r="D11" s="77">
        <v>12625.703748632073</v>
      </c>
      <c r="E11" s="77">
        <v>8707.2856358002373</v>
      </c>
      <c r="F11" s="77">
        <v>6200.3319856296985</v>
      </c>
      <c r="G11" s="77">
        <v>5473.5031448427635</v>
      </c>
      <c r="H11" s="77">
        <v>1608.1290490978481</v>
      </c>
      <c r="I11" s="77">
        <v>15458.426493610654</v>
      </c>
      <c r="J11" s="77">
        <v>10500.334755764705</v>
      </c>
      <c r="K11" s="77">
        <v>31753.460032297189</v>
      </c>
      <c r="L11" s="77">
        <v>18399.832077451989</v>
      </c>
      <c r="M11" s="77">
        <v>2368.5665040710928</v>
      </c>
      <c r="N11" s="77">
        <v>2389.1831934967754</v>
      </c>
      <c r="O11" s="77">
        <f t="shared" si="0"/>
        <v>118950.32821218131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v>6646.5920344794586</v>
      </c>
      <c r="D12" s="76">
        <v>10435.557761690421</v>
      </c>
      <c r="E12" s="76">
        <v>14431.293013717235</v>
      </c>
      <c r="F12" s="76">
        <v>12907.897707014017</v>
      </c>
      <c r="G12" s="76">
        <v>23819.498015190489</v>
      </c>
      <c r="H12" s="76">
        <v>21663.795716676785</v>
      </c>
      <c r="I12" s="76">
        <v>16104.0395667659</v>
      </c>
      <c r="J12" s="76">
        <v>41661.406298366994</v>
      </c>
      <c r="K12" s="76">
        <v>111669.67877439823</v>
      </c>
      <c r="L12" s="76">
        <v>43829.558401633614</v>
      </c>
      <c r="M12" s="76">
        <v>12369.53262296056</v>
      </c>
      <c r="N12" s="76">
        <v>18987.594645644313</v>
      </c>
      <c r="O12" s="76">
        <f t="shared" si="0"/>
        <v>334526.44455853803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v>4760.5500370939535</v>
      </c>
      <c r="D13" s="77">
        <v>6371.143310665746</v>
      </c>
      <c r="E13" s="77">
        <v>4837.4078207499233</v>
      </c>
      <c r="F13" s="77">
        <v>7515.7255465030057</v>
      </c>
      <c r="G13" s="77">
        <v>10125.53627214601</v>
      </c>
      <c r="H13" s="77">
        <v>4760.0625264001937</v>
      </c>
      <c r="I13" s="77">
        <v>5968.8352856037118</v>
      </c>
      <c r="J13" s="77">
        <v>10116.476651873671</v>
      </c>
      <c r="K13" s="77">
        <v>51097.644837474203</v>
      </c>
      <c r="L13" s="77">
        <v>8406.5827870931716</v>
      </c>
      <c r="M13" s="77">
        <v>5044.2117571851813</v>
      </c>
      <c r="N13" s="77">
        <v>3336.7571520070073</v>
      </c>
      <c r="O13" s="77">
        <f t="shared" si="0"/>
        <v>122340.93398479577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v>1524.379435220098</v>
      </c>
      <c r="D14" s="76">
        <v>1652.447832948694</v>
      </c>
      <c r="E14" s="76">
        <v>1051.3546642569133</v>
      </c>
      <c r="F14" s="76">
        <v>582.60650316604585</v>
      </c>
      <c r="G14" s="76">
        <v>559.54068155616824</v>
      </c>
      <c r="H14" s="76">
        <v>1714.1960028800036</v>
      </c>
      <c r="I14" s="76">
        <v>3159.3111121622119</v>
      </c>
      <c r="J14" s="76">
        <v>3987.3931513311722</v>
      </c>
      <c r="K14" s="76">
        <v>16824.519716669958</v>
      </c>
      <c r="L14" s="76">
        <v>4020.8142364942983</v>
      </c>
      <c r="M14" s="76">
        <v>323.85112002654381</v>
      </c>
      <c r="N14" s="76">
        <v>257.70158789315332</v>
      </c>
      <c r="O14" s="76">
        <f t="shared" si="0"/>
        <v>35658.11604460526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v>1327.7386804500484</v>
      </c>
      <c r="D15" s="77">
        <v>910.84471145636883</v>
      </c>
      <c r="E15" s="77">
        <v>708.44917961892293</v>
      </c>
      <c r="F15" s="77">
        <v>517.46832829972914</v>
      </c>
      <c r="G15" s="77">
        <v>226.54737739077001</v>
      </c>
      <c r="H15" s="77">
        <v>825.20750637192236</v>
      </c>
      <c r="I15" s="77">
        <v>790.08189409525437</v>
      </c>
      <c r="J15" s="77">
        <v>3017.3541584201585</v>
      </c>
      <c r="K15" s="77">
        <v>15264.696877188868</v>
      </c>
      <c r="L15" s="77">
        <v>3734.342632067367</v>
      </c>
      <c r="M15" s="77">
        <v>311.4483724989168</v>
      </c>
      <c r="N15" s="77">
        <v>2929.2464094409547</v>
      </c>
      <c r="O15" s="77">
        <f t="shared" si="0"/>
        <v>30563.426127299284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v>210.6827467893209</v>
      </c>
      <c r="D16" s="76">
        <v>486.65218241704548</v>
      </c>
      <c r="E16" s="76">
        <v>138.69999110858777</v>
      </c>
      <c r="F16" s="76">
        <v>1500.7528796401339</v>
      </c>
      <c r="G16" s="76">
        <v>2104.4571986916148</v>
      </c>
      <c r="H16" s="76">
        <v>1465.744647373966</v>
      </c>
      <c r="I16" s="76">
        <v>1654.7218047845811</v>
      </c>
      <c r="J16" s="76">
        <v>2518.8337993211826</v>
      </c>
      <c r="K16" s="76">
        <v>8998.8035737534847</v>
      </c>
      <c r="L16" s="76">
        <v>2512.2690030988779</v>
      </c>
      <c r="M16" s="76">
        <v>848.72124590046201</v>
      </c>
      <c r="N16" s="76">
        <v>228.86700510674382</v>
      </c>
      <c r="O16" s="76">
        <f t="shared" si="0"/>
        <v>22669.206077986004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v>780.00319258377647</v>
      </c>
      <c r="D17" s="77"/>
      <c r="E17" s="77">
        <v>1355.1494099713182</v>
      </c>
      <c r="F17" s="77">
        <v>476.75468190525976</v>
      </c>
      <c r="G17" s="77">
        <v>2152.2720945760639</v>
      </c>
      <c r="H17" s="77">
        <v>1618.8539076647567</v>
      </c>
      <c r="I17" s="77">
        <v>927.66865036999752</v>
      </c>
      <c r="J17" s="77">
        <v>4936.8595927460065</v>
      </c>
      <c r="K17" s="77">
        <v>12197.641460078214</v>
      </c>
      <c r="L17" s="77">
        <v>2736.4837217292625</v>
      </c>
      <c r="M17" s="77">
        <v>1220.8755337810787</v>
      </c>
      <c r="N17" s="77">
        <v>508.44498386553016</v>
      </c>
      <c r="O17" s="77">
        <f t="shared" si="0"/>
        <v>28911.007229271265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v>1218.716173295056</v>
      </c>
      <c r="D18" s="76">
        <v>392.8743758405484</v>
      </c>
      <c r="E18" s="76">
        <v>406.59297768333226</v>
      </c>
      <c r="F18" s="76">
        <v>344.72617956529598</v>
      </c>
      <c r="G18" s="76">
        <v>221.95846334838382</v>
      </c>
      <c r="H18" s="76">
        <v>2152.7916870226954</v>
      </c>
      <c r="I18" s="76">
        <v>1169.4443665325916</v>
      </c>
      <c r="J18" s="76">
        <v>1950.9151940142422</v>
      </c>
      <c r="K18" s="76">
        <v>6620.1363307520442</v>
      </c>
      <c r="L18" s="76">
        <v>1344.6907991175399</v>
      </c>
      <c r="M18" s="76">
        <v>276.20717270813049</v>
      </c>
      <c r="N18" s="76">
        <v>255.11362370823366</v>
      </c>
      <c r="O18" s="76">
        <f t="shared" si="0"/>
        <v>16354.167343588093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v>2096.160471888737</v>
      </c>
      <c r="D19" s="77">
        <v>1532.3401013256967</v>
      </c>
      <c r="E19" s="77">
        <v>1130.6331381461637</v>
      </c>
      <c r="F19" s="77">
        <v>2108.5233177697864</v>
      </c>
      <c r="G19" s="77">
        <v>875.77867000395224</v>
      </c>
      <c r="H19" s="77">
        <v>1457.3203761207708</v>
      </c>
      <c r="I19" s="77">
        <v>1841.3600953463433</v>
      </c>
      <c r="J19" s="77">
        <v>3786.0315950400886</v>
      </c>
      <c r="K19" s="77">
        <v>33553.888153229484</v>
      </c>
      <c r="L19" s="77">
        <v>2800.7067465603427</v>
      </c>
      <c r="M19" s="77">
        <v>274.12873469501102</v>
      </c>
      <c r="N19" s="77">
        <v>244.7478431525434</v>
      </c>
      <c r="O19" s="77">
        <f t="shared" si="0"/>
        <v>51701.619243278918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v>80.388115815509394</v>
      </c>
      <c r="D20" s="76">
        <v>677.73093808228032</v>
      </c>
      <c r="E20" s="76">
        <v>1343.2797948681985</v>
      </c>
      <c r="F20" s="76">
        <v>119.34496406161129</v>
      </c>
      <c r="G20" s="76">
        <v>624.69033566887458</v>
      </c>
      <c r="H20" s="76">
        <v>279.12414874711982</v>
      </c>
      <c r="I20" s="76">
        <v>693.87555968714662</v>
      </c>
      <c r="J20" s="76">
        <v>994.60952573164889</v>
      </c>
      <c r="K20" s="76">
        <v>8678.4019655474804</v>
      </c>
      <c r="L20" s="76">
        <v>192.42051095137393</v>
      </c>
      <c r="M20" s="76">
        <v>39.49344666678217</v>
      </c>
      <c r="N20" s="76">
        <v>1039.9202040776725</v>
      </c>
      <c r="O20" s="76">
        <f t="shared" si="0"/>
        <v>14763.279509905697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>SUM(C8:C20)</f>
        <v>166350.34747354523</v>
      </c>
      <c r="D21" s="78">
        <f t="shared" ref="D21:N21" si="1">SUM(D8:D20)</f>
        <v>141048.10052762716</v>
      </c>
      <c r="E21" s="78">
        <f t="shared" si="1"/>
        <v>164921.94970844695</v>
      </c>
      <c r="F21" s="78">
        <f t="shared" si="1"/>
        <v>130402.19666172915</v>
      </c>
      <c r="G21" s="78">
        <f t="shared" si="1"/>
        <v>167528.442699748</v>
      </c>
      <c r="H21" s="78">
        <f t="shared" si="1"/>
        <v>145355.41713723703</v>
      </c>
      <c r="I21" s="78">
        <f t="shared" si="1"/>
        <v>309580.64348003484</v>
      </c>
      <c r="J21" s="78">
        <f t="shared" si="1"/>
        <v>287690.34007921623</v>
      </c>
      <c r="K21" s="78">
        <f t="shared" si="1"/>
        <v>2634007.0157135529</v>
      </c>
      <c r="L21" s="78">
        <f t="shared" si="1"/>
        <v>242446.01283234704</v>
      </c>
      <c r="M21" s="78">
        <f t="shared" si="1"/>
        <v>135634.26669302105</v>
      </c>
      <c r="N21" s="78">
        <f t="shared" si="1"/>
        <v>105509.25331553895</v>
      </c>
      <c r="O21" s="78">
        <f t="shared" si="0"/>
        <v>4630473.9863220453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33"/>
      <c r="J22" s="33"/>
      <c r="K22" s="33"/>
      <c r="L22" s="33"/>
      <c r="M22" s="162" t="s">
        <v>347</v>
      </c>
      <c r="N22" s="162"/>
      <c r="O22" s="162"/>
      <c r="P22" s="162"/>
      <c r="Q22" s="33"/>
    </row>
    <row r="23" spans="1:17" ht="22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  <row r="26" spans="1:17" ht="70.5" customHeight="1" x14ac:dyDescent="0.2">
      <c r="E26" s="8"/>
      <c r="F26" s="8"/>
      <c r="L26" s="60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Q27"/>
  <sheetViews>
    <sheetView rightToLeft="1" view="pageBreakPreview" zoomScale="55" zoomScaleNormal="75" zoomScaleSheetLayoutView="55" zoomScalePageLayoutView="70" workbookViewId="0">
      <selection activeCell="R1" sqref="R1:AH1048576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97" t="s">
        <v>279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280</v>
      </c>
      <c r="Q2" s="23"/>
    </row>
    <row r="3" spans="1:17" s="14" customFormat="1" ht="38.25" customHeight="1" x14ac:dyDescent="0.2">
      <c r="A3" s="43"/>
      <c r="B3" s="178" t="s">
        <v>389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46.5" customHeight="1" x14ac:dyDescent="0.2">
      <c r="A4" s="44"/>
      <c r="B4" s="179" t="s">
        <v>399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60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v>12197.566003377657</v>
      </c>
      <c r="D8" s="76">
        <v>17300.322541752685</v>
      </c>
      <c r="E8" s="76">
        <v>10523.19530770973</v>
      </c>
      <c r="F8" s="76">
        <v>11782.043888937225</v>
      </c>
      <c r="G8" s="76">
        <v>11940.861489034703</v>
      </c>
      <c r="H8" s="76">
        <v>7822.9751619710723</v>
      </c>
      <c r="I8" s="76">
        <v>20256.359102450853</v>
      </c>
      <c r="J8" s="76">
        <v>22631.444750860101</v>
      </c>
      <c r="K8" s="76">
        <v>123871.80435673957</v>
      </c>
      <c r="L8" s="76">
        <v>22828.055191116047</v>
      </c>
      <c r="M8" s="76">
        <v>8107.8639602359317</v>
      </c>
      <c r="N8" s="76">
        <v>4225.3938274631673</v>
      </c>
      <c r="O8" s="76">
        <f t="shared" ref="O8:O21" si="0">SUM(C8:N8)</f>
        <v>273487.88558164868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v>44153.057648140144</v>
      </c>
      <c r="D9" s="77">
        <v>20640.387885180076</v>
      </c>
      <c r="E9" s="77">
        <v>44521.824508471138</v>
      </c>
      <c r="F9" s="77">
        <v>24056.06378897875</v>
      </c>
      <c r="G9" s="77">
        <v>27734.264667654341</v>
      </c>
      <c r="H9" s="77">
        <v>14818.949196695618</v>
      </c>
      <c r="I9" s="77">
        <v>83340.629256575878</v>
      </c>
      <c r="J9" s="77">
        <v>44239.984746006892</v>
      </c>
      <c r="K9" s="77">
        <v>789827.52945764386</v>
      </c>
      <c r="L9" s="77">
        <v>13202.564248975987</v>
      </c>
      <c r="M9" s="77">
        <v>27853.464095426716</v>
      </c>
      <c r="N9" s="77">
        <v>12054.526677585827</v>
      </c>
      <c r="O9" s="77">
        <f t="shared" si="0"/>
        <v>1146443.2461773353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v>17371.584747609708</v>
      </c>
      <c r="D10" s="76">
        <v>4815.4223669162257</v>
      </c>
      <c r="E10" s="76">
        <v>2707.8616729931655</v>
      </c>
      <c r="F10" s="76">
        <v>2944.0350171222376</v>
      </c>
      <c r="G10" s="76">
        <v>6918.0567084389841</v>
      </c>
      <c r="H10" s="76">
        <v>1934.3236847934768</v>
      </c>
      <c r="I10" s="76">
        <v>6952.1503516100947</v>
      </c>
      <c r="J10" s="76">
        <v>9257.0128791956231</v>
      </c>
      <c r="K10" s="76">
        <v>83839.249161876753</v>
      </c>
      <c r="L10" s="76">
        <v>3838.9761422569309</v>
      </c>
      <c r="M10" s="76">
        <v>5112.9951713455712</v>
      </c>
      <c r="N10" s="76">
        <v>2489.0738820036613</v>
      </c>
      <c r="O10" s="76">
        <f t="shared" si="0"/>
        <v>148180.74178616243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v>0</v>
      </c>
      <c r="D11" s="77">
        <v>2613.0116853404165</v>
      </c>
      <c r="E11" s="77">
        <v>0</v>
      </c>
      <c r="F11" s="77">
        <v>4547.4038606725735</v>
      </c>
      <c r="G11" s="77">
        <v>1574.6170334789945</v>
      </c>
      <c r="H11" s="77">
        <v>0</v>
      </c>
      <c r="I11" s="77">
        <v>2831.2676867884188</v>
      </c>
      <c r="J11" s="77">
        <v>0</v>
      </c>
      <c r="K11" s="77">
        <v>5452.3109053748785</v>
      </c>
      <c r="L11" s="77">
        <v>1036.0176306744816</v>
      </c>
      <c r="M11" s="77">
        <v>1660.3587293190551</v>
      </c>
      <c r="N11" s="77">
        <v>3388.4320477159845</v>
      </c>
      <c r="O11" s="77">
        <f t="shared" si="0"/>
        <v>23103.4195793648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v>2080.3641167437172</v>
      </c>
      <c r="D12" s="76">
        <v>4157.4562399657789</v>
      </c>
      <c r="E12" s="76">
        <v>2827.6344290371253</v>
      </c>
      <c r="F12" s="76">
        <v>2607.4832557439017</v>
      </c>
      <c r="G12" s="76">
        <v>2133.9974833825258</v>
      </c>
      <c r="H12" s="76">
        <v>5325.0139931689482</v>
      </c>
      <c r="I12" s="76">
        <v>3539.0409190915129</v>
      </c>
      <c r="J12" s="76">
        <v>16032.699371028812</v>
      </c>
      <c r="K12" s="76">
        <v>18648.194904509666</v>
      </c>
      <c r="L12" s="76">
        <v>9077.6927069059511</v>
      </c>
      <c r="M12" s="76">
        <v>1570.8569071861968</v>
      </c>
      <c r="N12" s="76">
        <v>9529.7284825871102</v>
      </c>
      <c r="O12" s="76">
        <f t="shared" si="0"/>
        <v>77530.162809351255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v>671.3810097998844</v>
      </c>
      <c r="D13" s="77">
        <v>641.20999153035757</v>
      </c>
      <c r="E13" s="77">
        <v>0</v>
      </c>
      <c r="F13" s="77">
        <v>3058.2337970709855</v>
      </c>
      <c r="G13" s="77">
        <v>909.0144954194202</v>
      </c>
      <c r="H13" s="77">
        <v>438.92572537899434</v>
      </c>
      <c r="I13" s="77">
        <v>1496.6626171664134</v>
      </c>
      <c r="J13" s="77">
        <v>803.8144674461505</v>
      </c>
      <c r="K13" s="77">
        <v>18510.970002069007</v>
      </c>
      <c r="L13" s="77">
        <v>1368.2534177553234</v>
      </c>
      <c r="M13" s="77">
        <v>2513.2616395732875</v>
      </c>
      <c r="N13" s="77">
        <v>1122.9990763638343</v>
      </c>
      <c r="O13" s="77">
        <f t="shared" si="0"/>
        <v>31534.726239573658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v>0</v>
      </c>
      <c r="D14" s="76">
        <v>362.76830529265015</v>
      </c>
      <c r="E14" s="76">
        <v>840.99753507785113</v>
      </c>
      <c r="F14" s="76">
        <v>0</v>
      </c>
      <c r="G14" s="76">
        <v>0</v>
      </c>
      <c r="H14" s="76">
        <v>0</v>
      </c>
      <c r="I14" s="76">
        <v>1125.749869574237</v>
      </c>
      <c r="J14" s="76">
        <v>1226.0702271068783</v>
      </c>
      <c r="K14" s="76">
        <v>2043.0885015181043</v>
      </c>
      <c r="L14" s="76">
        <v>2258.6198873758062</v>
      </c>
      <c r="M14" s="76">
        <v>0</v>
      </c>
      <c r="N14" s="76">
        <v>0</v>
      </c>
      <c r="O14" s="76">
        <f t="shared" si="0"/>
        <v>7857.294325945526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1513.0595028760454</v>
      </c>
      <c r="L15" s="77">
        <v>774.41686236718397</v>
      </c>
      <c r="M15" s="77">
        <v>0</v>
      </c>
      <c r="N15" s="77">
        <v>457.70747517849202</v>
      </c>
      <c r="O15" s="77">
        <f t="shared" si="0"/>
        <v>2745.1838404217215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v>66.862583822721547</v>
      </c>
      <c r="D16" s="76">
        <v>42.734786789632814</v>
      </c>
      <c r="E16" s="76">
        <v>0</v>
      </c>
      <c r="F16" s="76">
        <v>256.41921740507792</v>
      </c>
      <c r="G16" s="76">
        <v>0</v>
      </c>
      <c r="H16" s="76">
        <v>122.5336922418295</v>
      </c>
      <c r="I16" s="76">
        <v>185.4993981515079</v>
      </c>
      <c r="J16" s="76">
        <v>140.9865487141019</v>
      </c>
      <c r="K16" s="76">
        <v>1365.9237518486721</v>
      </c>
      <c r="L16" s="76">
        <v>606.44700428494048</v>
      </c>
      <c r="M16" s="76">
        <v>382.9088666417793</v>
      </c>
      <c r="N16" s="76">
        <v>0</v>
      </c>
      <c r="O16" s="76">
        <f t="shared" si="0"/>
        <v>3170.3158499002629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v>1036.515532303544</v>
      </c>
      <c r="D17" s="77">
        <v>0</v>
      </c>
      <c r="E17" s="77">
        <v>199.46957655142319</v>
      </c>
      <c r="F17" s="77">
        <v>0</v>
      </c>
      <c r="G17" s="77">
        <v>868.41514286196002</v>
      </c>
      <c r="H17" s="77">
        <v>656.44348435847587</v>
      </c>
      <c r="I17" s="77">
        <v>539.86572120059714</v>
      </c>
      <c r="J17" s="77">
        <v>3613.8624181298087</v>
      </c>
      <c r="K17" s="77">
        <v>6848.1426033040561</v>
      </c>
      <c r="L17" s="77">
        <v>2989.0678882868842</v>
      </c>
      <c r="M17" s="77">
        <v>181.74494850093009</v>
      </c>
      <c r="N17" s="77">
        <v>444.68665376889851</v>
      </c>
      <c r="O17" s="77">
        <f t="shared" si="0"/>
        <v>17378.213969266581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v>586.66433106063494</v>
      </c>
      <c r="D18" s="76">
        <v>398.12816991110753</v>
      </c>
      <c r="E18" s="76">
        <v>0</v>
      </c>
      <c r="F18" s="76">
        <v>275.52654768395678</v>
      </c>
      <c r="G18" s="76">
        <v>0</v>
      </c>
      <c r="H18" s="76">
        <v>2050.1422100357531</v>
      </c>
      <c r="I18" s="76">
        <v>603.10501819923206</v>
      </c>
      <c r="J18" s="76">
        <v>654.22818761911537</v>
      </c>
      <c r="K18" s="76">
        <v>1946.4920702425356</v>
      </c>
      <c r="L18" s="76">
        <v>884.38131672675695</v>
      </c>
      <c r="M18" s="76">
        <v>218.07707878964288</v>
      </c>
      <c r="N18" s="76">
        <v>0</v>
      </c>
      <c r="O18" s="76">
        <f t="shared" si="0"/>
        <v>7616.7449302687346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v>427.95450803099777</v>
      </c>
      <c r="D19" s="77">
        <v>331.42885147310619</v>
      </c>
      <c r="E19" s="77">
        <v>1456.0368196246391</v>
      </c>
      <c r="F19" s="77">
        <v>1168.5707832297062</v>
      </c>
      <c r="G19" s="77">
        <v>555.82438318165089</v>
      </c>
      <c r="H19" s="77">
        <v>1601.8771903709103</v>
      </c>
      <c r="I19" s="77">
        <v>351.71710801924507</v>
      </c>
      <c r="J19" s="77">
        <v>1127.6197266086097</v>
      </c>
      <c r="K19" s="77">
        <v>7532.7472059999345</v>
      </c>
      <c r="L19" s="77">
        <v>287.29371243944718</v>
      </c>
      <c r="M19" s="77">
        <v>341.73620859201111</v>
      </c>
      <c r="N19" s="77">
        <v>0</v>
      </c>
      <c r="O19" s="77">
        <f t="shared" si="0"/>
        <v>15182.806497570256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v>0</v>
      </c>
      <c r="D20" s="76">
        <v>0</v>
      </c>
      <c r="E20" s="76">
        <v>287.36720203873011</v>
      </c>
      <c r="F20" s="76">
        <v>0</v>
      </c>
      <c r="G20" s="76">
        <v>0</v>
      </c>
      <c r="H20" s="76">
        <v>0</v>
      </c>
      <c r="I20" s="76">
        <v>287.36720203873011</v>
      </c>
      <c r="J20" s="76">
        <v>0</v>
      </c>
      <c r="K20" s="76">
        <v>3133.675168082209</v>
      </c>
      <c r="L20" s="76">
        <v>14.407417317256368</v>
      </c>
      <c r="M20" s="76">
        <v>0</v>
      </c>
      <c r="N20" s="76">
        <v>229.82024743184692</v>
      </c>
      <c r="O20" s="76">
        <f t="shared" si="0"/>
        <v>3952.6372369087721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 t="shared" ref="C21:N21" si="1">SUM(C8:C20)</f>
        <v>78591.950480888991</v>
      </c>
      <c r="D21" s="78">
        <f t="shared" si="1"/>
        <v>51302.870824152036</v>
      </c>
      <c r="E21" s="78">
        <f t="shared" si="1"/>
        <v>63364.387051503807</v>
      </c>
      <c r="F21" s="78">
        <f t="shared" si="1"/>
        <v>50695.780156844412</v>
      </c>
      <c r="G21" s="78">
        <f t="shared" si="1"/>
        <v>52635.051403452577</v>
      </c>
      <c r="H21" s="78">
        <f t="shared" si="1"/>
        <v>34771.184339015083</v>
      </c>
      <c r="I21" s="78">
        <f t="shared" si="1"/>
        <v>121509.41425086671</v>
      </c>
      <c r="J21" s="78">
        <f t="shared" si="1"/>
        <v>99727.72332271609</v>
      </c>
      <c r="K21" s="78">
        <f t="shared" si="1"/>
        <v>1064533.1875920852</v>
      </c>
      <c r="L21" s="78">
        <f t="shared" si="1"/>
        <v>59166.193426482998</v>
      </c>
      <c r="M21" s="78">
        <f t="shared" si="1"/>
        <v>47943.267605611123</v>
      </c>
      <c r="N21" s="78">
        <f t="shared" si="1"/>
        <v>33942.368370098819</v>
      </c>
      <c r="O21" s="78">
        <f t="shared" si="0"/>
        <v>1758183.3788237181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33"/>
      <c r="J22" s="33"/>
      <c r="K22" s="33"/>
      <c r="L22" s="33"/>
      <c r="M22" s="162" t="s">
        <v>347</v>
      </c>
      <c r="N22" s="162"/>
      <c r="O22" s="162"/>
      <c r="P22" s="162"/>
      <c r="Q22" s="33"/>
    </row>
    <row r="23" spans="1:17" ht="22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  <row r="26" spans="1:17" ht="20.25" x14ac:dyDescent="0.2">
      <c r="E26" s="8"/>
      <c r="F26" s="8"/>
      <c r="L26" s="60"/>
    </row>
    <row r="27" spans="1:17" s="61" customFormat="1" ht="34.5" customHeight="1" x14ac:dyDescent="0.2">
      <c r="A27" s="8"/>
      <c r="B27" s="7"/>
      <c r="C27" s="7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4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view="pageBreakPreview" zoomScale="55" zoomScaleNormal="50" zoomScaleSheetLayoutView="55" zoomScalePageLayoutView="70" workbookViewId="0">
      <selection activeCell="N14" sqref="N14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" width="9.140625" style="1"/>
    <col min="17" max="17" width="23.140625" style="1" customWidth="1"/>
    <col min="18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281</v>
      </c>
      <c r="D2" s="18"/>
      <c r="E2" s="18"/>
      <c r="F2" s="18"/>
      <c r="G2" s="18"/>
      <c r="H2" s="18"/>
      <c r="I2" s="35" t="s">
        <v>282</v>
      </c>
      <c r="J2" s="18"/>
    </row>
    <row r="3" spans="1:10" s="13" customFormat="1" ht="38.25" customHeight="1" x14ac:dyDescent="0.2">
      <c r="A3" s="24"/>
      <c r="B3" s="163" t="s">
        <v>301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9.75" customHeight="1" x14ac:dyDescent="0.2">
      <c r="A4" s="26"/>
      <c r="B4" s="164" t="s">
        <v>400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157" t="s">
        <v>90</v>
      </c>
      <c r="D6" s="157" t="s">
        <v>81</v>
      </c>
      <c r="E6" s="157" t="s">
        <v>82</v>
      </c>
      <c r="F6" s="157" t="s">
        <v>83</v>
      </c>
      <c r="G6" s="157" t="s">
        <v>84</v>
      </c>
      <c r="H6" s="157" t="s">
        <v>2</v>
      </c>
      <c r="I6" s="165"/>
      <c r="J6" s="17"/>
    </row>
    <row r="7" spans="1:10" ht="25.5" customHeight="1" x14ac:dyDescent="0.2">
      <c r="A7" s="15"/>
      <c r="B7" s="189"/>
      <c r="C7" s="157" t="s">
        <v>91</v>
      </c>
      <c r="D7" s="157" t="s">
        <v>139</v>
      </c>
      <c r="E7" s="157" t="s">
        <v>92</v>
      </c>
      <c r="F7" s="37" t="s">
        <v>93</v>
      </c>
      <c r="G7" s="157" t="s">
        <v>94</v>
      </c>
      <c r="H7" s="15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f>'6-1'!C8+'6-2'!C8</f>
        <v>268155.10999238753</v>
      </c>
      <c r="D8" s="79">
        <f>'6-1'!D8+'6-2'!D8</f>
        <v>67719.316319502468</v>
      </c>
      <c r="E8" s="79">
        <f>'6-1'!E8+'6-2'!E8</f>
        <v>48105.418026757863</v>
      </c>
      <c r="F8" s="79">
        <f>'6-1'!F8+'6-2'!F8</f>
        <v>21361.897628826551</v>
      </c>
      <c r="G8" s="79">
        <f>'6-1'!G8+'6-2'!G8</f>
        <v>27018.375213250169</v>
      </c>
      <c r="H8" s="79">
        <f>SUM(C8:G8)</f>
        <v>432360.11718072463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f>'6-1'!C9+'6-2'!C9</f>
        <v>193640.68774726425</v>
      </c>
      <c r="D9" s="77">
        <f>'6-1'!D9+'6-2'!D9</f>
        <v>87975.953359793377</v>
      </c>
      <c r="E9" s="77">
        <f>'6-1'!E9+'6-2'!E9</f>
        <v>77870.677695709994</v>
      </c>
      <c r="F9" s="77">
        <f>'6-1'!F9+'6-2'!F9</f>
        <v>12333.115437470278</v>
      </c>
      <c r="G9" s="77">
        <f>'6-1'!G9+'6-2'!G9</f>
        <v>17464.170466388088</v>
      </c>
      <c r="H9" s="77">
        <f t="shared" ref="H9:H19" si="0">SUM(C9:G9)</f>
        <v>389284.60470662598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f>'6-1'!C10+'6-2'!C10</f>
        <v>238820.62167180298</v>
      </c>
      <c r="D10" s="79">
        <f>'6-1'!D10+'6-2'!D10</f>
        <v>56854.253723512957</v>
      </c>
      <c r="E10" s="79">
        <f>'6-1'!E10+'6-2'!E10</f>
        <v>62430.717982048605</v>
      </c>
      <c r="F10" s="79">
        <f>'6-1'!F10+'6-2'!F10</f>
        <v>17779.072789498357</v>
      </c>
      <c r="G10" s="79">
        <f>'6-1'!G10+'6-2'!G10</f>
        <v>24797.572300567947</v>
      </c>
      <c r="H10" s="79">
        <f t="shared" si="0"/>
        <v>400682.23846743087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f>'6-1'!C11+'6-2'!C11</f>
        <v>172329.1682709342</v>
      </c>
      <c r="D11" s="77">
        <f>'6-1'!D11+'6-2'!D11</f>
        <v>54551.088260467091</v>
      </c>
      <c r="E11" s="77">
        <f>'6-1'!E11+'6-2'!E11</f>
        <v>44104.582453299401</v>
      </c>
      <c r="F11" s="77">
        <f>'6-1'!F11+'6-2'!F11</f>
        <v>18109.979461565923</v>
      </c>
      <c r="G11" s="77">
        <f>'6-1'!G11+'6-2'!G11</f>
        <v>16707.791868034008</v>
      </c>
      <c r="H11" s="77">
        <f t="shared" si="0"/>
        <v>305802.61031430063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f>'6-1'!C12+'6-2'!C12</f>
        <v>208178.87833008653</v>
      </c>
      <c r="D12" s="79">
        <f>'6-1'!D12+'6-2'!D12</f>
        <v>68943.904334362363</v>
      </c>
      <c r="E12" s="79">
        <f>'6-1'!E12+'6-2'!E12</f>
        <v>61522.999218474128</v>
      </c>
      <c r="F12" s="79">
        <f>'6-1'!F12+'6-2'!F12</f>
        <v>12288.581762485108</v>
      </c>
      <c r="G12" s="79">
        <f>'6-1'!G12+'6-2'!G12</f>
        <v>33235.788752462337</v>
      </c>
      <c r="H12" s="79">
        <f t="shared" si="0"/>
        <v>384170.15239787044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f>'6-1'!C13+'6-2'!C13</f>
        <v>157195.13318814637</v>
      </c>
      <c r="D13" s="77">
        <f>'6-1'!D13+'6-2'!D13</f>
        <v>64621.487560801972</v>
      </c>
      <c r="E13" s="77">
        <f>'6-1'!E13+'6-2'!E13</f>
        <v>45376.593920816071</v>
      </c>
      <c r="F13" s="77">
        <f>'6-1'!F13+'6-2'!F13</f>
        <v>7565.1643402783557</v>
      </c>
      <c r="G13" s="77">
        <f>'6-1'!G13+'6-2'!G13</f>
        <v>20785.593726311548</v>
      </c>
      <c r="H13" s="77">
        <f t="shared" si="0"/>
        <v>295543.97273635434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f>'6-1'!C14+'6-2'!C14</f>
        <v>443740.43238025345</v>
      </c>
      <c r="D14" s="79">
        <f>'6-1'!D14+'6-2'!D14</f>
        <v>141470.58957780825</v>
      </c>
      <c r="E14" s="79">
        <f>'6-1'!E14+'6-2'!E14</f>
        <v>102791.30550939409</v>
      </c>
      <c r="F14" s="79">
        <f>'6-1'!F14+'6-2'!F14</f>
        <v>27022.788087982684</v>
      </c>
      <c r="G14" s="79">
        <f>'6-1'!G14+'6-2'!G14</f>
        <v>38423.261094655078</v>
      </c>
      <c r="H14" s="79">
        <f t="shared" si="0"/>
        <v>753448.37665009347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f>'6-1'!C15+'6-2'!C15</f>
        <v>342094.11082260543</v>
      </c>
      <c r="D15" s="77">
        <f>'6-1'!D15+'6-2'!D15</f>
        <v>149809.67496473098</v>
      </c>
      <c r="E15" s="77">
        <f>'6-1'!E15+'6-2'!E15</f>
        <v>94666.18497551851</v>
      </c>
      <c r="F15" s="77">
        <f>'6-1'!F15+'6-2'!F15</f>
        <v>31026.052351415034</v>
      </c>
      <c r="G15" s="77">
        <f>'6-1'!G15+'6-2'!G15</f>
        <v>49220.361984593736</v>
      </c>
      <c r="H15" s="77">
        <f t="shared" si="0"/>
        <v>666816.38509886363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f>'6-1'!C16+'6-2'!C16</f>
        <v>5036935.4969024183</v>
      </c>
      <c r="D16" s="79">
        <f>'6-1'!D16+'6-2'!D16</f>
        <v>833615.43865412171</v>
      </c>
      <c r="E16" s="79">
        <f>'6-1'!E16+'6-2'!E16</f>
        <v>525601.95270968985</v>
      </c>
      <c r="F16" s="79">
        <f>'6-1'!F16+'6-2'!F16</f>
        <v>133211.98409944552</v>
      </c>
      <c r="G16" s="79">
        <f>'6-1'!G16+'6-2'!G16</f>
        <v>268570.86668365973</v>
      </c>
      <c r="H16" s="79">
        <f t="shared" si="0"/>
        <v>6797935.7390493359</v>
      </c>
      <c r="I16" s="58" t="s">
        <v>73</v>
      </c>
      <c r="J16" s="17"/>
    </row>
    <row r="17" spans="1:13" ht="39.950000000000003" customHeight="1" x14ac:dyDescent="0.2">
      <c r="A17" s="15"/>
      <c r="B17" s="54" t="s">
        <v>62</v>
      </c>
      <c r="C17" s="77">
        <f>'6-1'!C17+'6-2'!C17</f>
        <v>230242.37737638826</v>
      </c>
      <c r="D17" s="77">
        <f>'6-1'!D17+'6-2'!D17</f>
        <v>167520.92516209779</v>
      </c>
      <c r="E17" s="77">
        <f>'6-1'!E17+'6-2'!E17</f>
        <v>131478.6459563401</v>
      </c>
      <c r="F17" s="77">
        <f>'6-1'!F17+'6-2'!F17</f>
        <v>40365.72836804606</v>
      </c>
      <c r="G17" s="77">
        <f>'6-1'!G17+'6-2'!G17</f>
        <v>83247.789757949897</v>
      </c>
      <c r="H17" s="77">
        <f t="shared" si="0"/>
        <v>652855.4666208222</v>
      </c>
      <c r="I17" s="54" t="s">
        <v>74</v>
      </c>
      <c r="J17" s="17"/>
    </row>
    <row r="18" spans="1:13" ht="39.950000000000003" customHeight="1" x14ac:dyDescent="0.2">
      <c r="A18" s="15"/>
      <c r="B18" s="58" t="s">
        <v>63</v>
      </c>
      <c r="C18" s="79">
        <f>'6-1'!C18+'6-2'!C18</f>
        <v>199281.00005629868</v>
      </c>
      <c r="D18" s="79">
        <f>'6-1'!D18+'6-2'!D18</f>
        <v>75078.566620493511</v>
      </c>
      <c r="E18" s="79">
        <f>'6-1'!E18+'6-2'!E18</f>
        <v>71824.017465494835</v>
      </c>
      <c r="F18" s="79">
        <f>'6-1'!F18+'6-2'!F18</f>
        <v>19854.173298993344</v>
      </c>
      <c r="G18" s="79">
        <f>'6-1'!G18+'6-2'!G18</f>
        <v>44412.762091180688</v>
      </c>
      <c r="H18" s="79">
        <f t="shared" si="0"/>
        <v>410450.51953246107</v>
      </c>
      <c r="I18" s="58" t="s">
        <v>76</v>
      </c>
      <c r="J18" s="17"/>
    </row>
    <row r="19" spans="1:13" ht="39.950000000000003" customHeight="1" x14ac:dyDescent="0.2">
      <c r="A19" s="15"/>
      <c r="B19" s="54" t="s">
        <v>64</v>
      </c>
      <c r="C19" s="77">
        <f>'6-1'!C19+'6-2'!C19</f>
        <v>89201.186612823978</v>
      </c>
      <c r="D19" s="77">
        <f>'6-1'!D19+'6-2'!D19</f>
        <v>56785.046075074097</v>
      </c>
      <c r="E19" s="77">
        <f>'6-1'!E19+'6-2'!E19</f>
        <v>19094.183009369241</v>
      </c>
      <c r="F19" s="77">
        <f>'6-1'!F19+'6-2'!F19</f>
        <v>8276.5074200423278</v>
      </c>
      <c r="G19" s="77">
        <f>'6-1'!G19+'6-2'!G19</f>
        <v>37660.846148926867</v>
      </c>
      <c r="H19" s="77">
        <f t="shared" si="0"/>
        <v>211017.76926623652</v>
      </c>
      <c r="I19" s="54" t="s">
        <v>75</v>
      </c>
      <c r="J19" s="17"/>
    </row>
    <row r="20" spans="1:13" s="5" customFormat="1" ht="45" customHeight="1" x14ac:dyDescent="0.2">
      <c r="A20" s="31"/>
      <c r="B20" s="158" t="s">
        <v>35</v>
      </c>
      <c r="C20" s="80">
        <f t="shared" ref="C20:H20" si="1">SUM(C8:C19)</f>
        <v>7579814.2033514092</v>
      </c>
      <c r="D20" s="80">
        <f t="shared" si="1"/>
        <v>1824946.2446127667</v>
      </c>
      <c r="E20" s="80">
        <f t="shared" si="1"/>
        <v>1284867.2789229127</v>
      </c>
      <c r="F20" s="80">
        <f t="shared" si="1"/>
        <v>349195.04504604952</v>
      </c>
      <c r="G20" s="80">
        <f t="shared" si="1"/>
        <v>661545.18008798012</v>
      </c>
      <c r="H20" s="80">
        <f t="shared" si="1"/>
        <v>11700367.952021118</v>
      </c>
      <c r="I20" s="158" t="s">
        <v>7</v>
      </c>
      <c r="J20" s="17"/>
      <c r="K20" s="1"/>
      <c r="L20" s="1"/>
      <c r="M20" s="1"/>
    </row>
    <row r="21" spans="1:13" s="6" customFormat="1" ht="30" customHeight="1" x14ac:dyDescent="0.2">
      <c r="A21" s="33"/>
      <c r="B21" s="162" t="s">
        <v>346</v>
      </c>
      <c r="C21" s="162"/>
      <c r="D21" s="156"/>
      <c r="E21" s="33"/>
      <c r="F21" s="162" t="s">
        <v>347</v>
      </c>
      <c r="G21" s="162"/>
      <c r="H21" s="162"/>
      <c r="I21" s="162"/>
      <c r="J21" s="17"/>
      <c r="K21" s="1"/>
      <c r="L21" s="1"/>
      <c r="M21" s="1"/>
    </row>
    <row r="22" spans="1:13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E5:H5" name="نطاق1_2_1"/>
    <protectedRange sqref="B5:B20" name="نطاق1_1"/>
    <protectedRange sqref="I5:I20 B3:I4" name="نطاق1"/>
  </protectedRanges>
  <mergeCells count="8">
    <mergeCell ref="B21:C21"/>
    <mergeCell ref="F21:I21"/>
    <mergeCell ref="B3:I3"/>
    <mergeCell ref="B4:I4"/>
    <mergeCell ref="I5:I7"/>
    <mergeCell ref="B5:B7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55" zoomScaleNormal="50" zoomScaleSheetLayoutView="55" zoomScalePageLayoutView="70" workbookViewId="0">
      <selection activeCell="N14" sqref="N14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283</v>
      </c>
      <c r="D2" s="18"/>
      <c r="E2" s="18"/>
      <c r="F2" s="18"/>
      <c r="G2" s="18"/>
      <c r="H2" s="18"/>
      <c r="I2" s="35" t="s">
        <v>284</v>
      </c>
      <c r="J2" s="18"/>
    </row>
    <row r="3" spans="1:10" s="13" customFormat="1" ht="38.25" customHeight="1" x14ac:dyDescent="0.2">
      <c r="A3" s="24"/>
      <c r="B3" s="163" t="s">
        <v>449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41.25" customHeight="1" x14ac:dyDescent="0.2">
      <c r="A4" s="26"/>
      <c r="B4" s="164" t="s">
        <v>401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f>'7-1'!C8+'8-1'!C8</f>
        <v>167946.57236924916</v>
      </c>
      <c r="D8" s="79">
        <f>'7-1'!D8+'8-1'!D8</f>
        <v>42554.549252022873</v>
      </c>
      <c r="E8" s="79">
        <f>'7-1'!E8+'8-1'!E8</f>
        <v>33909.735375851218</v>
      </c>
      <c r="F8" s="79">
        <f>'7-1'!F8+'8-1'!F8</f>
        <v>10705.346690520906</v>
      </c>
      <c r="G8" s="79">
        <f>'7-1'!G8+'8-1'!G8</f>
        <v>13401.764730691459</v>
      </c>
      <c r="H8" s="79">
        <f t="shared" ref="H8:H19" si="0">SUM(C8:G8)</f>
        <v>268517.9684183356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f>'7-1'!C9+'8-1'!C9</f>
        <v>130567.97835820942</v>
      </c>
      <c r="D9" s="77">
        <f>'7-1'!D9+'8-1'!D9</f>
        <v>56420.185140073168</v>
      </c>
      <c r="E9" s="77">
        <f>'7-1'!E9+'8-1'!E9</f>
        <v>45810.920997118577</v>
      </c>
      <c r="F9" s="77">
        <f>'7-1'!F9+'8-1'!F9</f>
        <v>8463.7456081579021</v>
      </c>
      <c r="G9" s="77">
        <f>'7-1'!G9+'8-1'!G9</f>
        <v>9350.6957738556684</v>
      </c>
      <c r="H9" s="77">
        <f t="shared" si="0"/>
        <v>250613.52587741477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f>'7-1'!C10+'8-1'!C10</f>
        <v>150314.98526130622</v>
      </c>
      <c r="D10" s="79">
        <f>'7-1'!D10+'8-1'!D10</f>
        <v>42799.143558245305</v>
      </c>
      <c r="E10" s="79">
        <f>'7-1'!E10+'8-1'!E10</f>
        <v>39472.795541651263</v>
      </c>
      <c r="F10" s="79">
        <f>'7-1'!F10+'8-1'!F10</f>
        <v>11413.038943825013</v>
      </c>
      <c r="G10" s="79">
        <f>'7-1'!G10+'8-1'!G10</f>
        <v>14747.363237574586</v>
      </c>
      <c r="H10" s="79">
        <f t="shared" si="0"/>
        <v>258747.32654260239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f>'7-1'!C11+'8-1'!C11</f>
        <v>112206.25100193074</v>
      </c>
      <c r="D11" s="77">
        <f>'7-1'!D11+'8-1'!D11</f>
        <v>35923.904467376771</v>
      </c>
      <c r="E11" s="77">
        <f>'7-1'!E11+'8-1'!E11</f>
        <v>30711.303513965035</v>
      </c>
      <c r="F11" s="77">
        <f>'7-1'!F11+'8-1'!F11</f>
        <v>11123.823282532288</v>
      </c>
      <c r="G11" s="77">
        <f>'7-1'!G11+'8-1'!G11</f>
        <v>8052.7681665016335</v>
      </c>
      <c r="H11" s="77">
        <f t="shared" si="0"/>
        <v>198018.05043230645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f>'7-1'!C12+'8-1'!C12</f>
        <v>143291.20295531431</v>
      </c>
      <c r="D12" s="79">
        <f>'7-1'!D12+'8-1'!D12</f>
        <v>48546.2835120897</v>
      </c>
      <c r="E12" s="79">
        <f>'7-1'!E12+'8-1'!E12</f>
        <v>41216.918418455054</v>
      </c>
      <c r="F12" s="79">
        <f>'7-1'!F12+'8-1'!F12</f>
        <v>8253.102665755654</v>
      </c>
      <c r="G12" s="79">
        <f>'7-1'!G12+'8-1'!G12</f>
        <v>17987.545840844665</v>
      </c>
      <c r="H12" s="79">
        <f t="shared" si="0"/>
        <v>259295.05339245938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f>'7-1'!C13+'8-1'!C13</f>
        <v>111814.10691583704</v>
      </c>
      <c r="D13" s="77">
        <f>'7-1'!D13+'8-1'!D13</f>
        <v>52406.462147815895</v>
      </c>
      <c r="E13" s="77">
        <f>'7-1'!E13+'8-1'!E13</f>
        <v>34062.399593848095</v>
      </c>
      <c r="F13" s="77">
        <f>'7-1'!F13+'8-1'!F13</f>
        <v>5748.4191114979003</v>
      </c>
      <c r="G13" s="77">
        <f>'7-1'!G13+'8-1'!G13</f>
        <v>11804.659866766833</v>
      </c>
      <c r="H13" s="77">
        <f t="shared" si="0"/>
        <v>215836.04763576578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f>'7-1'!C14+'8-1'!C14</f>
        <v>294399.28155912284</v>
      </c>
      <c r="D14" s="79">
        <f>'7-1'!D14+'8-1'!D14</f>
        <v>91762.940190143374</v>
      </c>
      <c r="E14" s="79">
        <f>'7-1'!E14+'8-1'!E14</f>
        <v>64167.997244843675</v>
      </c>
      <c r="F14" s="79">
        <f>'7-1'!F14+'8-1'!F14</f>
        <v>17167.515867918857</v>
      </c>
      <c r="G14" s="79">
        <f>'7-1'!G14+'8-1'!G14</f>
        <v>18964.429617362803</v>
      </c>
      <c r="H14" s="79">
        <f t="shared" si="0"/>
        <v>486462.16447939153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f>'7-1'!C15+'8-1'!C15</f>
        <v>212708.34502738179</v>
      </c>
      <c r="D15" s="77">
        <f>'7-1'!D15+'8-1'!D15</f>
        <v>110208.85933153589</v>
      </c>
      <c r="E15" s="77">
        <f>'7-1'!E15+'8-1'!E15</f>
        <v>65020.905319487065</v>
      </c>
      <c r="F15" s="77">
        <f>'7-1'!F15+'8-1'!F15</f>
        <v>19474.124982457488</v>
      </c>
      <c r="G15" s="77">
        <f>'7-1'!G15+'8-1'!G15</f>
        <v>26791.397707887485</v>
      </c>
      <c r="H15" s="77">
        <f t="shared" si="0"/>
        <v>434203.63236874971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f>'7-1'!C16+'8-1'!C16</f>
        <v>3258776.7870620582</v>
      </c>
      <c r="D16" s="79">
        <f>'7-1'!D16+'8-1'!D16</f>
        <v>532553.94873991387</v>
      </c>
      <c r="E16" s="79">
        <f>'7-1'!E16+'8-1'!E16</f>
        <v>335636.53517170541</v>
      </c>
      <c r="F16" s="79">
        <f>'7-1'!F16+'8-1'!F16</f>
        <v>81860.491415956756</v>
      </c>
      <c r="G16" s="79">
        <f>'7-1'!G16+'8-1'!G16</f>
        <v>147569.65815313166</v>
      </c>
      <c r="H16" s="79">
        <f t="shared" si="0"/>
        <v>4356397.4205427654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f>'7-1'!C17+'8-1'!C17</f>
        <v>167856.56646812416</v>
      </c>
      <c r="D17" s="77">
        <f>'7-1'!D17+'8-1'!D17</f>
        <v>106947.76967381996</v>
      </c>
      <c r="E17" s="77">
        <f>'7-1'!E17+'8-1'!E17</f>
        <v>86012.90151282656</v>
      </c>
      <c r="F17" s="77">
        <f>'7-1'!F17+'8-1'!F17</f>
        <v>22291.257126037664</v>
      </c>
      <c r="G17" s="77">
        <f>'7-1'!G17+'8-1'!G17</f>
        <v>44136.947072465788</v>
      </c>
      <c r="H17" s="77">
        <f t="shared" si="0"/>
        <v>427245.44185327413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f>'7-1'!C18+'8-1'!C18</f>
        <v>127832.88598744784</v>
      </c>
      <c r="D18" s="79">
        <f>'7-1'!D18+'8-1'!D18</f>
        <v>48568.132902682606</v>
      </c>
      <c r="E18" s="79">
        <f>'7-1'!E18+'8-1'!E18</f>
        <v>44155.463158750164</v>
      </c>
      <c r="F18" s="79">
        <f>'7-1'!F18+'8-1'!F18</f>
        <v>9806.8175203228566</v>
      </c>
      <c r="G18" s="79">
        <f>'7-1'!G18+'8-1'!G18</f>
        <v>26186.57865905021</v>
      </c>
      <c r="H18" s="79">
        <f t="shared" si="0"/>
        <v>256549.87822825368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f>'7-1'!C19+'8-1'!C19</f>
        <v>63453.568573497265</v>
      </c>
      <c r="D19" s="77">
        <f>'7-1'!D19+'8-1'!D19</f>
        <v>37421.097866086508</v>
      </c>
      <c r="E19" s="77">
        <f>'7-1'!E19+'8-1'!E19</f>
        <v>14764.858120241095</v>
      </c>
      <c r="F19" s="77">
        <f>'7-1'!F19+'8-1'!F19</f>
        <v>6886.5466032098666</v>
      </c>
      <c r="G19" s="77">
        <f>'7-1'!G19+'8-1'!G19</f>
        <v>26033.410899647915</v>
      </c>
      <c r="H19" s="77">
        <f t="shared" si="0"/>
        <v>148559.48206268265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4941168.5315394783</v>
      </c>
      <c r="D20" s="80">
        <f t="shared" si="1"/>
        <v>1206113.2767818058</v>
      </c>
      <c r="E20" s="80">
        <f t="shared" si="1"/>
        <v>834942.73396874324</v>
      </c>
      <c r="F20" s="80">
        <f t="shared" si="1"/>
        <v>213194.22981819318</v>
      </c>
      <c r="G20" s="80">
        <f t="shared" si="1"/>
        <v>365027.21972578077</v>
      </c>
      <c r="H20" s="80">
        <f t="shared" si="1"/>
        <v>7560445.9918340007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2"/>
    <protectedRange sqref="I5:I20" name="نطاق1_3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55" zoomScaleNormal="50" zoomScaleSheetLayoutView="55" zoomScalePageLayoutView="70" workbookViewId="0">
      <selection activeCell="G1" sqref="G1:G104857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285</v>
      </c>
      <c r="D2" s="18"/>
      <c r="E2" s="18"/>
      <c r="F2" s="18"/>
      <c r="G2" s="18"/>
      <c r="H2" s="18"/>
      <c r="I2" s="35" t="s">
        <v>286</v>
      </c>
      <c r="J2" s="18"/>
    </row>
    <row r="3" spans="1:10" s="13" customFormat="1" ht="38.25" customHeight="1" x14ac:dyDescent="0.2">
      <c r="A3" s="24"/>
      <c r="B3" s="163" t="s">
        <v>382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3" customHeight="1" x14ac:dyDescent="0.2">
      <c r="A4" s="26"/>
      <c r="B4" s="164" t="s">
        <v>402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f>'7-2'!C8+'8-2'!C8</f>
        <v>100208.53762313837</v>
      </c>
      <c r="D8" s="79">
        <f>'7-2'!D8+'8-2'!D8</f>
        <v>25164.767067479595</v>
      </c>
      <c r="E8" s="79">
        <f>'7-2'!E8+'8-2'!E8</f>
        <v>14195.682650906641</v>
      </c>
      <c r="F8" s="79">
        <f>'7-2'!F8+'8-2'!F8</f>
        <v>10656.550938305645</v>
      </c>
      <c r="G8" s="79">
        <f>'7-2'!G8+'8-2'!G8</f>
        <v>13616.61048255871</v>
      </c>
      <c r="H8" s="79">
        <f>SUM(C8:G8)</f>
        <v>163842.14876238897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f>'7-2'!C9+'8-2'!C9</f>
        <v>63072.709389054828</v>
      </c>
      <c r="D9" s="77">
        <f>'7-2'!D9+'8-2'!D9</f>
        <v>31555.768219720208</v>
      </c>
      <c r="E9" s="77">
        <f>'7-2'!E9+'8-2'!E9</f>
        <v>32059.756698591413</v>
      </c>
      <c r="F9" s="77">
        <f>'7-2'!F9+'8-2'!F9</f>
        <v>3869.3698293123762</v>
      </c>
      <c r="G9" s="77">
        <f>'7-2'!G9+'8-2'!G9</f>
        <v>8113.4746925324207</v>
      </c>
      <c r="H9" s="77">
        <f t="shared" ref="H9:H19" si="0">SUM(C9:G9)</f>
        <v>138671.07882921124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f>'7-2'!C10+'8-2'!C10</f>
        <v>88505.636410496751</v>
      </c>
      <c r="D10" s="79">
        <f>'7-2'!D10+'8-2'!D10</f>
        <v>14055.11016526765</v>
      </c>
      <c r="E10" s="79">
        <f>'7-2'!E10+'8-2'!E10</f>
        <v>22957.922440397342</v>
      </c>
      <c r="F10" s="79">
        <f>'7-2'!F10+'8-2'!F10</f>
        <v>6366.0338456733434</v>
      </c>
      <c r="G10" s="79">
        <f>'7-2'!G10+'8-2'!G10</f>
        <v>10050.209062993361</v>
      </c>
      <c r="H10" s="79">
        <f t="shared" si="0"/>
        <v>141934.91192482843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f>'7-2'!C11+'8-2'!C11</f>
        <v>60122.917269003461</v>
      </c>
      <c r="D11" s="77">
        <f>'7-2'!D11+'8-2'!D11</f>
        <v>18627.183793090324</v>
      </c>
      <c r="E11" s="77">
        <f>'7-2'!E11+'8-2'!E11</f>
        <v>13393.27893933437</v>
      </c>
      <c r="F11" s="77">
        <f>'7-2'!F11+'8-2'!F11</f>
        <v>6986.1561790336345</v>
      </c>
      <c r="G11" s="77">
        <f>'7-2'!G11+'8-2'!G11</f>
        <v>8655.0237015323764</v>
      </c>
      <c r="H11" s="77">
        <f t="shared" si="0"/>
        <v>107784.55988199417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f>'7-2'!C12+'8-2'!C12</f>
        <v>64887.675374772218</v>
      </c>
      <c r="D12" s="79">
        <f>'7-2'!D12+'8-2'!D12</f>
        <v>20397.620822272671</v>
      </c>
      <c r="E12" s="79">
        <f>'7-2'!E12+'8-2'!E12</f>
        <v>20306.080800019074</v>
      </c>
      <c r="F12" s="79">
        <f>'7-2'!F12+'8-2'!F12</f>
        <v>4035.4790967294539</v>
      </c>
      <c r="G12" s="79">
        <f>'7-2'!G12+'8-2'!G12</f>
        <v>15248.242911617675</v>
      </c>
      <c r="H12" s="79">
        <f t="shared" si="0"/>
        <v>124875.0990054111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f>'7-2'!C13+'8-2'!C13</f>
        <v>45381.02627230934</v>
      </c>
      <c r="D13" s="77">
        <f>'7-2'!D13+'8-2'!D13</f>
        <v>12215.025412986077</v>
      </c>
      <c r="E13" s="77">
        <f>'7-2'!E13+'8-2'!E13</f>
        <v>11314.19432696798</v>
      </c>
      <c r="F13" s="77">
        <f>'7-2'!F13+'8-2'!F13</f>
        <v>1816.7452287804551</v>
      </c>
      <c r="G13" s="77">
        <f>'7-2'!G13+'8-2'!G13</f>
        <v>8980.9338595447152</v>
      </c>
      <c r="H13" s="77">
        <f t="shared" si="0"/>
        <v>79707.92510058856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f>'7-2'!C14+'8-2'!C14</f>
        <v>149341.15082113058</v>
      </c>
      <c r="D14" s="79">
        <f>'7-2'!D14+'8-2'!D14</f>
        <v>49707.649387664875</v>
      </c>
      <c r="E14" s="79">
        <f>'7-2'!E14+'8-2'!E14</f>
        <v>38623.308264550426</v>
      </c>
      <c r="F14" s="79">
        <f>'7-2'!F14+'8-2'!F14</f>
        <v>9855.2722200638254</v>
      </c>
      <c r="G14" s="79">
        <f>'7-2'!G14+'8-2'!G14</f>
        <v>19458.831477292275</v>
      </c>
      <c r="H14" s="79">
        <f t="shared" si="0"/>
        <v>266986.212170702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f>'7-2'!C15+'8-2'!C15</f>
        <v>129385.76579522368</v>
      </c>
      <c r="D15" s="77">
        <f>'7-2'!D15+'8-2'!D15</f>
        <v>39600.815633195103</v>
      </c>
      <c r="E15" s="77">
        <f>'7-2'!E15+'8-2'!E15</f>
        <v>29645.279656031445</v>
      </c>
      <c r="F15" s="77">
        <f>'7-2'!F15+'8-2'!F15</f>
        <v>11551.927368957548</v>
      </c>
      <c r="G15" s="77">
        <f>'7-2'!G15+'8-2'!G15</f>
        <v>22428.964276706251</v>
      </c>
      <c r="H15" s="77">
        <f t="shared" si="0"/>
        <v>232612.75273011401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f>'7-2'!C16+'8-2'!C16</f>
        <v>1778158.7098403599</v>
      </c>
      <c r="D16" s="79">
        <f>'7-2'!D16+'8-2'!D16</f>
        <v>301061.48991420789</v>
      </c>
      <c r="E16" s="79">
        <f>'7-2'!E16+'8-2'!E16</f>
        <v>189965.41753798444</v>
      </c>
      <c r="F16" s="79">
        <f>'7-2'!F16+'8-2'!F16</f>
        <v>51351.492683488774</v>
      </c>
      <c r="G16" s="79">
        <f>'7-2'!G16+'8-2'!G16</f>
        <v>121001.20853052809</v>
      </c>
      <c r="H16" s="79">
        <f t="shared" si="0"/>
        <v>2441538.3185065691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f>'7-2'!C17+'8-2'!C17</f>
        <v>62385.810908264102</v>
      </c>
      <c r="D17" s="77">
        <f>'7-2'!D17+'8-2'!D17</f>
        <v>60573.155488277829</v>
      </c>
      <c r="E17" s="77">
        <f>'7-2'!E17+'8-2'!E17</f>
        <v>45465.744443513533</v>
      </c>
      <c r="F17" s="77">
        <f>'7-2'!F17+'8-2'!F17</f>
        <v>18074.471242008396</v>
      </c>
      <c r="G17" s="77">
        <f>'7-2'!G17+'8-2'!G17</f>
        <v>39110.842685484109</v>
      </c>
      <c r="H17" s="77">
        <f t="shared" si="0"/>
        <v>225610.02476754796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f>'7-2'!C18+'8-2'!C18</f>
        <v>71448.114068850846</v>
      </c>
      <c r="D18" s="79">
        <f>'7-2'!D18+'8-2'!D18</f>
        <v>26510.433717810898</v>
      </c>
      <c r="E18" s="79">
        <f>'7-2'!E18+'8-2'!E18</f>
        <v>27668.554306744667</v>
      </c>
      <c r="F18" s="79">
        <f>'7-2'!F18+'8-2'!F18</f>
        <v>10047.355778670488</v>
      </c>
      <c r="G18" s="79">
        <f>'7-2'!G18+'8-2'!G18</f>
        <v>18226.183432130481</v>
      </c>
      <c r="H18" s="79">
        <f t="shared" si="0"/>
        <v>153900.64130420738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f>'7-2'!C19+'8-2'!C19</f>
        <v>25747.618039326713</v>
      </c>
      <c r="D19" s="77">
        <f>'7-2'!D19+'8-2'!D19</f>
        <v>19363.948208987589</v>
      </c>
      <c r="E19" s="77">
        <f>'7-2'!E19+'8-2'!E19</f>
        <v>4329.3248891281437</v>
      </c>
      <c r="F19" s="77">
        <f>'7-2'!F19+'8-2'!F19</f>
        <v>1389.9608168324617</v>
      </c>
      <c r="G19" s="77">
        <f>'7-2'!G19+'8-2'!G19</f>
        <v>11627.435249278948</v>
      </c>
      <c r="H19" s="77">
        <f t="shared" si="0"/>
        <v>62458.28720355386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2638645.6718119308</v>
      </c>
      <c r="D20" s="80">
        <f t="shared" si="1"/>
        <v>618832.96783096076</v>
      </c>
      <c r="E20" s="80">
        <f t="shared" si="1"/>
        <v>449924.54495416943</v>
      </c>
      <c r="F20" s="80">
        <f t="shared" si="1"/>
        <v>136000.81522785639</v>
      </c>
      <c r="G20" s="80">
        <f t="shared" si="1"/>
        <v>296517.96036219946</v>
      </c>
      <c r="H20" s="80">
        <f t="shared" si="1"/>
        <v>4139921.9601871171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55" zoomScaleNormal="50" zoomScaleSheetLayoutView="55" zoomScalePageLayoutView="70" workbookViewId="0">
      <selection activeCell="K1" sqref="K1:U104857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287</v>
      </c>
      <c r="D2" s="18"/>
      <c r="E2" s="18"/>
      <c r="F2" s="18"/>
      <c r="G2" s="18"/>
      <c r="H2" s="18"/>
      <c r="I2" s="35" t="s">
        <v>288</v>
      </c>
      <c r="J2" s="18"/>
    </row>
    <row r="3" spans="1:10" s="13" customFormat="1" ht="38.25" customHeight="1" x14ac:dyDescent="0.2">
      <c r="A3" s="24"/>
      <c r="B3" s="163" t="s">
        <v>426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5.25" customHeight="1" x14ac:dyDescent="0.2">
      <c r="A4" s="26"/>
      <c r="B4" s="164" t="s">
        <v>403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f>'7-1'!C8+'7-2'!C8</f>
        <v>89539.526558965357</v>
      </c>
      <c r="D8" s="79">
        <f>'7-1'!D8+'7-2'!D8</f>
        <v>47098.836381228481</v>
      </c>
      <c r="E8" s="79">
        <f>'7-1'!E8+'7-2'!E8</f>
        <v>24508.187442741892</v>
      </c>
      <c r="F8" s="79">
        <f>'7-1'!F8+'7-2'!F8</f>
        <v>6655.2121267256953</v>
      </c>
      <c r="G8" s="79">
        <f>'7-1'!G8+'7-2'!G8</f>
        <v>19616.05671662878</v>
      </c>
      <c r="H8" s="79">
        <f t="shared" ref="H8:H19" si="0">SUM(C8:G8)</f>
        <v>187417.81922629022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f>'7-1'!C9+'7-2'!C9</f>
        <v>92790.297808785108</v>
      </c>
      <c r="D9" s="77">
        <f>'7-1'!D9+'7-2'!D9</f>
        <v>41953.424102091776</v>
      </c>
      <c r="E9" s="77">
        <f>'7-1'!E9+'7-2'!E9</f>
        <v>37919.570721814904</v>
      </c>
      <c r="F9" s="77">
        <f>'7-1'!F9+'7-2'!F9</f>
        <v>9251.7350343265316</v>
      </c>
      <c r="G9" s="77">
        <f>'7-1'!G9+'7-2'!G9</f>
        <v>15018.605687828483</v>
      </c>
      <c r="H9" s="77">
        <f t="shared" si="0"/>
        <v>196933.6333548468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f>'7-1'!C10+'7-2'!C10</f>
        <v>83888.908419513187</v>
      </c>
      <c r="D10" s="79">
        <f>'7-1'!D10+'7-2'!D10</f>
        <v>25661.501772713345</v>
      </c>
      <c r="E10" s="79">
        <f>'7-1'!E10+'7-2'!E10</f>
        <v>30856.584485255742</v>
      </c>
      <c r="F10" s="79">
        <f>'7-1'!F10+'7-2'!F10</f>
        <v>12617.115968049562</v>
      </c>
      <c r="G10" s="79">
        <f>'7-1'!G10+'7-2'!G10</f>
        <v>19371.79106194817</v>
      </c>
      <c r="H10" s="79">
        <f t="shared" si="0"/>
        <v>172395.90170747999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f>'7-1'!C11+'7-2'!C11</f>
        <v>69433.785064315773</v>
      </c>
      <c r="D11" s="77">
        <f>'7-1'!D11+'7-2'!D11</f>
        <v>14065.8279096593</v>
      </c>
      <c r="E11" s="77">
        <f>'7-1'!E11+'7-2'!E11</f>
        <v>12562.792825136818</v>
      </c>
      <c r="F11" s="77">
        <f>'7-1'!F11+'7-2'!F11</f>
        <v>13422.049875162953</v>
      </c>
      <c r="G11" s="77">
        <f>'7-1'!G11+'7-2'!G11</f>
        <v>15220.177821452215</v>
      </c>
      <c r="H11" s="77">
        <f t="shared" si="0"/>
        <v>124704.63349572706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f>'7-1'!C12+'7-2'!C12</f>
        <v>78080.570359257414</v>
      </c>
      <c r="D12" s="79">
        <f>'7-1'!D12+'7-2'!D12</f>
        <v>35783.268591078719</v>
      </c>
      <c r="E12" s="79">
        <f>'7-1'!E12+'7-2'!E12</f>
        <v>28627.506011451813</v>
      </c>
      <c r="F12" s="79">
        <f>'7-1'!F12+'7-2'!F12</f>
        <v>4823.6510932804122</v>
      </c>
      <c r="G12" s="79">
        <f>'7-1'!G12+'7-2'!G12</f>
        <v>16691.662239601523</v>
      </c>
      <c r="H12" s="79">
        <f t="shared" si="0"/>
        <v>164006.65829466985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f>'7-1'!C13+'7-2'!C13</f>
        <v>64115.508135538519</v>
      </c>
      <c r="D13" s="77">
        <f>'7-1'!D13+'7-2'!D13</f>
        <v>22661.766707070878</v>
      </c>
      <c r="E13" s="77">
        <f>'7-1'!E13+'7-2'!E13</f>
        <v>14797.622976559571</v>
      </c>
      <c r="F13" s="77">
        <f>'7-1'!F13+'7-2'!F13</f>
        <v>3332.2561254068296</v>
      </c>
      <c r="G13" s="77">
        <f>'7-1'!G13+'7-2'!G13</f>
        <v>10510.217315526315</v>
      </c>
      <c r="H13" s="77">
        <f t="shared" si="0"/>
        <v>115417.3712601021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f>'7-1'!C14+'7-2'!C14</f>
        <v>129289.16297100866</v>
      </c>
      <c r="D14" s="79">
        <f>'7-1'!D14+'7-2'!D14</f>
        <v>72504.827064586862</v>
      </c>
      <c r="E14" s="79">
        <f>'7-1'!E14+'7-2'!E14</f>
        <v>66078.486604724138</v>
      </c>
      <c r="F14" s="79">
        <f>'7-1'!F14+'7-2'!F14</f>
        <v>21185.65846950671</v>
      </c>
      <c r="G14" s="79">
        <f>'7-1'!G14+'7-2'!G14</f>
        <v>33300.183809365415</v>
      </c>
      <c r="H14" s="79">
        <f t="shared" si="0"/>
        <v>322358.31891919184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f>'7-1'!C15+'7-2'!C15</f>
        <v>133237.54177753668</v>
      </c>
      <c r="D15" s="77">
        <f>'7-1'!D15+'7-2'!D15</f>
        <v>68325.060458970314</v>
      </c>
      <c r="E15" s="77">
        <f>'7-1'!E15+'7-2'!E15</f>
        <v>36450.976645770119</v>
      </c>
      <c r="F15" s="77">
        <f>'7-1'!F15+'7-2'!F15</f>
        <v>12836.665151653466</v>
      </c>
      <c r="G15" s="77">
        <f>'7-1'!G15+'7-2'!G15</f>
        <v>28548.077663000939</v>
      </c>
      <c r="H15" s="77">
        <f t="shared" si="0"/>
        <v>279398.32169693155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f>'7-1'!C16+'7-2'!C16</f>
        <v>2043716.9606764817</v>
      </c>
      <c r="D16" s="79">
        <f>'7-1'!D16+'7-2'!D16</f>
        <v>477310.17105807498</v>
      </c>
      <c r="E16" s="79">
        <f>'7-1'!E16+'7-2'!E16</f>
        <v>283495.54892630683</v>
      </c>
      <c r="F16" s="79">
        <f>'7-1'!F16+'7-2'!F16</f>
        <v>96562.933994658059</v>
      </c>
      <c r="G16" s="79">
        <f>'7-1'!G16+'7-2'!G16</f>
        <v>198309.92108817137</v>
      </c>
      <c r="H16" s="79">
        <f t="shared" si="0"/>
        <v>3099395.5357436929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f>'7-1'!C17+'7-2'!C17</f>
        <v>98572.776658229181</v>
      </c>
      <c r="D17" s="77">
        <f>'7-1'!D17+'7-2'!D17</f>
        <v>83340.308112334198</v>
      </c>
      <c r="E17" s="77">
        <f>'7-1'!E17+'7-2'!E17</f>
        <v>76931.892345004671</v>
      </c>
      <c r="F17" s="77">
        <f>'7-1'!F17+'7-2'!F17</f>
        <v>26928.978953460966</v>
      </c>
      <c r="G17" s="77">
        <f>'7-1'!G17+'7-2'!G17</f>
        <v>65469.30429296301</v>
      </c>
      <c r="H17" s="77">
        <f t="shared" si="0"/>
        <v>351243.26036199206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f>'7-1'!C18+'7-2'!C18</f>
        <v>77106.317614079773</v>
      </c>
      <c r="D18" s="79">
        <f>'7-1'!D18+'7-2'!D18</f>
        <v>47487.451555676402</v>
      </c>
      <c r="E18" s="79">
        <f>'7-1'!E18+'7-2'!E18</f>
        <v>47286.252158339317</v>
      </c>
      <c r="F18" s="79">
        <f>'7-1'!F18+'7-2'!F18</f>
        <v>16672.324064091066</v>
      </c>
      <c r="G18" s="79">
        <f>'7-1'!G18+'7-2'!G18</f>
        <v>38320.639841642202</v>
      </c>
      <c r="H18" s="79">
        <f t="shared" si="0"/>
        <v>226872.98523382875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f>'7-1'!C19+'7-2'!C19</f>
        <v>26975.299975204463</v>
      </c>
      <c r="D19" s="77">
        <f>'7-1'!D19+'7-2'!D19</f>
        <v>14090.946268504922</v>
      </c>
      <c r="E19" s="77">
        <f>'7-1'!E19+'7-2'!E19</f>
        <v>4295.0503848576218</v>
      </c>
      <c r="F19" s="77">
        <f>'7-1'!F19+'7-2'!F19</f>
        <v>2530.1551000248487</v>
      </c>
      <c r="G19" s="77">
        <f>'7-1'!G19+'7-2'!G19</f>
        <v>23674.695852006898</v>
      </c>
      <c r="H19" s="77">
        <f t="shared" si="0"/>
        <v>71566.147580598757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2986746.6560189156</v>
      </c>
      <c r="D20" s="80">
        <f t="shared" si="1"/>
        <v>950283.38998199033</v>
      </c>
      <c r="E20" s="80">
        <f t="shared" si="1"/>
        <v>663810.47152796353</v>
      </c>
      <c r="F20" s="80">
        <f t="shared" si="1"/>
        <v>226818.73595634711</v>
      </c>
      <c r="G20" s="80">
        <f t="shared" si="1"/>
        <v>484051.33339013532</v>
      </c>
      <c r="H20" s="80">
        <f t="shared" si="1"/>
        <v>5311710.5868753511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J22"/>
  <sheetViews>
    <sheetView rightToLeft="1" view="pageBreakPreview" zoomScale="55" zoomScaleNormal="50" zoomScaleSheetLayoutView="55" zoomScalePageLayoutView="70" workbookViewId="0">
      <selection activeCell="K1" sqref="K1:U104857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289</v>
      </c>
      <c r="D2" s="18"/>
      <c r="E2" s="18"/>
      <c r="F2" s="18"/>
      <c r="G2" s="18"/>
      <c r="H2" s="18"/>
      <c r="I2" s="35" t="s">
        <v>290</v>
      </c>
      <c r="J2" s="18"/>
    </row>
    <row r="3" spans="1:10" s="13" customFormat="1" ht="38.25" customHeight="1" x14ac:dyDescent="0.2">
      <c r="A3" s="24"/>
      <c r="B3" s="163" t="s">
        <v>427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51.75" customHeight="1" x14ac:dyDescent="0.2">
      <c r="A4" s="26"/>
      <c r="B4" s="164" t="s">
        <v>404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v>48923.030172955194</v>
      </c>
      <c r="D8" s="79">
        <v>27083.967484479508</v>
      </c>
      <c r="E8" s="79">
        <v>13051.842432946207</v>
      </c>
      <c r="F8" s="79">
        <v>3889.6415459763948</v>
      </c>
      <c r="G8" s="79">
        <v>9219.1393084329484</v>
      </c>
      <c r="H8" s="79">
        <f t="shared" ref="H8:H19" si="0">SUM(C8:G8)</f>
        <v>102167.62094479024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v>54432.324398495206</v>
      </c>
      <c r="D9" s="77">
        <v>22063.307833063835</v>
      </c>
      <c r="E9" s="77">
        <v>18874.723363662364</v>
      </c>
      <c r="F9" s="77">
        <v>5798.5750903496373</v>
      </c>
      <c r="G9" s="77">
        <v>8396.4946642165596</v>
      </c>
      <c r="H9" s="77">
        <f t="shared" si="0"/>
        <v>109565.42534978759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v>46311.032193250816</v>
      </c>
      <c r="D10" s="79">
        <v>12959.377568760794</v>
      </c>
      <c r="E10" s="79">
        <v>16159.802952949323</v>
      </c>
      <c r="F10" s="79">
        <v>7090.5848378769497</v>
      </c>
      <c r="G10" s="79">
        <v>11304.579281317472</v>
      </c>
      <c r="H10" s="79">
        <f t="shared" si="0"/>
        <v>93825.376834155351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v>38989.810197568884</v>
      </c>
      <c r="D11" s="77">
        <v>7640.8283173133223</v>
      </c>
      <c r="E11" s="77">
        <v>6508.5282902514255</v>
      </c>
      <c r="F11" s="77">
        <v>7170.4585721924605</v>
      </c>
      <c r="G11" s="77">
        <v>7306.2283932512128</v>
      </c>
      <c r="H11" s="77">
        <f t="shared" si="0"/>
        <v>67615.853770577305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v>46852.521611286415</v>
      </c>
      <c r="D12" s="79">
        <v>20761.668499624662</v>
      </c>
      <c r="E12" s="79">
        <v>14038.94844077513</v>
      </c>
      <c r="F12" s="79">
        <v>2559.9505806099087</v>
      </c>
      <c r="G12" s="79">
        <v>7553.5215604152536</v>
      </c>
      <c r="H12" s="79">
        <f t="shared" si="0"/>
        <v>91766.610692711358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v>37105.338332997715</v>
      </c>
      <c r="D13" s="77">
        <v>16716.760379465515</v>
      </c>
      <c r="E13" s="77">
        <v>9255.7703543185216</v>
      </c>
      <c r="F13" s="77">
        <v>1970.4516332848671</v>
      </c>
      <c r="G13" s="77">
        <v>5432.3097984620017</v>
      </c>
      <c r="H13" s="77">
        <f t="shared" si="0"/>
        <v>70480.630498528611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v>71798.454259450518</v>
      </c>
      <c r="D14" s="79">
        <v>40938.605470583723</v>
      </c>
      <c r="E14" s="79">
        <v>35130.775486026185</v>
      </c>
      <c r="F14" s="79">
        <v>13932.991528121842</v>
      </c>
      <c r="G14" s="79">
        <v>15080.69425517431</v>
      </c>
      <c r="H14" s="79">
        <f t="shared" si="0"/>
        <v>176881.52099935658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v>64199.123666960149</v>
      </c>
      <c r="D15" s="77">
        <v>42800.894729756605</v>
      </c>
      <c r="E15" s="77">
        <v>17322.086586218007</v>
      </c>
      <c r="F15" s="77">
        <v>8272.6357420702134</v>
      </c>
      <c r="G15" s="77">
        <v>13918.551564528592</v>
      </c>
      <c r="H15" s="77">
        <f t="shared" si="0"/>
        <v>146513.29228953359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v>1149064.8752791483</v>
      </c>
      <c r="D16" s="79">
        <v>264038.36320242984</v>
      </c>
      <c r="E16" s="79">
        <v>154270.94900048472</v>
      </c>
      <c r="F16" s="79">
        <v>54355.356882069384</v>
      </c>
      <c r="G16" s="79">
        <v>100660.86046507687</v>
      </c>
      <c r="H16" s="79">
        <f t="shared" si="0"/>
        <v>1722390.4048292092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v>55516.511895952339</v>
      </c>
      <c r="D17" s="77">
        <v>41632.546814718866</v>
      </c>
      <c r="E17" s="77">
        <v>41366.146315770537</v>
      </c>
      <c r="F17" s="77">
        <v>12681.807387101373</v>
      </c>
      <c r="G17" s="77">
        <v>33602.416607383944</v>
      </c>
      <c r="H17" s="77">
        <f t="shared" si="0"/>
        <v>184799.42902092705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v>43149.774842121034</v>
      </c>
      <c r="D18" s="79">
        <v>24119.989490631346</v>
      </c>
      <c r="E18" s="79">
        <v>25232.760345097457</v>
      </c>
      <c r="F18" s="79">
        <v>6979.269057606658</v>
      </c>
      <c r="G18" s="79">
        <v>21433.817799776018</v>
      </c>
      <c r="H18" s="79">
        <f t="shared" si="0"/>
        <v>120915.61153523251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v>16017.263443871128</v>
      </c>
      <c r="D19" s="77">
        <v>7996.6308804533146</v>
      </c>
      <c r="E19" s="77">
        <v>2189.3506530865093</v>
      </c>
      <c r="F19" s="77">
        <v>2055.4364993003333</v>
      </c>
      <c r="G19" s="77">
        <v>14791.547270432435</v>
      </c>
      <c r="H19" s="77">
        <f t="shared" si="0"/>
        <v>43050.228747143716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1672360.0602940577</v>
      </c>
      <c r="D20" s="80">
        <f t="shared" si="1"/>
        <v>528752.94067128131</v>
      </c>
      <c r="E20" s="80">
        <f t="shared" si="1"/>
        <v>353401.68422158639</v>
      </c>
      <c r="F20" s="80">
        <f t="shared" si="1"/>
        <v>126757.15935656003</v>
      </c>
      <c r="G20" s="80">
        <f t="shared" si="1"/>
        <v>248700.16096846759</v>
      </c>
      <c r="H20" s="80">
        <f t="shared" si="1"/>
        <v>2929972.005511953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J22"/>
  <sheetViews>
    <sheetView rightToLeft="1" view="pageBreakPreview" zoomScale="55" zoomScaleNormal="50" zoomScaleSheetLayoutView="55" zoomScalePageLayoutView="70" workbookViewId="0">
      <selection activeCell="K1" sqref="K1:U104857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291</v>
      </c>
      <c r="D2" s="18"/>
      <c r="E2" s="18"/>
      <c r="F2" s="18"/>
      <c r="G2" s="18"/>
      <c r="H2" s="18"/>
      <c r="I2" s="35" t="s">
        <v>292</v>
      </c>
      <c r="J2" s="18"/>
    </row>
    <row r="3" spans="1:10" s="13" customFormat="1" ht="38.25" customHeight="1" x14ac:dyDescent="0.2">
      <c r="A3" s="24"/>
      <c r="B3" s="163" t="s">
        <v>383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4.5" customHeight="1" x14ac:dyDescent="0.2">
      <c r="A4" s="26"/>
      <c r="B4" s="164" t="s">
        <v>405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v>40616.496386010156</v>
      </c>
      <c r="D8" s="79">
        <v>20014.868896748969</v>
      </c>
      <c r="E8" s="79">
        <v>11456.345009795685</v>
      </c>
      <c r="F8" s="79">
        <v>2765.5705807493005</v>
      </c>
      <c r="G8" s="79">
        <v>10396.917408195832</v>
      </c>
      <c r="H8" s="79">
        <f t="shared" ref="H8:H19" si="0">SUM(C8:G8)</f>
        <v>85250.19828149995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v>38357.973410289909</v>
      </c>
      <c r="D9" s="77">
        <v>19890.116269027942</v>
      </c>
      <c r="E9" s="77">
        <v>19044.847358152543</v>
      </c>
      <c r="F9" s="77">
        <v>3453.1599439768952</v>
      </c>
      <c r="G9" s="77">
        <v>6622.1110236119239</v>
      </c>
      <c r="H9" s="77">
        <f t="shared" si="0"/>
        <v>87368.208005059219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v>37577.876226262371</v>
      </c>
      <c r="D10" s="79">
        <v>12702.12420395255</v>
      </c>
      <c r="E10" s="79">
        <v>14696.781532306417</v>
      </c>
      <c r="F10" s="79">
        <v>5526.5311301726115</v>
      </c>
      <c r="G10" s="79">
        <v>8067.2117806306987</v>
      </c>
      <c r="H10" s="79">
        <f t="shared" si="0"/>
        <v>78570.524873324641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v>30443.974866746885</v>
      </c>
      <c r="D11" s="77">
        <v>6424.9995923459783</v>
      </c>
      <c r="E11" s="77">
        <v>6054.264534885393</v>
      </c>
      <c r="F11" s="77">
        <v>6251.5913029704934</v>
      </c>
      <c r="G11" s="77">
        <v>7913.9494282010019</v>
      </c>
      <c r="H11" s="77">
        <f t="shared" si="0"/>
        <v>57088.77972514974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v>31228.048747970999</v>
      </c>
      <c r="D12" s="79">
        <v>15021.600091454058</v>
      </c>
      <c r="E12" s="79">
        <v>14588.557570676681</v>
      </c>
      <c r="F12" s="79">
        <v>2263.7005126705035</v>
      </c>
      <c r="G12" s="79">
        <v>9138.1406791862682</v>
      </c>
      <c r="H12" s="79">
        <f t="shared" si="0"/>
        <v>72240.047601958504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v>27010.169802540804</v>
      </c>
      <c r="D13" s="77">
        <v>5945.0063276053606</v>
      </c>
      <c r="E13" s="77">
        <v>5541.8526222410483</v>
      </c>
      <c r="F13" s="77">
        <v>1361.8044921219628</v>
      </c>
      <c r="G13" s="77">
        <v>5077.9075170643137</v>
      </c>
      <c r="H13" s="77">
        <f t="shared" si="0"/>
        <v>44936.740761573492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v>57490.708711558131</v>
      </c>
      <c r="D14" s="79">
        <v>31566.221594003142</v>
      </c>
      <c r="E14" s="79">
        <v>30947.71111869796</v>
      </c>
      <c r="F14" s="79">
        <v>7252.6669413848686</v>
      </c>
      <c r="G14" s="79">
        <v>18219.489554191103</v>
      </c>
      <c r="H14" s="79">
        <f t="shared" si="0"/>
        <v>145476.7979198352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v>69038.418110576531</v>
      </c>
      <c r="D15" s="77">
        <v>25524.165729213717</v>
      </c>
      <c r="E15" s="77">
        <v>19128.890059552112</v>
      </c>
      <c r="F15" s="77">
        <v>4564.0294095832514</v>
      </c>
      <c r="G15" s="77">
        <v>14629.526098472346</v>
      </c>
      <c r="H15" s="77">
        <f t="shared" si="0"/>
        <v>132885.02940739796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v>894652.08539733337</v>
      </c>
      <c r="D16" s="79">
        <v>213271.80785564514</v>
      </c>
      <c r="E16" s="79">
        <v>129224.5999258221</v>
      </c>
      <c r="F16" s="79">
        <v>42207.577112588675</v>
      </c>
      <c r="G16" s="79">
        <v>97649.060623094512</v>
      </c>
      <c r="H16" s="79">
        <f t="shared" si="0"/>
        <v>1377005.1309144837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v>43056.264762276849</v>
      </c>
      <c r="D17" s="77">
        <v>41707.761297615332</v>
      </c>
      <c r="E17" s="77">
        <v>35565.746029234135</v>
      </c>
      <c r="F17" s="77">
        <v>14247.171566359593</v>
      </c>
      <c r="G17" s="77">
        <v>31866.887685579066</v>
      </c>
      <c r="H17" s="77">
        <f t="shared" si="0"/>
        <v>166443.83134106497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v>33956.542771958746</v>
      </c>
      <c r="D18" s="79">
        <v>23367.462065045056</v>
      </c>
      <c r="E18" s="79">
        <v>22053.491813241861</v>
      </c>
      <c r="F18" s="79">
        <v>9693.0550064844101</v>
      </c>
      <c r="G18" s="79">
        <v>16886.82204186618</v>
      </c>
      <c r="H18" s="79">
        <f t="shared" si="0"/>
        <v>105957.37369859625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v>10958.036531333337</v>
      </c>
      <c r="D19" s="77">
        <v>6094.3153880516074</v>
      </c>
      <c r="E19" s="77">
        <v>2105.6997317711125</v>
      </c>
      <c r="F19" s="77">
        <v>474.71860072451551</v>
      </c>
      <c r="G19" s="77">
        <v>8883.1485815744636</v>
      </c>
      <c r="H19" s="77">
        <f t="shared" si="0"/>
        <v>28515.918833455034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1314386.5957248581</v>
      </c>
      <c r="D20" s="80">
        <f t="shared" si="1"/>
        <v>421530.44931070891</v>
      </c>
      <c r="E20" s="80">
        <f t="shared" si="1"/>
        <v>310408.78730637702</v>
      </c>
      <c r="F20" s="80">
        <f t="shared" si="1"/>
        <v>100061.57659978709</v>
      </c>
      <c r="G20" s="80">
        <f t="shared" si="1"/>
        <v>235351.1724216677</v>
      </c>
      <c r="H20" s="80">
        <f t="shared" si="1"/>
        <v>2381738.581363399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topLeftCell="A9" zoomScale="55" zoomScaleNormal="50" zoomScaleSheetLayoutView="55" zoomScalePageLayoutView="70" workbookViewId="0">
      <selection activeCell="A23" sqref="A23:XFD4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293</v>
      </c>
      <c r="D2" s="18"/>
      <c r="E2" s="18"/>
      <c r="F2" s="18"/>
      <c r="G2" s="18"/>
      <c r="H2" s="18"/>
      <c r="I2" s="35" t="s">
        <v>294</v>
      </c>
      <c r="J2" s="18"/>
    </row>
    <row r="3" spans="1:10" s="13" customFormat="1" ht="38.25" customHeight="1" x14ac:dyDescent="0.2">
      <c r="A3" s="24"/>
      <c r="B3" s="163" t="s">
        <v>428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4.5" customHeight="1" x14ac:dyDescent="0.2">
      <c r="A4" s="26"/>
      <c r="B4" s="164" t="s">
        <v>406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f>'8-1'!C8+'8-2'!C8</f>
        <v>178615.58343342217</v>
      </c>
      <c r="D8" s="79">
        <f>'8-1'!D8+'8-2'!D8</f>
        <v>20620.479938273987</v>
      </c>
      <c r="E8" s="79">
        <f>'8-1'!E8+'8-2'!E8</f>
        <v>23597.230584015972</v>
      </c>
      <c r="F8" s="79">
        <f>'8-1'!F8+'8-2'!F8</f>
        <v>14706.685502100856</v>
      </c>
      <c r="G8" s="79">
        <f>'8-1'!G8+'8-2'!G8</f>
        <v>7402.3184966213885</v>
      </c>
      <c r="H8" s="79">
        <f t="shared" ref="H8:H19" si="0">SUM(C8:G8)</f>
        <v>244942.29795443438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f>'8-1'!C9+'8-2'!C9</f>
        <v>100850.38993847913</v>
      </c>
      <c r="D9" s="77">
        <f>'8-1'!D9+'8-2'!D9</f>
        <v>46022.529257701608</v>
      </c>
      <c r="E9" s="77">
        <f>'8-1'!E9+'8-2'!E9</f>
        <v>39951.106973895075</v>
      </c>
      <c r="F9" s="77">
        <f>'8-1'!F9+'8-2'!F9</f>
        <v>3081.3804031437458</v>
      </c>
      <c r="G9" s="77">
        <f>'8-1'!G9+'8-2'!G9</f>
        <v>2445.5647785596061</v>
      </c>
      <c r="H9" s="77">
        <f t="shared" si="0"/>
        <v>192350.97135177915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f>'8-1'!C10+'8-2'!C10</f>
        <v>154931.7132522898</v>
      </c>
      <c r="D10" s="79">
        <f>'8-1'!D10+'8-2'!D10</f>
        <v>31192.751950799608</v>
      </c>
      <c r="E10" s="79">
        <f>'8-1'!E10+'8-2'!E10</f>
        <v>31574.133496792863</v>
      </c>
      <c r="F10" s="79">
        <f>'8-1'!F10+'8-2'!F10</f>
        <v>5161.9568214487954</v>
      </c>
      <c r="G10" s="79">
        <f>'8-1'!G10+'8-2'!G10</f>
        <v>5425.7812386197766</v>
      </c>
      <c r="H10" s="79">
        <f t="shared" si="0"/>
        <v>228286.33675995085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f>'8-1'!C11+'8-2'!C11</f>
        <v>102895.38320661843</v>
      </c>
      <c r="D11" s="77">
        <f>'8-1'!D11+'8-2'!D11</f>
        <v>40485.260350807795</v>
      </c>
      <c r="E11" s="77">
        <f>'8-1'!E11+'8-2'!E11</f>
        <v>31541.789628162584</v>
      </c>
      <c r="F11" s="77">
        <f>'8-1'!F11+'8-2'!F11</f>
        <v>4687.9295864029691</v>
      </c>
      <c r="G11" s="77">
        <f>'8-1'!G11+'8-2'!G11</f>
        <v>1487.6140465817959</v>
      </c>
      <c r="H11" s="77">
        <f t="shared" si="0"/>
        <v>181097.97681857354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f>'8-1'!C12+'8-2'!C12</f>
        <v>130098.3079708291</v>
      </c>
      <c r="D12" s="79">
        <f>'8-1'!D12+'8-2'!D12</f>
        <v>33160.635743283652</v>
      </c>
      <c r="E12" s="79">
        <f>'8-1'!E12+'8-2'!E12</f>
        <v>32895.493207022315</v>
      </c>
      <c r="F12" s="79">
        <f>'8-1'!F12+'8-2'!F12</f>
        <v>7464.9306692046948</v>
      </c>
      <c r="G12" s="79">
        <f>'8-1'!G12+'8-2'!G12</f>
        <v>16544.126512860821</v>
      </c>
      <c r="H12" s="79">
        <f t="shared" si="0"/>
        <v>220163.49410320056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f>'8-1'!C13+'8-2'!C13</f>
        <v>93079.625052607851</v>
      </c>
      <c r="D13" s="77">
        <f>'8-1'!D13+'8-2'!D13</f>
        <v>41959.720853731094</v>
      </c>
      <c r="E13" s="77">
        <f>'8-1'!E13+'8-2'!E13</f>
        <v>30578.970944256504</v>
      </c>
      <c r="F13" s="77">
        <f>'8-1'!F13+'8-2'!F13</f>
        <v>4232.9082148715261</v>
      </c>
      <c r="G13" s="77">
        <f>'8-1'!G13+'8-2'!G13</f>
        <v>10275.376410785231</v>
      </c>
      <c r="H13" s="77">
        <f t="shared" si="0"/>
        <v>180126.6014762522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f>'8-1'!C14+'8-2'!C14</f>
        <v>314451.26940924476</v>
      </c>
      <c r="D14" s="79">
        <f>'8-1'!D14+'8-2'!D14</f>
        <v>68965.762513221387</v>
      </c>
      <c r="E14" s="79">
        <f>'8-1'!E14+'8-2'!E14</f>
        <v>36712.818904669955</v>
      </c>
      <c r="F14" s="79">
        <f>'8-1'!F14+'8-2'!F14</f>
        <v>5837.1296184759722</v>
      </c>
      <c r="G14" s="79">
        <f>'8-1'!G14+'8-2'!G14</f>
        <v>5123.0772852896625</v>
      </c>
      <c r="H14" s="79">
        <f t="shared" si="0"/>
        <v>431090.0577309017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f>'8-1'!C15+'8-2'!C15</f>
        <v>208856.56904506878</v>
      </c>
      <c r="D15" s="77">
        <f>'8-1'!D15+'8-2'!D15</f>
        <v>81484.614505760677</v>
      </c>
      <c r="E15" s="77">
        <f>'8-1'!E15+'8-2'!E15</f>
        <v>58215.208329748391</v>
      </c>
      <c r="F15" s="77">
        <f>'8-1'!F15+'8-2'!F15</f>
        <v>18189.387199761572</v>
      </c>
      <c r="G15" s="77">
        <f>'8-1'!G15+'8-2'!G15</f>
        <v>20672.284321592797</v>
      </c>
      <c r="H15" s="77">
        <f t="shared" si="0"/>
        <v>387418.06340193225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f>'8-1'!C16+'8-2'!C16</f>
        <v>2993218.5362259364</v>
      </c>
      <c r="D16" s="79">
        <f>'8-1'!D16+'8-2'!D16</f>
        <v>356305.26759604679</v>
      </c>
      <c r="E16" s="79">
        <f>'8-1'!E16+'8-2'!E16</f>
        <v>242106.40378338302</v>
      </c>
      <c r="F16" s="79">
        <f>'8-1'!F16+'8-2'!F16</f>
        <v>36649.050104787471</v>
      </c>
      <c r="G16" s="79">
        <f>'8-1'!G16+'8-2'!G16</f>
        <v>70260.945595488389</v>
      </c>
      <c r="H16" s="79">
        <f t="shared" si="0"/>
        <v>3698540.2033056421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f>'8-1'!C17+'8-2'!C17</f>
        <v>131669.60071815908</v>
      </c>
      <c r="D17" s="77">
        <f>'8-1'!D17+'8-2'!D17</f>
        <v>84180.61704976359</v>
      </c>
      <c r="E17" s="77">
        <f>'8-1'!E17+'8-2'!E17</f>
        <v>54546.753611335422</v>
      </c>
      <c r="F17" s="77">
        <f>'8-1'!F17+'8-2'!F17</f>
        <v>13436.749414585094</v>
      </c>
      <c r="G17" s="77">
        <f>'8-1'!G17+'8-2'!G17</f>
        <v>17778.485464986887</v>
      </c>
      <c r="H17" s="77">
        <f t="shared" si="0"/>
        <v>301612.20625883003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f>'8-1'!C18+'8-2'!C18</f>
        <v>122174.68244221891</v>
      </c>
      <c r="D18" s="79">
        <f>'8-1'!D18+'8-2'!D18</f>
        <v>27591.115064817102</v>
      </c>
      <c r="E18" s="79">
        <f>'8-1'!E18+'8-2'!E18</f>
        <v>24537.765307155514</v>
      </c>
      <c r="F18" s="79">
        <f>'8-1'!F18+'8-2'!F18</f>
        <v>3181.8492349022767</v>
      </c>
      <c r="G18" s="79">
        <f>'8-1'!G18+'8-2'!G18</f>
        <v>6092.1222495384909</v>
      </c>
      <c r="H18" s="79">
        <f t="shared" si="0"/>
        <v>183577.53429863229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f>'8-1'!C19+'8-2'!C19</f>
        <v>62225.886637619515</v>
      </c>
      <c r="D19" s="77">
        <f>'8-1'!D19+'8-2'!D19</f>
        <v>42694.099806569182</v>
      </c>
      <c r="E19" s="77">
        <f>'8-1'!E19+'8-2'!E19</f>
        <v>14799.132624511618</v>
      </c>
      <c r="F19" s="77">
        <f>'8-1'!F19+'8-2'!F19</f>
        <v>5746.3523200174805</v>
      </c>
      <c r="G19" s="77">
        <f>'8-1'!G19+'8-2'!G19</f>
        <v>13986.150296919965</v>
      </c>
      <c r="H19" s="77">
        <f t="shared" si="0"/>
        <v>139451.62168563774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4593067.5473324936</v>
      </c>
      <c r="D20" s="80">
        <f t="shared" si="1"/>
        <v>874662.85463077633</v>
      </c>
      <c r="E20" s="80">
        <f t="shared" si="1"/>
        <v>621056.80739494925</v>
      </c>
      <c r="F20" s="80">
        <f t="shared" si="1"/>
        <v>122376.30908970245</v>
      </c>
      <c r="G20" s="80">
        <f t="shared" si="1"/>
        <v>177493.8466978448</v>
      </c>
      <c r="H20" s="80">
        <f t="shared" si="1"/>
        <v>6388657.3651457662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Y23"/>
  <sheetViews>
    <sheetView rightToLeft="1" view="pageBreakPreview" topLeftCell="A4" zoomScale="40" zoomScaleNormal="50" zoomScaleSheetLayoutView="40" zoomScalePageLayoutView="70" workbookViewId="0">
      <selection activeCell="A24" sqref="A24:XFD74"/>
    </sheetView>
  </sheetViews>
  <sheetFormatPr defaultRowHeight="15.75" x14ac:dyDescent="0.2"/>
  <cols>
    <col min="1" max="1" width="9.140625" style="1"/>
    <col min="2" max="2" width="41.5703125" style="1" customWidth="1"/>
    <col min="3" max="3" width="15.7109375" style="2" customWidth="1"/>
    <col min="4" max="11" width="15.7109375" style="1" customWidth="1"/>
    <col min="12" max="12" width="41.5703125" style="1" customWidth="1"/>
    <col min="13" max="13" width="9.140625" style="4"/>
    <col min="14" max="17" width="9.140625" style="1"/>
    <col min="18" max="18" width="23.7109375" style="1" customWidth="1"/>
    <col min="19" max="19" width="15.85546875" style="1" customWidth="1"/>
    <col min="20" max="16384" width="9.140625" style="1"/>
  </cols>
  <sheetData>
    <row r="1" spans="1:24" ht="22.5" x14ac:dyDescent="0.2">
      <c r="A1" s="15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7"/>
      <c r="N1" s="15"/>
    </row>
    <row r="2" spans="1:24" s="8" customFormat="1" ht="16.5" customHeight="1" x14ac:dyDescent="0.2">
      <c r="A2" s="18"/>
      <c r="B2" s="22" t="s">
        <v>129</v>
      </c>
      <c r="C2" s="20"/>
      <c r="E2" s="20"/>
      <c r="F2" s="21"/>
      <c r="G2" s="21"/>
      <c r="H2" s="21"/>
      <c r="I2" s="21"/>
      <c r="J2" s="21"/>
      <c r="K2" s="21"/>
      <c r="L2" s="19" t="s">
        <v>267</v>
      </c>
      <c r="M2" s="18"/>
      <c r="N2" s="18"/>
    </row>
    <row r="3" spans="1:24" s="13" customFormat="1" ht="33" x14ac:dyDescent="0.2">
      <c r="A3" s="24"/>
      <c r="B3" s="163" t="s">
        <v>297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25"/>
      <c r="N3" s="24"/>
    </row>
    <row r="4" spans="1:24" s="3" customFormat="1" ht="48" customHeight="1" x14ac:dyDescent="0.2">
      <c r="A4" s="26"/>
      <c r="B4" s="164" t="s">
        <v>324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7"/>
      <c r="N4" s="26"/>
    </row>
    <row r="5" spans="1:24" ht="29.25" customHeight="1" x14ac:dyDescent="0.2">
      <c r="A5" s="15"/>
      <c r="B5" s="166" t="s">
        <v>1</v>
      </c>
      <c r="C5" s="165" t="s">
        <v>132</v>
      </c>
      <c r="D5" s="165"/>
      <c r="E5" s="165"/>
      <c r="F5" s="165" t="s">
        <v>131</v>
      </c>
      <c r="G5" s="165"/>
      <c r="H5" s="165"/>
      <c r="I5" s="165" t="s">
        <v>130</v>
      </c>
      <c r="J5" s="165"/>
      <c r="K5" s="165"/>
      <c r="L5" s="165" t="s">
        <v>0</v>
      </c>
      <c r="N5" s="15"/>
    </row>
    <row r="6" spans="1:24" ht="25.5" customHeight="1" x14ac:dyDescent="0.2">
      <c r="A6" s="15"/>
      <c r="B6" s="166" t="s">
        <v>5</v>
      </c>
      <c r="C6" s="27" t="s">
        <v>4</v>
      </c>
      <c r="D6" s="27" t="s">
        <v>3</v>
      </c>
      <c r="E6" s="27" t="s">
        <v>2</v>
      </c>
      <c r="F6" s="27" t="s">
        <v>4</v>
      </c>
      <c r="G6" s="27" t="s">
        <v>3</v>
      </c>
      <c r="H6" s="27" t="s">
        <v>2</v>
      </c>
      <c r="I6" s="27" t="s">
        <v>4</v>
      </c>
      <c r="J6" s="27" t="s">
        <v>3</v>
      </c>
      <c r="K6" s="27" t="s">
        <v>2</v>
      </c>
      <c r="L6" s="165"/>
      <c r="N6" s="15"/>
      <c r="X6" s="5"/>
    </row>
    <row r="7" spans="1:24" ht="25.5" customHeight="1" x14ac:dyDescent="0.2">
      <c r="A7" s="15"/>
      <c r="B7" s="166"/>
      <c r="C7" s="27" t="s">
        <v>9</v>
      </c>
      <c r="D7" s="27" t="s">
        <v>8</v>
      </c>
      <c r="E7" s="27" t="s">
        <v>7</v>
      </c>
      <c r="F7" s="27" t="s">
        <v>9</v>
      </c>
      <c r="G7" s="27" t="s">
        <v>8</v>
      </c>
      <c r="H7" s="27" t="s">
        <v>7</v>
      </c>
      <c r="I7" s="27" t="s">
        <v>9</v>
      </c>
      <c r="J7" s="27" t="s">
        <v>8</v>
      </c>
      <c r="K7" s="27" t="s">
        <v>7</v>
      </c>
      <c r="L7" s="165" t="s">
        <v>6</v>
      </c>
      <c r="N7" s="15"/>
    </row>
    <row r="8" spans="1:24" ht="39.950000000000003" customHeight="1" x14ac:dyDescent="0.2">
      <c r="A8" s="15"/>
      <c r="B8" s="28" t="s">
        <v>11</v>
      </c>
      <c r="C8" s="79">
        <v>479472.14775918785</v>
      </c>
      <c r="D8" s="79">
        <v>415182.15717148624</v>
      </c>
      <c r="E8" s="79">
        <f>D8+C8</f>
        <v>894654.30493067414</v>
      </c>
      <c r="F8" s="79">
        <v>765559.73149644327</v>
      </c>
      <c r="G8" s="79">
        <v>273487.88558164908</v>
      </c>
      <c r="H8" s="79">
        <f>G8+F8</f>
        <v>1039047.6170780924</v>
      </c>
      <c r="I8" s="79">
        <f>F8+C8</f>
        <v>1245031.879255631</v>
      </c>
      <c r="J8" s="79">
        <f>G8+D8</f>
        <v>688670.04275313532</v>
      </c>
      <c r="K8" s="79">
        <f>J8+I8</f>
        <v>1933701.9220087663</v>
      </c>
      <c r="L8" s="28" t="s">
        <v>10</v>
      </c>
      <c r="N8" s="15"/>
    </row>
    <row r="9" spans="1:24" ht="39.950000000000003" customHeight="1" x14ac:dyDescent="0.2">
      <c r="A9" s="15"/>
      <c r="B9" s="29" t="s">
        <v>13</v>
      </c>
      <c r="C9" s="77">
        <v>1271567.8130000858</v>
      </c>
      <c r="D9" s="77">
        <v>1053066.3296130374</v>
      </c>
      <c r="E9" s="77">
        <f t="shared" ref="E9:E19" si="0">D9+C9</f>
        <v>2324634.1426131232</v>
      </c>
      <c r="F9" s="77">
        <v>2721685.9561830722</v>
      </c>
      <c r="G9" s="77">
        <v>1146443.2461773318</v>
      </c>
      <c r="H9" s="77">
        <f t="shared" ref="H9:H20" si="1">G9+F9</f>
        <v>3868129.2023604037</v>
      </c>
      <c r="I9" s="77">
        <f t="shared" ref="I9:I20" si="2">F9+C9</f>
        <v>3993253.7691831579</v>
      </c>
      <c r="J9" s="77">
        <f t="shared" ref="J9:J20" si="3">G9+D9</f>
        <v>2199509.575790369</v>
      </c>
      <c r="K9" s="77">
        <f t="shared" ref="K9:K19" si="4">J9+I9</f>
        <v>6192763.3449735269</v>
      </c>
      <c r="L9" s="29" t="s">
        <v>12</v>
      </c>
      <c r="N9" s="15"/>
    </row>
    <row r="10" spans="1:24" ht="39.950000000000003" customHeight="1" x14ac:dyDescent="0.2">
      <c r="A10" s="15"/>
      <c r="B10" s="28" t="s">
        <v>15</v>
      </c>
      <c r="C10" s="79">
        <v>159628.30176765341</v>
      </c>
      <c r="D10" s="79">
        <v>122859.31957080701</v>
      </c>
      <c r="E10" s="79">
        <f t="shared" si="0"/>
        <v>282487.62133846042</v>
      </c>
      <c r="F10" s="79">
        <v>366789.77031109651</v>
      </c>
      <c r="G10" s="79">
        <v>148180.7417861624</v>
      </c>
      <c r="H10" s="79">
        <f t="shared" si="1"/>
        <v>514970.51209725894</v>
      </c>
      <c r="I10" s="79">
        <f t="shared" si="2"/>
        <v>526418.07207874989</v>
      </c>
      <c r="J10" s="79">
        <f t="shared" si="3"/>
        <v>271040.06135696941</v>
      </c>
      <c r="K10" s="79">
        <f t="shared" si="4"/>
        <v>797458.1334357193</v>
      </c>
      <c r="L10" s="28" t="s">
        <v>14</v>
      </c>
      <c r="N10" s="15"/>
    </row>
    <row r="11" spans="1:24" ht="39.950000000000003" customHeight="1" x14ac:dyDescent="0.2">
      <c r="A11" s="15"/>
      <c r="B11" s="29" t="s">
        <v>17</v>
      </c>
      <c r="C11" s="77">
        <v>104438.76885827654</v>
      </c>
      <c r="D11" s="77">
        <v>95994.516155736535</v>
      </c>
      <c r="E11" s="77">
        <f t="shared" si="0"/>
        <v>200433.28501401306</v>
      </c>
      <c r="F11" s="77">
        <v>118950.32821218141</v>
      </c>
      <c r="G11" s="77">
        <v>23103.419579364807</v>
      </c>
      <c r="H11" s="77">
        <f t="shared" si="1"/>
        <v>142053.74779154622</v>
      </c>
      <c r="I11" s="77">
        <f t="shared" si="2"/>
        <v>223389.09707045794</v>
      </c>
      <c r="J11" s="77">
        <f t="shared" si="3"/>
        <v>119097.93573510135</v>
      </c>
      <c r="K11" s="77">
        <f t="shared" si="4"/>
        <v>342487.03280555928</v>
      </c>
      <c r="L11" s="29" t="s">
        <v>16</v>
      </c>
      <c r="N11" s="15"/>
    </row>
    <row r="12" spans="1:24" ht="39.950000000000003" customHeight="1" x14ac:dyDescent="0.2">
      <c r="A12" s="15"/>
      <c r="B12" s="28" t="s">
        <v>79</v>
      </c>
      <c r="C12" s="79">
        <v>291055.53070544457</v>
      </c>
      <c r="D12" s="79">
        <v>220479.65513835376</v>
      </c>
      <c r="E12" s="79">
        <f t="shared" si="0"/>
        <v>511535.18584379833</v>
      </c>
      <c r="F12" s="79">
        <v>334526.44455853786</v>
      </c>
      <c r="G12" s="79">
        <v>77530.162809351255</v>
      </c>
      <c r="H12" s="79">
        <f t="shared" si="1"/>
        <v>412056.60736788914</v>
      </c>
      <c r="I12" s="79">
        <f t="shared" si="2"/>
        <v>625581.97526398243</v>
      </c>
      <c r="J12" s="79">
        <f t="shared" si="3"/>
        <v>298009.81794770504</v>
      </c>
      <c r="K12" s="79">
        <f t="shared" si="4"/>
        <v>923591.79321168747</v>
      </c>
      <c r="L12" s="28" t="s">
        <v>18</v>
      </c>
      <c r="N12" s="15"/>
    </row>
    <row r="13" spans="1:24" ht="39.950000000000003" customHeight="1" x14ac:dyDescent="0.2">
      <c r="A13" s="15"/>
      <c r="B13" s="29" t="s">
        <v>20</v>
      </c>
      <c r="C13" s="77">
        <v>236143.71228053953</v>
      </c>
      <c r="D13" s="77">
        <v>199398.96703779773</v>
      </c>
      <c r="E13" s="77">
        <f t="shared" si="0"/>
        <v>435542.67931833724</v>
      </c>
      <c r="F13" s="77">
        <v>122340.93398479572</v>
      </c>
      <c r="G13" s="77">
        <v>31534.726239573647</v>
      </c>
      <c r="H13" s="77">
        <f t="shared" si="1"/>
        <v>153875.66022436938</v>
      </c>
      <c r="I13" s="77">
        <f t="shared" si="2"/>
        <v>358484.64626533526</v>
      </c>
      <c r="J13" s="77">
        <f t="shared" si="3"/>
        <v>230933.69327737138</v>
      </c>
      <c r="K13" s="77">
        <f t="shared" si="4"/>
        <v>589418.33954270661</v>
      </c>
      <c r="L13" s="29" t="s">
        <v>19</v>
      </c>
      <c r="N13" s="15"/>
    </row>
    <row r="14" spans="1:24" ht="39.950000000000003" customHeight="1" x14ac:dyDescent="0.2">
      <c r="A14" s="15"/>
      <c r="B14" s="28" t="s">
        <v>22</v>
      </c>
      <c r="C14" s="79">
        <v>44121.064393903747</v>
      </c>
      <c r="D14" s="79">
        <v>31295.590239288515</v>
      </c>
      <c r="E14" s="79">
        <f t="shared" si="0"/>
        <v>75416.654633192258</v>
      </c>
      <c r="F14" s="79">
        <v>35658.116044605267</v>
      </c>
      <c r="G14" s="79">
        <v>7857.2943259455278</v>
      </c>
      <c r="H14" s="79">
        <f t="shared" si="1"/>
        <v>43515.410370550795</v>
      </c>
      <c r="I14" s="79">
        <f t="shared" si="2"/>
        <v>79779.180438509007</v>
      </c>
      <c r="J14" s="79">
        <f t="shared" si="3"/>
        <v>39152.884565234039</v>
      </c>
      <c r="K14" s="79">
        <f t="shared" si="4"/>
        <v>118932.06500374305</v>
      </c>
      <c r="L14" s="28" t="s">
        <v>21</v>
      </c>
      <c r="N14" s="15"/>
    </row>
    <row r="15" spans="1:24" ht="39.950000000000003" customHeight="1" x14ac:dyDescent="0.2">
      <c r="A15" s="15"/>
      <c r="B15" s="29" t="s">
        <v>24</v>
      </c>
      <c r="C15" s="77">
        <v>17693.064300732163</v>
      </c>
      <c r="D15" s="77">
        <v>11410.266888295308</v>
      </c>
      <c r="E15" s="77">
        <f t="shared" si="0"/>
        <v>29103.331189027471</v>
      </c>
      <c r="F15" s="77">
        <v>30563.42612729927</v>
      </c>
      <c r="G15" s="77">
        <v>2745.183840421721</v>
      </c>
      <c r="H15" s="77">
        <f t="shared" si="1"/>
        <v>33308.609967720993</v>
      </c>
      <c r="I15" s="77">
        <f t="shared" si="2"/>
        <v>48256.490428031437</v>
      </c>
      <c r="J15" s="77">
        <f t="shared" si="3"/>
        <v>14155.450728717029</v>
      </c>
      <c r="K15" s="77">
        <f t="shared" si="4"/>
        <v>62411.941156748464</v>
      </c>
      <c r="L15" s="29" t="s">
        <v>23</v>
      </c>
      <c r="N15" s="15"/>
    </row>
    <row r="16" spans="1:24" ht="39.950000000000003" customHeight="1" x14ac:dyDescent="0.2">
      <c r="A16" s="15"/>
      <c r="B16" s="28" t="s">
        <v>26</v>
      </c>
      <c r="C16" s="79">
        <v>16621.838467468569</v>
      </c>
      <c r="D16" s="79">
        <v>13422.578808605705</v>
      </c>
      <c r="E16" s="79">
        <f t="shared" si="0"/>
        <v>30044.417276074273</v>
      </c>
      <c r="F16" s="79">
        <v>22669.206077986011</v>
      </c>
      <c r="G16" s="79">
        <v>3170.3158499002634</v>
      </c>
      <c r="H16" s="79">
        <f t="shared" si="1"/>
        <v>25839.521927886275</v>
      </c>
      <c r="I16" s="79">
        <f t="shared" si="2"/>
        <v>39291.044545454584</v>
      </c>
      <c r="J16" s="79">
        <f t="shared" si="3"/>
        <v>16592.894658505968</v>
      </c>
      <c r="K16" s="79">
        <f t="shared" si="4"/>
        <v>55883.939203960552</v>
      </c>
      <c r="L16" s="28" t="s">
        <v>25</v>
      </c>
      <c r="N16" s="15"/>
    </row>
    <row r="17" spans="1:25" ht="39.950000000000003" customHeight="1" x14ac:dyDescent="0.2">
      <c r="A17" s="15"/>
      <c r="B17" s="29" t="s">
        <v>28</v>
      </c>
      <c r="C17" s="77">
        <v>149689.88561379534</v>
      </c>
      <c r="D17" s="77">
        <v>99637.079062229837</v>
      </c>
      <c r="E17" s="77">
        <f t="shared" si="0"/>
        <v>249326.96467602518</v>
      </c>
      <c r="F17" s="77">
        <v>28911.007229271268</v>
      </c>
      <c r="G17" s="77">
        <v>17378.213969266584</v>
      </c>
      <c r="H17" s="77">
        <f t="shared" si="1"/>
        <v>46289.221198537853</v>
      </c>
      <c r="I17" s="77">
        <f t="shared" si="2"/>
        <v>178600.8928430666</v>
      </c>
      <c r="J17" s="77">
        <f t="shared" si="3"/>
        <v>117015.29303149642</v>
      </c>
      <c r="K17" s="77">
        <f t="shared" si="4"/>
        <v>295616.185874563</v>
      </c>
      <c r="L17" s="29" t="s">
        <v>27</v>
      </c>
      <c r="N17" s="15"/>
    </row>
    <row r="18" spans="1:25" ht="39.950000000000003" customHeight="1" x14ac:dyDescent="0.2">
      <c r="A18" s="15"/>
      <c r="B18" s="28" t="s">
        <v>30</v>
      </c>
      <c r="C18" s="79">
        <v>61466.305399569457</v>
      </c>
      <c r="D18" s="79">
        <v>31674.737374945169</v>
      </c>
      <c r="E18" s="79">
        <f t="shared" si="0"/>
        <v>93141.04277451463</v>
      </c>
      <c r="F18" s="79">
        <v>16354.167343588089</v>
      </c>
      <c r="G18" s="79">
        <v>7616.7449302687401</v>
      </c>
      <c r="H18" s="79">
        <f t="shared" si="1"/>
        <v>23970.912273856829</v>
      </c>
      <c r="I18" s="79">
        <f t="shared" si="2"/>
        <v>77820.472743157545</v>
      </c>
      <c r="J18" s="79">
        <f t="shared" si="3"/>
        <v>39291.482305213911</v>
      </c>
      <c r="K18" s="79">
        <f t="shared" si="4"/>
        <v>117111.95504837146</v>
      </c>
      <c r="L18" s="28" t="s">
        <v>29</v>
      </c>
      <c r="N18" s="15"/>
    </row>
    <row r="19" spans="1:25" ht="39.950000000000003" customHeight="1" x14ac:dyDescent="0.2">
      <c r="A19" s="15"/>
      <c r="B19" s="29" t="s">
        <v>32</v>
      </c>
      <c r="C19" s="77">
        <v>81481.445311665841</v>
      </c>
      <c r="D19" s="77">
        <v>72395.22097377725</v>
      </c>
      <c r="E19" s="77">
        <f t="shared" si="0"/>
        <v>153876.66628544309</v>
      </c>
      <c r="F19" s="77">
        <v>51701.61924327867</v>
      </c>
      <c r="G19" s="77">
        <v>15182.806497570244</v>
      </c>
      <c r="H19" s="77">
        <f t="shared" si="1"/>
        <v>66884.425740848907</v>
      </c>
      <c r="I19" s="77">
        <f t="shared" si="2"/>
        <v>133183.06455494452</v>
      </c>
      <c r="J19" s="77">
        <f t="shared" si="3"/>
        <v>87578.027471347494</v>
      </c>
      <c r="K19" s="77">
        <f t="shared" si="4"/>
        <v>220761.092026292</v>
      </c>
      <c r="L19" s="29" t="s">
        <v>31</v>
      </c>
      <c r="N19" s="15"/>
    </row>
    <row r="20" spans="1:25" ht="39.950000000000003" customHeight="1" x14ac:dyDescent="0.2">
      <c r="A20" s="15"/>
      <c r="B20" s="28" t="s">
        <v>34</v>
      </c>
      <c r="C20" s="79">
        <v>16592.127653633714</v>
      </c>
      <c r="D20" s="79">
        <v>14922.163329037026</v>
      </c>
      <c r="E20" s="79">
        <f>D20+C20</f>
        <v>31514.29098267074</v>
      </c>
      <c r="F20" s="79">
        <v>14763.279509905697</v>
      </c>
      <c r="G20" s="79">
        <v>3952.6372369087721</v>
      </c>
      <c r="H20" s="79">
        <f t="shared" si="1"/>
        <v>18715.91674681447</v>
      </c>
      <c r="I20" s="79">
        <f t="shared" si="2"/>
        <v>31355.40716353941</v>
      </c>
      <c r="J20" s="79">
        <f t="shared" si="3"/>
        <v>18874.800565945799</v>
      </c>
      <c r="K20" s="79">
        <f>J20+I20</f>
        <v>50230.207729485206</v>
      </c>
      <c r="L20" s="28" t="s">
        <v>33</v>
      </c>
      <c r="N20" s="15"/>
    </row>
    <row r="21" spans="1:25" s="5" customFormat="1" ht="45" customHeight="1" x14ac:dyDescent="0.2">
      <c r="A21" s="31"/>
      <c r="B21" s="32" t="s">
        <v>35</v>
      </c>
      <c r="C21" s="80">
        <f>SUM(C8:C20)</f>
        <v>2929972.0055119568</v>
      </c>
      <c r="D21" s="80">
        <f t="shared" ref="D21:K21" si="5">SUM(D8:D20)</f>
        <v>2381738.5813633972</v>
      </c>
      <c r="E21" s="80">
        <f>SUM(E8:E20)</f>
        <v>5311710.586875353</v>
      </c>
      <c r="F21" s="80">
        <f t="shared" si="5"/>
        <v>4630473.986322063</v>
      </c>
      <c r="G21" s="80">
        <f t="shared" si="5"/>
        <v>1758183.3788237146</v>
      </c>
      <c r="H21" s="80">
        <f t="shared" si="5"/>
        <v>6388657.3651457783</v>
      </c>
      <c r="I21" s="80">
        <f t="shared" si="5"/>
        <v>7560445.9918340174</v>
      </c>
      <c r="J21" s="80">
        <f t="shared" si="5"/>
        <v>4139921.9601871129</v>
      </c>
      <c r="K21" s="80">
        <f t="shared" si="5"/>
        <v>11700367.952021129</v>
      </c>
      <c r="L21" s="32" t="s">
        <v>7</v>
      </c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6" customFormat="1" ht="30" customHeight="1" x14ac:dyDescent="0.2">
      <c r="A22" s="33"/>
      <c r="B22" s="162" t="s">
        <v>346</v>
      </c>
      <c r="C22" s="162"/>
      <c r="D22" s="162"/>
      <c r="E22" s="34"/>
      <c r="F22" s="34"/>
      <c r="G22" s="34"/>
      <c r="H22" s="34"/>
      <c r="I22" s="162" t="s">
        <v>347</v>
      </c>
      <c r="J22" s="162"/>
      <c r="K22" s="162"/>
      <c r="L22" s="162"/>
      <c r="M22" s="17"/>
      <c r="N22" s="3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5" customHeight="1" x14ac:dyDescent="0.2">
      <c r="A23" s="15"/>
      <c r="B23" s="15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7"/>
      <c r="N23" s="15"/>
    </row>
  </sheetData>
  <protectedRanges>
    <protectedRange sqref="C5:E5" name="نطاق1_2_1"/>
    <protectedRange sqref="B5:B21" name="نطاق1_1"/>
    <protectedRange sqref="L5:L21 B3:L4" name="نطاق1"/>
  </protectedRanges>
  <mergeCells count="9">
    <mergeCell ref="B22:D22"/>
    <mergeCell ref="I22:L22"/>
    <mergeCell ref="B3:L3"/>
    <mergeCell ref="B4:L4"/>
    <mergeCell ref="L5:L7"/>
    <mergeCell ref="I5:K5"/>
    <mergeCell ref="F5:H5"/>
    <mergeCell ref="C5:E5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V22"/>
  <sheetViews>
    <sheetView rightToLeft="1" view="pageBreakPreview" zoomScale="55" zoomScaleNormal="50" zoomScaleSheetLayoutView="55" zoomScalePageLayoutView="70" workbookViewId="0">
      <selection activeCell="A23" sqref="A23:XFD4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295</v>
      </c>
      <c r="D2" s="18"/>
      <c r="E2" s="18"/>
      <c r="F2" s="18"/>
      <c r="G2" s="18"/>
      <c r="H2" s="18"/>
      <c r="I2" s="35" t="s">
        <v>296</v>
      </c>
      <c r="J2" s="18"/>
    </row>
    <row r="3" spans="1:10" s="13" customFormat="1" ht="38.25" customHeight="1" x14ac:dyDescent="0.2">
      <c r="A3" s="24"/>
      <c r="B3" s="163" t="s">
        <v>429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6.75" customHeight="1" x14ac:dyDescent="0.2">
      <c r="A4" s="26"/>
      <c r="B4" s="164" t="s">
        <v>407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v>119023.54219629396</v>
      </c>
      <c r="D8" s="79">
        <v>15470.581767543363</v>
      </c>
      <c r="E8" s="79">
        <v>20857.892942905015</v>
      </c>
      <c r="F8" s="79">
        <v>6815.7051445445113</v>
      </c>
      <c r="G8" s="79">
        <v>4182.6254222585103</v>
      </c>
      <c r="H8" s="79">
        <f t="shared" ref="H8:H19" si="0">SUM(C8:G8)</f>
        <v>166350.34747354535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v>76135.653959714211</v>
      </c>
      <c r="D9" s="77">
        <v>34356.877307009338</v>
      </c>
      <c r="E9" s="77">
        <v>26936.19763345621</v>
      </c>
      <c r="F9" s="77">
        <v>2665.1705178082648</v>
      </c>
      <c r="G9" s="77">
        <v>954.20110963910929</v>
      </c>
      <c r="H9" s="77">
        <f t="shared" si="0"/>
        <v>141048.10052762713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v>104003.9530680554</v>
      </c>
      <c r="D10" s="79">
        <v>29839.765989484509</v>
      </c>
      <c r="E10" s="79">
        <v>23312.992588701938</v>
      </c>
      <c r="F10" s="79">
        <v>4322.4541059480634</v>
      </c>
      <c r="G10" s="79">
        <v>3442.7839562571139</v>
      </c>
      <c r="H10" s="79">
        <f t="shared" si="0"/>
        <v>164921.94970844703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v>73216.440804361846</v>
      </c>
      <c r="D11" s="77">
        <v>28283.076150063451</v>
      </c>
      <c r="E11" s="77">
        <v>24202.775223713608</v>
      </c>
      <c r="F11" s="77">
        <v>3953.364710339828</v>
      </c>
      <c r="G11" s="77">
        <v>746.53977325042092</v>
      </c>
      <c r="H11" s="77">
        <f t="shared" si="0"/>
        <v>130402.19666172916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v>96438.681344027893</v>
      </c>
      <c r="D12" s="79">
        <v>27784.615012465038</v>
      </c>
      <c r="E12" s="79">
        <v>27177.969977679928</v>
      </c>
      <c r="F12" s="79">
        <v>5693.1520851457444</v>
      </c>
      <c r="G12" s="79">
        <v>10434.024280429412</v>
      </c>
      <c r="H12" s="79">
        <f t="shared" si="0"/>
        <v>167528.442699748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v>74708.768582839315</v>
      </c>
      <c r="D13" s="77">
        <v>35689.70176835038</v>
      </c>
      <c r="E13" s="77">
        <v>24806.629239529571</v>
      </c>
      <c r="F13" s="77">
        <v>3777.9674782130337</v>
      </c>
      <c r="G13" s="77">
        <v>6372.3500683048305</v>
      </c>
      <c r="H13" s="77">
        <f t="shared" si="0"/>
        <v>145355.41713723715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v>222600.8272996723</v>
      </c>
      <c r="D14" s="79">
        <v>50824.334719559651</v>
      </c>
      <c r="E14" s="79">
        <v>29037.221758817486</v>
      </c>
      <c r="F14" s="79">
        <v>3234.5243397970157</v>
      </c>
      <c r="G14" s="79">
        <v>3883.7353621884904</v>
      </c>
      <c r="H14" s="79">
        <f t="shared" si="0"/>
        <v>309580.64348003495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v>148509.22136042162</v>
      </c>
      <c r="D15" s="77">
        <v>67407.964601779284</v>
      </c>
      <c r="E15" s="77">
        <v>47698.818733269058</v>
      </c>
      <c r="F15" s="77">
        <v>11201.489240387275</v>
      </c>
      <c r="G15" s="77">
        <v>12872.846143358893</v>
      </c>
      <c r="H15" s="77">
        <f t="shared" si="0"/>
        <v>287690.34007921617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v>2109711.9117829101</v>
      </c>
      <c r="D16" s="79">
        <v>268515.58553748403</v>
      </c>
      <c r="E16" s="79">
        <v>181365.5861712207</v>
      </c>
      <c r="F16" s="79">
        <v>27505.134533887365</v>
      </c>
      <c r="G16" s="79">
        <v>46908.797688054809</v>
      </c>
      <c r="H16" s="79">
        <f t="shared" si="0"/>
        <v>2634007.0157135567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v>112340.05457217184</v>
      </c>
      <c r="D17" s="77">
        <v>65315.222859101093</v>
      </c>
      <c r="E17" s="77">
        <v>44646.755197056023</v>
      </c>
      <c r="F17" s="77">
        <v>9609.4497389362914</v>
      </c>
      <c r="G17" s="77">
        <v>10534.53046508184</v>
      </c>
      <c r="H17" s="77">
        <f t="shared" si="0"/>
        <v>242446.01283234707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v>84683.111145326809</v>
      </c>
      <c r="D18" s="79">
        <v>24448.14341205126</v>
      </c>
      <c r="E18" s="79">
        <v>18922.702813652708</v>
      </c>
      <c r="F18" s="79">
        <v>2827.5484627161986</v>
      </c>
      <c r="G18" s="79">
        <v>4752.7608592741917</v>
      </c>
      <c r="H18" s="79">
        <f t="shared" si="0"/>
        <v>135634.26669302117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v>47436.30512962614</v>
      </c>
      <c r="D19" s="77">
        <v>29424.466985633197</v>
      </c>
      <c r="E19" s="77">
        <v>12575.507467154586</v>
      </c>
      <c r="F19" s="77">
        <v>4831.1101039095338</v>
      </c>
      <c r="G19" s="77">
        <v>11241.863629215481</v>
      </c>
      <c r="H19" s="77">
        <f t="shared" si="0"/>
        <v>105509.25331553895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3268808.471245422</v>
      </c>
      <c r="D20" s="80">
        <f t="shared" si="1"/>
        <v>677360.33611052472</v>
      </c>
      <c r="E20" s="80">
        <f t="shared" si="1"/>
        <v>481541.04974715685</v>
      </c>
      <c r="F20" s="80">
        <f t="shared" si="1"/>
        <v>86437.07046163312</v>
      </c>
      <c r="G20" s="80">
        <f t="shared" si="1"/>
        <v>116327.05875731311</v>
      </c>
      <c r="H20" s="80">
        <f t="shared" si="1"/>
        <v>4630473.9863220491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4:I4" name="نطاق1"/>
    <protectedRange sqref="B3:I3" name="نطاق1_2"/>
    <protectedRange sqref="B5:B20" name="نطاق1_1_1"/>
    <protectedRange sqref="I5:I20" name="نطاق1_3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J22"/>
  <sheetViews>
    <sheetView rightToLeft="1" view="pageBreakPreview" zoomScale="55" zoomScaleNormal="50" zoomScaleSheetLayoutView="55" zoomScalePageLayoutView="70" workbookViewId="0">
      <selection activeCell="A23" sqref="A23:XFD46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308</v>
      </c>
      <c r="D2" s="18"/>
      <c r="E2" s="18"/>
      <c r="F2" s="18"/>
      <c r="G2" s="18"/>
      <c r="H2" s="18"/>
      <c r="I2" s="35" t="s">
        <v>309</v>
      </c>
      <c r="J2" s="18"/>
    </row>
    <row r="3" spans="1:10" s="13" customFormat="1" ht="38.25" customHeight="1" x14ac:dyDescent="0.2">
      <c r="A3" s="24"/>
      <c r="B3" s="163" t="s">
        <v>384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4.5" customHeight="1" x14ac:dyDescent="0.2">
      <c r="A4" s="26"/>
      <c r="B4" s="164" t="s">
        <v>408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85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222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53</v>
      </c>
      <c r="C8" s="79">
        <v>59592.041237128222</v>
      </c>
      <c r="D8" s="79">
        <v>5149.8981707306266</v>
      </c>
      <c r="E8" s="79">
        <v>2739.3376411109562</v>
      </c>
      <c r="F8" s="79">
        <v>7890.9803575563456</v>
      </c>
      <c r="G8" s="79">
        <v>3219.6930743628777</v>
      </c>
      <c r="H8" s="79">
        <f t="shared" ref="H8:H19" si="0">SUM(C8:G8)</f>
        <v>78591.95048088902</v>
      </c>
      <c r="I8" s="58" t="s">
        <v>65</v>
      </c>
      <c r="J8" s="17"/>
    </row>
    <row r="9" spans="1:10" ht="39.950000000000003" customHeight="1" x14ac:dyDescent="0.2">
      <c r="A9" s="15"/>
      <c r="B9" s="54" t="s">
        <v>54</v>
      </c>
      <c r="C9" s="77">
        <v>24714.735978764918</v>
      </c>
      <c r="D9" s="77">
        <v>11665.651950692267</v>
      </c>
      <c r="E9" s="77">
        <v>13014.90934043887</v>
      </c>
      <c r="F9" s="77">
        <v>416.20988533548109</v>
      </c>
      <c r="G9" s="77">
        <v>1491.3636689204968</v>
      </c>
      <c r="H9" s="77">
        <f t="shared" si="0"/>
        <v>51302.870824152029</v>
      </c>
      <c r="I9" s="54" t="s">
        <v>66</v>
      </c>
      <c r="J9" s="17"/>
    </row>
    <row r="10" spans="1:10" ht="39.950000000000003" customHeight="1" x14ac:dyDescent="0.2">
      <c r="A10" s="15"/>
      <c r="B10" s="58" t="s">
        <v>55</v>
      </c>
      <c r="C10" s="79">
        <v>50927.760184234387</v>
      </c>
      <c r="D10" s="79">
        <v>1352.9859613150998</v>
      </c>
      <c r="E10" s="79">
        <v>8261.140908090927</v>
      </c>
      <c r="F10" s="79">
        <v>839.50271550073228</v>
      </c>
      <c r="G10" s="79">
        <v>1982.9972823626626</v>
      </c>
      <c r="H10" s="79">
        <f t="shared" si="0"/>
        <v>63364.387051503807</v>
      </c>
      <c r="I10" s="58" t="s">
        <v>67</v>
      </c>
      <c r="J10" s="17"/>
    </row>
    <row r="11" spans="1:10" ht="39.950000000000003" customHeight="1" x14ac:dyDescent="0.2">
      <c r="A11" s="15"/>
      <c r="B11" s="54" t="s">
        <v>56</v>
      </c>
      <c r="C11" s="77">
        <v>29678.94240225658</v>
      </c>
      <c r="D11" s="77">
        <v>12202.184200744347</v>
      </c>
      <c r="E11" s="77">
        <v>7339.0144044489762</v>
      </c>
      <c r="F11" s="77">
        <v>734.56487606314079</v>
      </c>
      <c r="G11" s="77">
        <v>741.07427333137503</v>
      </c>
      <c r="H11" s="77">
        <f t="shared" si="0"/>
        <v>50695.780156844419</v>
      </c>
      <c r="I11" s="54" t="s">
        <v>68</v>
      </c>
      <c r="J11" s="17"/>
    </row>
    <row r="12" spans="1:10" ht="39.950000000000003" customHeight="1" x14ac:dyDescent="0.2">
      <c r="A12" s="15"/>
      <c r="B12" s="58" t="s">
        <v>57</v>
      </c>
      <c r="C12" s="79">
        <v>33659.626626801219</v>
      </c>
      <c r="D12" s="79">
        <v>5376.0207308186136</v>
      </c>
      <c r="E12" s="79">
        <v>5717.5232293423906</v>
      </c>
      <c r="F12" s="79">
        <v>1771.7785840589506</v>
      </c>
      <c r="G12" s="79">
        <v>6110.1022324314072</v>
      </c>
      <c r="H12" s="79">
        <f t="shared" si="0"/>
        <v>52635.051403452584</v>
      </c>
      <c r="I12" s="58" t="s">
        <v>69</v>
      </c>
      <c r="J12" s="17"/>
    </row>
    <row r="13" spans="1:10" ht="39.950000000000003" customHeight="1" x14ac:dyDescent="0.2">
      <c r="A13" s="15"/>
      <c r="B13" s="54" t="s">
        <v>58</v>
      </c>
      <c r="C13" s="77">
        <v>18370.856469768536</v>
      </c>
      <c r="D13" s="77">
        <v>6270.0190853807153</v>
      </c>
      <c r="E13" s="77">
        <v>5772.3417047269322</v>
      </c>
      <c r="F13" s="77">
        <v>454.94073665849237</v>
      </c>
      <c r="G13" s="77">
        <v>3903.0263424804007</v>
      </c>
      <c r="H13" s="77">
        <f t="shared" si="0"/>
        <v>34771.184339015075</v>
      </c>
      <c r="I13" s="54" t="s">
        <v>70</v>
      </c>
      <c r="J13" s="17"/>
    </row>
    <row r="14" spans="1:10" ht="39.950000000000003" customHeight="1" x14ac:dyDescent="0.2">
      <c r="A14" s="15"/>
      <c r="B14" s="58" t="s">
        <v>59</v>
      </c>
      <c r="C14" s="79">
        <v>91850.442109572439</v>
      </c>
      <c r="D14" s="79">
        <v>18141.427793661729</v>
      </c>
      <c r="E14" s="79">
        <v>7675.5971458524673</v>
      </c>
      <c r="F14" s="79">
        <v>2602.6052786789564</v>
      </c>
      <c r="G14" s="79">
        <v>1239.3419231011726</v>
      </c>
      <c r="H14" s="79">
        <f t="shared" si="0"/>
        <v>121509.41425086677</v>
      </c>
      <c r="I14" s="58" t="s">
        <v>71</v>
      </c>
      <c r="J14" s="17"/>
    </row>
    <row r="15" spans="1:10" ht="39.950000000000003" customHeight="1" x14ac:dyDescent="0.2">
      <c r="A15" s="15"/>
      <c r="B15" s="54" t="s">
        <v>60</v>
      </c>
      <c r="C15" s="77">
        <v>60347.347684647153</v>
      </c>
      <c r="D15" s="77">
        <v>14076.64990398139</v>
      </c>
      <c r="E15" s="77">
        <v>10516.389596479334</v>
      </c>
      <c r="F15" s="77">
        <v>6987.8979593742961</v>
      </c>
      <c r="G15" s="77">
        <v>7799.4381782339051</v>
      </c>
      <c r="H15" s="77">
        <f t="shared" si="0"/>
        <v>99727.723322716076</v>
      </c>
      <c r="I15" s="54" t="s">
        <v>72</v>
      </c>
      <c r="J15" s="17"/>
    </row>
    <row r="16" spans="1:10" ht="39.950000000000003" customHeight="1" x14ac:dyDescent="0.2">
      <c r="A16" s="15"/>
      <c r="B16" s="58" t="s">
        <v>61</v>
      </c>
      <c r="C16" s="79">
        <v>883506.62444302649</v>
      </c>
      <c r="D16" s="79">
        <v>87789.682058562757</v>
      </c>
      <c r="E16" s="79">
        <v>60740.817612162326</v>
      </c>
      <c r="F16" s="79">
        <v>9143.9155709001025</v>
      </c>
      <c r="G16" s="79">
        <v>23352.147907433573</v>
      </c>
      <c r="H16" s="79">
        <f t="shared" si="0"/>
        <v>1064533.1875920852</v>
      </c>
      <c r="I16" s="58" t="s">
        <v>73</v>
      </c>
      <c r="J16" s="17"/>
    </row>
    <row r="17" spans="1:10" ht="39.950000000000003" customHeight="1" x14ac:dyDescent="0.2">
      <c r="A17" s="15"/>
      <c r="B17" s="54" t="s">
        <v>62</v>
      </c>
      <c r="C17" s="77">
        <v>19329.546145987249</v>
      </c>
      <c r="D17" s="77">
        <v>18865.394190662497</v>
      </c>
      <c r="E17" s="77">
        <v>9899.9984142793965</v>
      </c>
      <c r="F17" s="77">
        <v>3827.2996756488037</v>
      </c>
      <c r="G17" s="77">
        <v>7243.954999905046</v>
      </c>
      <c r="H17" s="77">
        <f t="shared" si="0"/>
        <v>59166.193426482991</v>
      </c>
      <c r="I17" s="54" t="s">
        <v>74</v>
      </c>
      <c r="J17" s="17"/>
    </row>
    <row r="18" spans="1:10" ht="39.950000000000003" customHeight="1" x14ac:dyDescent="0.2">
      <c r="A18" s="15"/>
      <c r="B18" s="58" t="s">
        <v>63</v>
      </c>
      <c r="C18" s="79">
        <v>37491.571296892107</v>
      </c>
      <c r="D18" s="79">
        <v>3142.9716527658411</v>
      </c>
      <c r="E18" s="79">
        <v>5615.0624935028072</v>
      </c>
      <c r="F18" s="79">
        <v>354.30077218607818</v>
      </c>
      <c r="G18" s="79">
        <v>1339.3613902642994</v>
      </c>
      <c r="H18" s="79">
        <f t="shared" si="0"/>
        <v>47943.26760561113</v>
      </c>
      <c r="I18" s="58" t="s">
        <v>76</v>
      </c>
      <c r="J18" s="17"/>
    </row>
    <row r="19" spans="1:10" ht="39.950000000000003" customHeight="1" x14ac:dyDescent="0.2">
      <c r="A19" s="15"/>
      <c r="B19" s="54" t="s">
        <v>64</v>
      </c>
      <c r="C19" s="77">
        <v>14789.581507993376</v>
      </c>
      <c r="D19" s="77">
        <v>13269.632820935984</v>
      </c>
      <c r="E19" s="77">
        <v>2223.6251573570307</v>
      </c>
      <c r="F19" s="77">
        <v>915.24221610794621</v>
      </c>
      <c r="G19" s="77">
        <v>2744.2866677044835</v>
      </c>
      <c r="H19" s="77">
        <f t="shared" si="0"/>
        <v>33942.368370098819</v>
      </c>
      <c r="I19" s="54" t="s">
        <v>75</v>
      </c>
      <c r="J19" s="17"/>
    </row>
    <row r="20" spans="1:10" s="5" customFormat="1" ht="45" customHeight="1" x14ac:dyDescent="0.2">
      <c r="A20" s="31"/>
      <c r="B20" s="59" t="s">
        <v>35</v>
      </c>
      <c r="C20" s="80">
        <f t="shared" ref="C20:H20" si="1">SUM(C8:C19)</f>
        <v>1324259.0760870727</v>
      </c>
      <c r="D20" s="80">
        <f t="shared" si="1"/>
        <v>197302.51852025188</v>
      </c>
      <c r="E20" s="80">
        <f t="shared" si="1"/>
        <v>139515.7576477924</v>
      </c>
      <c r="F20" s="80">
        <f t="shared" si="1"/>
        <v>35939.238628069324</v>
      </c>
      <c r="G20" s="80">
        <f t="shared" si="1"/>
        <v>61166.787940531685</v>
      </c>
      <c r="H20" s="80">
        <f t="shared" si="1"/>
        <v>1758183.3788237181</v>
      </c>
      <c r="I20" s="59" t="s">
        <v>7</v>
      </c>
      <c r="J20" s="17"/>
    </row>
    <row r="21" spans="1:10" s="6" customFormat="1" ht="30" customHeight="1" x14ac:dyDescent="0.2">
      <c r="A21" s="33"/>
      <c r="B21" s="162" t="s">
        <v>346</v>
      </c>
      <c r="C21" s="162"/>
      <c r="D21" s="75"/>
      <c r="E21" s="33"/>
      <c r="F21" s="162" t="s">
        <v>347</v>
      </c>
      <c r="G21" s="162"/>
      <c r="H21" s="162"/>
      <c r="I21" s="162"/>
      <c r="J21" s="17"/>
    </row>
    <row r="22" spans="1:10" ht="4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7"/>
    </row>
  </sheetData>
  <protectedRanges>
    <protectedRange sqref="B3:I4" name="نطاق1"/>
    <protectedRange sqref="B5:B20" name="نطاق1_1_1"/>
    <protectedRange sqref="I5:I20" name="نطاق1_2"/>
    <protectedRange sqref="E5" name="نطاق1_2_1"/>
    <protectedRange sqref="F5:H5" name="نطاق1_2_1_1"/>
  </protectedRanges>
  <mergeCells count="8">
    <mergeCell ref="F21:I21"/>
    <mergeCell ref="B3:I3"/>
    <mergeCell ref="B4:I4"/>
    <mergeCell ref="B5:B7"/>
    <mergeCell ref="I5:I7"/>
    <mergeCell ref="B21:C21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view="pageBreakPreview" topLeftCell="A5" zoomScale="55" zoomScaleNormal="50" zoomScaleSheetLayoutView="55" zoomScalePageLayoutView="70" workbookViewId="0">
      <selection activeCell="A24" sqref="A24:XFD34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2.14062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310</v>
      </c>
      <c r="D2" s="18"/>
      <c r="E2" s="18"/>
      <c r="F2" s="18"/>
      <c r="G2" s="18"/>
      <c r="H2" s="18"/>
      <c r="I2" s="35" t="s">
        <v>311</v>
      </c>
      <c r="J2" s="18"/>
    </row>
    <row r="3" spans="1:10" s="13" customFormat="1" ht="38.25" customHeight="1" x14ac:dyDescent="0.2">
      <c r="A3" s="24"/>
      <c r="B3" s="163" t="s">
        <v>234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44.25" customHeight="1" x14ac:dyDescent="0.2">
      <c r="A4" s="26"/>
      <c r="B4" s="164" t="s">
        <v>409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f>'9-1'!C8+'9-2'!C8</f>
        <v>239213.7575953558</v>
      </c>
      <c r="D8" s="79">
        <f>'9-1'!D8+'9-2'!D8</f>
        <v>828674.86451761948</v>
      </c>
      <c r="E8" s="79">
        <f>'9-1'!E8+'9-2'!E8</f>
        <v>545543.6545813327</v>
      </c>
      <c r="F8" s="79">
        <f>'9-1'!F8+'9-2'!F8</f>
        <v>129592.50063852425</v>
      </c>
      <c r="G8" s="79">
        <f>'9-1'!G8+'9-2'!G8</f>
        <v>190677.14467593271</v>
      </c>
      <c r="H8" s="79">
        <f>SUM(C8:G8)</f>
        <v>1933701.9220087649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f>'9-1'!C9+'9-2'!C9</f>
        <v>6098551.0080273347</v>
      </c>
      <c r="D9" s="77">
        <f>'9-1'!D9+'9-2'!D9</f>
        <v>63503.575676423425</v>
      </c>
      <c r="E9" s="77">
        <f>'9-1'!E9+'9-2'!E9</f>
        <v>10018.276327729645</v>
      </c>
      <c r="F9" s="77">
        <f>'9-1'!F9+'9-2'!F9</f>
        <v>8007.222589765448</v>
      </c>
      <c r="G9" s="77">
        <f>'9-1'!G9+'9-2'!G9</f>
        <v>12683.26235227401</v>
      </c>
      <c r="H9" s="77">
        <f t="shared" ref="H9:H20" si="0">SUM(C9:G9)</f>
        <v>6192763.3449735269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f>'9-1'!C10+'9-2'!C10</f>
        <v>696661.14620949351</v>
      </c>
      <c r="D10" s="79">
        <f>'9-1'!D10+'9-2'!D10</f>
        <v>76520.043952610256</v>
      </c>
      <c r="E10" s="79">
        <f>'9-1'!E10+'9-2'!E10</f>
        <v>13655.837016825561</v>
      </c>
      <c r="F10" s="79">
        <f>'9-1'!F10+'9-2'!F10</f>
        <v>3483.0103633699341</v>
      </c>
      <c r="G10" s="79">
        <f>'9-1'!G10+'9-2'!G10</f>
        <v>7138.0958934205428</v>
      </c>
      <c r="H10" s="79">
        <f t="shared" si="0"/>
        <v>797458.13343571976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f>'9-1'!C11+'9-2'!C11</f>
        <v>50254.746150053368</v>
      </c>
      <c r="D11" s="77">
        <f>'9-1'!D11+'9-2'!D11</f>
        <v>104106.36774685502</v>
      </c>
      <c r="E11" s="77">
        <f>'9-1'!E11+'9-2'!E11</f>
        <v>102604.07874581403</v>
      </c>
      <c r="F11" s="77">
        <f>'9-1'!F11+'9-2'!F11</f>
        <v>29954.635617299275</v>
      </c>
      <c r="G11" s="77">
        <f>'9-1'!G11+'9-2'!G11</f>
        <v>55567.204545537541</v>
      </c>
      <c r="H11" s="77">
        <f t="shared" si="0"/>
        <v>342487.03280555923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f>'9-1'!C12+'9-2'!C12</f>
        <v>151406.03640380813</v>
      </c>
      <c r="D12" s="79">
        <f>'9-1'!D12+'9-2'!D12</f>
        <v>256517.16447480407</v>
      </c>
      <c r="E12" s="79">
        <f>'9-1'!E12+'9-2'!E12</f>
        <v>245177.47704000078</v>
      </c>
      <c r="F12" s="79">
        <f>'9-1'!F12+'9-2'!F12</f>
        <v>83603.713154817655</v>
      </c>
      <c r="G12" s="79">
        <f>'9-1'!G12+'9-2'!G12</f>
        <v>186887.40213825734</v>
      </c>
      <c r="H12" s="79">
        <f t="shared" si="0"/>
        <v>923591.79321168805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f>'9-1'!C13+'9-2'!C13</f>
        <v>100393.73304591251</v>
      </c>
      <c r="D13" s="77">
        <f>'9-1'!D13+'9-2'!D13</f>
        <v>208227.83907257099</v>
      </c>
      <c r="E13" s="77">
        <f>'9-1'!E13+'9-2'!E13</f>
        <v>157162.50342715217</v>
      </c>
      <c r="F13" s="77">
        <f>'9-1'!F13+'9-2'!F13</f>
        <v>50084.009002829916</v>
      </c>
      <c r="G13" s="77">
        <f>'9-1'!G13+'9-2'!G13</f>
        <v>73550.254994240924</v>
      </c>
      <c r="H13" s="77">
        <f t="shared" si="0"/>
        <v>589418.3395427065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f>'9-1'!C14+'9-2'!C14</f>
        <v>37858.685791502387</v>
      </c>
      <c r="D14" s="79">
        <f>'9-1'!D14+'9-2'!D14</f>
        <v>41719.102254459292</v>
      </c>
      <c r="E14" s="79">
        <f>'9-1'!E14+'9-2'!E14</f>
        <v>28790.410926926743</v>
      </c>
      <c r="F14" s="79">
        <f>'9-1'!F14+'9-2'!F14</f>
        <v>3344.753096039613</v>
      </c>
      <c r="G14" s="79">
        <f>'9-1'!G14+'9-2'!G14</f>
        <v>7219.1129348149962</v>
      </c>
      <c r="H14" s="79">
        <f t="shared" si="0"/>
        <v>118932.06500374302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f>'9-1'!C15+'9-2'!C15</f>
        <v>8433.030085481485</v>
      </c>
      <c r="D15" s="77">
        <f>'9-1'!D15+'9-2'!D15</f>
        <v>27622.793244085966</v>
      </c>
      <c r="E15" s="77">
        <f>'9-1'!E15+'9-2'!E15</f>
        <v>23312.829758048665</v>
      </c>
      <c r="F15" s="77">
        <f>'9-1'!F15+'9-2'!F15</f>
        <v>1254.1628132177921</v>
      </c>
      <c r="G15" s="77">
        <f>'9-1'!G15+'9-2'!G15</f>
        <v>1789.1252559145664</v>
      </c>
      <c r="H15" s="77">
        <f t="shared" si="0"/>
        <v>62411.941156748471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f>'9-1'!C16+'9-2'!C16</f>
        <v>8290.3540621913289</v>
      </c>
      <c r="D16" s="79">
        <f>'9-1'!D16+'9-2'!D16</f>
        <v>17428.494823016641</v>
      </c>
      <c r="E16" s="79">
        <f>'9-1'!E16+'9-2'!E16</f>
        <v>18543.867502683213</v>
      </c>
      <c r="F16" s="79">
        <f>'9-1'!F16+'9-2'!F16</f>
        <v>6049.3683896424172</v>
      </c>
      <c r="G16" s="79">
        <f>'9-1'!G16+'9-2'!G16</f>
        <v>5571.8544264269576</v>
      </c>
      <c r="H16" s="79">
        <f t="shared" si="0"/>
        <v>55883.939203960559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f>'9-1'!C17+'9-2'!C17</f>
        <v>44995.974358399719</v>
      </c>
      <c r="D17" s="77">
        <f>'9-1'!D17+'9-2'!D17</f>
        <v>99163.205006987802</v>
      </c>
      <c r="E17" s="77">
        <f>'9-1'!E17+'9-2'!E17</f>
        <v>77793.755398298788</v>
      </c>
      <c r="F17" s="77">
        <f>'9-1'!F17+'9-2'!F17</f>
        <v>18423.263913045084</v>
      </c>
      <c r="G17" s="77">
        <f>'9-1'!G17+'9-2'!G17</f>
        <v>55239.987197831259</v>
      </c>
      <c r="H17" s="77">
        <f t="shared" si="0"/>
        <v>295616.18587456265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f>'9-1'!C18+'9-2'!C18</f>
        <v>12476.943341674669</v>
      </c>
      <c r="D18" s="79">
        <f>'9-1'!D18+'9-2'!D18</f>
        <v>33701.43851480892</v>
      </c>
      <c r="E18" s="79">
        <f>'9-1'!E18+'9-2'!E18</f>
        <v>23548.825215969391</v>
      </c>
      <c r="F18" s="79">
        <f>'9-1'!F18+'9-2'!F18</f>
        <v>7128.3533074462912</v>
      </c>
      <c r="G18" s="79">
        <f>'9-1'!G18+'9-2'!G18</f>
        <v>40256.394668472116</v>
      </c>
      <c r="H18" s="79">
        <f t="shared" si="0"/>
        <v>117111.95504837138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f>'9-1'!C19+'9-2'!C19</f>
        <v>128117.14521863891</v>
      </c>
      <c r="D19" s="77">
        <f>'9-1'!D19+'9-2'!D19</f>
        <v>56377.678613673183</v>
      </c>
      <c r="E19" s="77">
        <f>'9-1'!E19+'9-2'!E19</f>
        <v>14461.991121357918</v>
      </c>
      <c r="F19" s="77">
        <f>'9-1'!F19+'9-2'!F19</f>
        <v>4180.9441895585751</v>
      </c>
      <c r="G19" s="77">
        <f>'9-1'!G19+'9-2'!G19</f>
        <v>17623.332883063405</v>
      </c>
      <c r="H19" s="77">
        <f t="shared" si="0"/>
        <v>220761.09202629197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f>'9-1'!C20+'9-2'!C20</f>
        <v>3161.6430615738914</v>
      </c>
      <c r="D20" s="79">
        <f>'9-1'!D20+'9-2'!D20</f>
        <v>11383.676714851163</v>
      </c>
      <c r="E20" s="79">
        <f>'9-1'!E20+'9-2'!E20</f>
        <v>24253.771860773155</v>
      </c>
      <c r="F20" s="79">
        <f>'9-1'!F20+'9-2'!F20</f>
        <v>4089.1079704933413</v>
      </c>
      <c r="G20" s="79">
        <f>'9-1'!G20+'9-2'!G20</f>
        <v>7342.0081217936695</v>
      </c>
      <c r="H20" s="79">
        <f t="shared" si="0"/>
        <v>50230.207729485221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7579814.2033514185</v>
      </c>
      <c r="D21" s="80">
        <f t="shared" si="1"/>
        <v>1824946.2446127662</v>
      </c>
      <c r="E21" s="80">
        <f t="shared" si="1"/>
        <v>1284867.2789229134</v>
      </c>
      <c r="F21" s="80">
        <f t="shared" si="1"/>
        <v>349195.04504604958</v>
      </c>
      <c r="G21" s="80">
        <f t="shared" si="1"/>
        <v>661545.18008797988</v>
      </c>
      <c r="H21" s="80">
        <f t="shared" si="1"/>
        <v>11700367.952021128</v>
      </c>
      <c r="I21" s="59" t="s">
        <v>7</v>
      </c>
      <c r="J21" s="17"/>
    </row>
    <row r="22" spans="1:10" s="6" customFormat="1" ht="30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24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5:B21" name="نطاق1_1"/>
    <protectedRange sqref="I5:I21 B3:I4" name="نطاق1"/>
    <protectedRange sqref="E5" name="نطاق1_2_1"/>
    <protectedRange sqref="F5:H5" name="نطاق1_2_1_1"/>
  </protectedRanges>
  <mergeCells count="8">
    <mergeCell ref="F22:I22"/>
    <mergeCell ref="B3:I3"/>
    <mergeCell ref="B4:I4"/>
    <mergeCell ref="I5:I7"/>
    <mergeCell ref="B5:B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view="pageBreakPreview" zoomScale="55" zoomScaleNormal="50" zoomScaleSheetLayoutView="55" zoomScalePageLayoutView="70" workbookViewId="0">
      <selection activeCell="A24" sqref="A24:XFD34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0.570312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312</v>
      </c>
      <c r="D2" s="18"/>
      <c r="E2" s="18"/>
      <c r="F2" s="18"/>
      <c r="G2" s="18"/>
      <c r="H2" s="18"/>
      <c r="I2" s="35" t="s">
        <v>313</v>
      </c>
      <c r="J2" s="18"/>
    </row>
    <row r="3" spans="1:10" s="13" customFormat="1" ht="38.25" customHeight="1" x14ac:dyDescent="0.2">
      <c r="A3" s="24"/>
      <c r="B3" s="163" t="s">
        <v>430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9.75" customHeight="1" x14ac:dyDescent="0.2">
      <c r="A4" s="26"/>
      <c r="B4" s="164" t="s">
        <v>410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f>'10-1'!C8+'11-1'!C8</f>
        <v>165036.39355799009</v>
      </c>
      <c r="D8" s="79">
        <f>'10-1'!D8+'11-1'!D8</f>
        <v>545451.03014488542</v>
      </c>
      <c r="E8" s="79">
        <f>'10-1'!E8+'11-1'!E8</f>
        <v>354036.6699924228</v>
      </c>
      <c r="F8" s="79">
        <f>'10-1'!F8+'11-1'!F8</f>
        <v>79371.235898377548</v>
      </c>
      <c r="G8" s="79">
        <f>'10-1'!G8+'11-1'!G8</f>
        <v>101136.54966195329</v>
      </c>
      <c r="H8" s="79">
        <f>SUM(C8:G8)</f>
        <v>1245031.8792556291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f>'10-1'!C9+'11-1'!C9</f>
        <v>3937115.9985713884</v>
      </c>
      <c r="D9" s="77">
        <f>'10-1'!D9+'11-1'!D9</f>
        <v>39730.035822536243</v>
      </c>
      <c r="E9" s="77">
        <f>'10-1'!E9+'11-1'!E9</f>
        <v>4738.8630223764703</v>
      </c>
      <c r="F9" s="77">
        <f>'10-1'!F9+'11-1'!F9</f>
        <v>5205.8415603188278</v>
      </c>
      <c r="G9" s="77">
        <f>'10-1'!G9+'11-1'!G9</f>
        <v>6463.0302065373035</v>
      </c>
      <c r="H9" s="77">
        <f t="shared" ref="H9:H20" si="0">SUM(C9:G9)</f>
        <v>3993253.769183157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f>'10-1'!C10+'11-1'!C10</f>
        <v>468652.87193191319</v>
      </c>
      <c r="D10" s="79">
        <f>'10-1'!D10+'11-1'!D10</f>
        <v>45544.039411670397</v>
      </c>
      <c r="E10" s="79">
        <f>'10-1'!E10+'11-1'!E10</f>
        <v>7972.8235233479081</v>
      </c>
      <c r="F10" s="79">
        <f>'10-1'!F10+'11-1'!F10</f>
        <v>1634.2077522371546</v>
      </c>
      <c r="G10" s="79">
        <f>'10-1'!G10+'11-1'!G10</f>
        <v>2614.1294595816867</v>
      </c>
      <c r="H10" s="79">
        <f t="shared" si="0"/>
        <v>526418.07207875035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f>'10-1'!C11+'11-1'!C11</f>
        <v>36426.872443536224</v>
      </c>
      <c r="D11" s="77">
        <f>'10-1'!D11+'11-1'!D11</f>
        <v>74607.580564356933</v>
      </c>
      <c r="E11" s="77">
        <f>'10-1'!E11+'11-1'!E11</f>
        <v>67336.044356783517</v>
      </c>
      <c r="F11" s="77">
        <f>'10-1'!F11+'11-1'!F11</f>
        <v>15777.788346242238</v>
      </c>
      <c r="G11" s="77">
        <f>'10-1'!G11+'11-1'!G11</f>
        <v>29240.811359539006</v>
      </c>
      <c r="H11" s="77">
        <f t="shared" si="0"/>
        <v>223389.09707045794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f>'10-1'!C12+'11-1'!C12</f>
        <v>112322.280092136</v>
      </c>
      <c r="D12" s="79">
        <f>'10-1'!D12+'11-1'!D12</f>
        <v>177041.75199030421</v>
      </c>
      <c r="E12" s="79">
        <f>'10-1'!E12+'11-1'!E12</f>
        <v>165966.85977206408</v>
      </c>
      <c r="F12" s="79">
        <f>'10-1'!F12+'11-1'!F12</f>
        <v>56586.948357638561</v>
      </c>
      <c r="G12" s="79">
        <f>'10-1'!G12+'11-1'!G12</f>
        <v>113664.13505183987</v>
      </c>
      <c r="H12" s="79">
        <f t="shared" si="0"/>
        <v>625581.97526398278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f>'10-1'!C13+'11-1'!C13</f>
        <v>63275.007721466587</v>
      </c>
      <c r="D13" s="77">
        <f>'10-1'!D13+'11-1'!D13</f>
        <v>133375.93218533264</v>
      </c>
      <c r="E13" s="77">
        <f>'10-1'!E13+'11-1'!E13</f>
        <v>97939.684765553233</v>
      </c>
      <c r="F13" s="77">
        <f>'10-1'!F13+'11-1'!F13</f>
        <v>26811.814677421615</v>
      </c>
      <c r="G13" s="77">
        <f>'10-1'!G13+'11-1'!G13</f>
        <v>37082.206915561248</v>
      </c>
      <c r="H13" s="77">
        <f t="shared" si="0"/>
        <v>358484.64626533526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f>'10-1'!C14+'11-1'!C14</f>
        <v>23612.730006903752</v>
      </c>
      <c r="D14" s="79">
        <f>'10-1'!D14+'11-1'!D14</f>
        <v>29734.406387428688</v>
      </c>
      <c r="E14" s="79">
        <f>'10-1'!E14+'11-1'!E14</f>
        <v>20950.386847812413</v>
      </c>
      <c r="F14" s="79">
        <f>'10-1'!F14+'11-1'!F14</f>
        <v>2080.9544214442271</v>
      </c>
      <c r="G14" s="79">
        <f>'10-1'!G14+'11-1'!G14</f>
        <v>3400.7027749199269</v>
      </c>
      <c r="H14" s="79">
        <f t="shared" si="0"/>
        <v>79779.180438509007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f>'10-1'!C15+'11-1'!C15</f>
        <v>7143.7911090691032</v>
      </c>
      <c r="D15" s="77">
        <f>'10-1'!D15+'11-1'!D15</f>
        <v>22954.351703394954</v>
      </c>
      <c r="E15" s="77">
        <f>'10-1'!E15+'11-1'!E15</f>
        <v>16170.3824553903</v>
      </c>
      <c r="F15" s="77">
        <f>'10-1'!F15+'11-1'!F15</f>
        <v>779.2940752661882</v>
      </c>
      <c r="G15" s="77">
        <f>'10-1'!G15+'11-1'!G15</f>
        <v>1208.6710849108986</v>
      </c>
      <c r="H15" s="77">
        <f t="shared" si="0"/>
        <v>48256.490428031451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f>'10-1'!C16+'11-1'!C16</f>
        <v>6287.9362299872719</v>
      </c>
      <c r="D16" s="79">
        <f>'10-1'!D16+'11-1'!D16</f>
        <v>11048.448303886926</v>
      </c>
      <c r="E16" s="79">
        <f>'10-1'!E16+'11-1'!E16</f>
        <v>13716.157984274318</v>
      </c>
      <c r="F16" s="79">
        <f>'10-1'!F16+'11-1'!F16</f>
        <v>4393.1333055373589</v>
      </c>
      <c r="G16" s="79">
        <f>'10-1'!G16+'11-1'!G16</f>
        <v>3845.3687217687166</v>
      </c>
      <c r="H16" s="79">
        <f t="shared" si="0"/>
        <v>39291.044545454592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f>'10-1'!C17+'11-1'!C17</f>
        <v>33789.740760814784</v>
      </c>
      <c r="D17" s="77">
        <f>'10-1'!D17+'11-1'!D17</f>
        <v>57809.325951384148</v>
      </c>
      <c r="E17" s="77">
        <f>'10-1'!E17+'11-1'!E17</f>
        <v>44611.797378895259</v>
      </c>
      <c r="F17" s="77">
        <f>'10-1'!F17+'11-1'!F17</f>
        <v>11538.180182706508</v>
      </c>
      <c r="G17" s="77">
        <f>'10-1'!G17+'11-1'!G17</f>
        <v>30851.84856926564</v>
      </c>
      <c r="H17" s="77">
        <f t="shared" si="0"/>
        <v>178600.89284306631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f>'10-1'!C18+'11-1'!C18</f>
        <v>7553.9503709843866</v>
      </c>
      <c r="D18" s="79">
        <f>'10-1'!D18+'11-1'!D18</f>
        <v>24040.131079674327</v>
      </c>
      <c r="E18" s="79">
        <f>'10-1'!E18+'11-1'!E18</f>
        <v>16978.818090161101</v>
      </c>
      <c r="F18" s="79">
        <f>'10-1'!F18+'11-1'!F18</f>
        <v>4856.8643562550405</v>
      </c>
      <c r="G18" s="79">
        <f>'10-1'!G18+'11-1'!G18</f>
        <v>24390.708846082613</v>
      </c>
      <c r="H18" s="79">
        <f t="shared" si="0"/>
        <v>77820.472743157472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f>'10-1'!C19+'11-1'!C19</f>
        <v>77479.308662227151</v>
      </c>
      <c r="D19" s="77">
        <f>'10-1'!D19+'11-1'!D19</f>
        <v>37121.681825105661</v>
      </c>
      <c r="E19" s="77">
        <f>'10-1'!E19+'11-1'!E19</f>
        <v>8141.8808662869897</v>
      </c>
      <c r="F19" s="77">
        <f>'10-1'!F19+'11-1'!F19</f>
        <v>2306.9057889445935</v>
      </c>
      <c r="G19" s="77">
        <f>'10-1'!G19+'11-1'!G19</f>
        <v>8133.2874123801212</v>
      </c>
      <c r="H19" s="77">
        <f t="shared" si="0"/>
        <v>133183.06455494452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f>'10-1'!C20+'11-1'!C20</f>
        <v>2471.6500810759608</v>
      </c>
      <c r="D20" s="79">
        <f>'10-1'!D20+'11-1'!D20</f>
        <v>7654.5614118450303</v>
      </c>
      <c r="E20" s="79">
        <f>'10-1'!E20+'11-1'!E20</f>
        <v>16382.364913374779</v>
      </c>
      <c r="F20" s="79">
        <f>'10-1'!F20+'11-1'!F20</f>
        <v>1851.0610958033308</v>
      </c>
      <c r="G20" s="79">
        <f>'10-1'!G20+'11-1'!G20</f>
        <v>2995.7696614403158</v>
      </c>
      <c r="H20" s="79">
        <f t="shared" si="0"/>
        <v>31355.407163539414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4941168.5315394923</v>
      </c>
      <c r="D21" s="80">
        <f t="shared" si="1"/>
        <v>1206113.2767818053</v>
      </c>
      <c r="E21" s="80">
        <f t="shared" si="1"/>
        <v>834942.73396874324</v>
      </c>
      <c r="F21" s="80">
        <f t="shared" si="1"/>
        <v>213194.22981819321</v>
      </c>
      <c r="G21" s="80">
        <f t="shared" si="1"/>
        <v>365027.21972578065</v>
      </c>
      <c r="H21" s="80">
        <f t="shared" si="1"/>
        <v>7560445.9918340165</v>
      </c>
      <c r="I21" s="59" t="s">
        <v>7</v>
      </c>
      <c r="J21" s="17"/>
    </row>
    <row r="22" spans="1:10" s="6" customFormat="1" ht="30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24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view="pageBreakPreview" zoomScale="55" zoomScaleNormal="50" zoomScaleSheetLayoutView="55" zoomScalePageLayoutView="70" workbookViewId="0">
      <selection activeCell="A24" sqref="A24:XFD34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37.4257812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314</v>
      </c>
      <c r="D2" s="18"/>
      <c r="E2" s="18"/>
      <c r="F2" s="18"/>
      <c r="G2" s="18"/>
      <c r="H2" s="18"/>
      <c r="I2" s="35" t="s">
        <v>315</v>
      </c>
      <c r="J2" s="18"/>
    </row>
    <row r="3" spans="1:10" s="13" customFormat="1" ht="38.25" customHeight="1" x14ac:dyDescent="0.2">
      <c r="A3" s="24"/>
      <c r="B3" s="163" t="s">
        <v>385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51.75" customHeight="1" x14ac:dyDescent="0.2">
      <c r="A4" s="26"/>
      <c r="B4" s="164" t="s">
        <v>411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f>'10-2'!C8+'11-2'!C8</f>
        <v>74177.364037365696</v>
      </c>
      <c r="D8" s="79">
        <f>'10-2'!D8+'11-2'!D8</f>
        <v>283223.83437273407</v>
      </c>
      <c r="E8" s="79">
        <f>'10-2'!E8+'11-2'!E8</f>
        <v>191506.98458890987</v>
      </c>
      <c r="F8" s="79">
        <f>'10-2'!F8+'11-2'!F8</f>
        <v>50221.264740146689</v>
      </c>
      <c r="G8" s="79">
        <f>'10-2'!G8+'11-2'!G8</f>
        <v>89540.595013979415</v>
      </c>
      <c r="H8" s="79">
        <f>SUM(C8:G8)</f>
        <v>688670.04275313579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f>'10-2'!C9+'11-2'!C9</f>
        <v>2161435.0094559463</v>
      </c>
      <c r="D9" s="77">
        <f>'10-2'!D9+'11-2'!D9</f>
        <v>23773.539853887181</v>
      </c>
      <c r="E9" s="77">
        <f>'10-2'!E9+'11-2'!E9</f>
        <v>5279.413305353175</v>
      </c>
      <c r="F9" s="77">
        <f>'10-2'!F9+'11-2'!F9</f>
        <v>2801.3810294466202</v>
      </c>
      <c r="G9" s="77">
        <f>'10-2'!G9+'11-2'!G9</f>
        <v>6220.232145736707</v>
      </c>
      <c r="H9" s="77">
        <f t="shared" ref="H9:H20" si="0">SUM(C9:G9)</f>
        <v>2199509.5757903703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f>'10-2'!C10+'11-2'!C10</f>
        <v>228008.27427758032</v>
      </c>
      <c r="D10" s="79">
        <f>'10-2'!D10+'11-2'!D10</f>
        <v>30976.004540939855</v>
      </c>
      <c r="E10" s="79">
        <f>'10-2'!E10+'11-2'!E10</f>
        <v>5683.0134934776515</v>
      </c>
      <c r="F10" s="79">
        <f>'10-2'!F10+'11-2'!F10</f>
        <v>1848.8026111327795</v>
      </c>
      <c r="G10" s="79">
        <f>'10-2'!G10+'11-2'!G10</f>
        <v>4523.9664338388566</v>
      </c>
      <c r="H10" s="79">
        <f t="shared" si="0"/>
        <v>271040.06135696947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f>'10-2'!C11+'11-2'!C11</f>
        <v>13827.873706517144</v>
      </c>
      <c r="D11" s="77">
        <f>'10-2'!D11+'11-2'!D11</f>
        <v>29498.787182498083</v>
      </c>
      <c r="E11" s="77">
        <f>'10-2'!E11+'11-2'!E11</f>
        <v>35268.034389030508</v>
      </c>
      <c r="F11" s="77">
        <f>'10-2'!F11+'11-2'!F11</f>
        <v>14176.847271057037</v>
      </c>
      <c r="G11" s="77">
        <f>'10-2'!G11+'11-2'!G11</f>
        <v>26326.393185998535</v>
      </c>
      <c r="H11" s="77">
        <f t="shared" si="0"/>
        <v>119097.9357351013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f>'10-2'!C12+'11-2'!C12</f>
        <v>39083.756311672129</v>
      </c>
      <c r="D12" s="79">
        <f>'10-2'!D12+'11-2'!D12</f>
        <v>79475.412484499844</v>
      </c>
      <c r="E12" s="79">
        <f>'10-2'!E12+'11-2'!E12</f>
        <v>79210.617267936716</v>
      </c>
      <c r="F12" s="79">
        <f>'10-2'!F12+'11-2'!F12</f>
        <v>27016.764797179094</v>
      </c>
      <c r="G12" s="79">
        <f>'10-2'!G12+'11-2'!G12</f>
        <v>73223.267086417487</v>
      </c>
      <c r="H12" s="79">
        <f t="shared" si="0"/>
        <v>298009.81794770528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f>'10-2'!C13+'11-2'!C13</f>
        <v>37118.725324445921</v>
      </c>
      <c r="D13" s="77">
        <f>'10-2'!D13+'11-2'!D13</f>
        <v>74851.90688723835</v>
      </c>
      <c r="E13" s="77">
        <f>'10-2'!E13+'11-2'!E13</f>
        <v>59222.81866159894</v>
      </c>
      <c r="F13" s="77">
        <f>'10-2'!F13+'11-2'!F13</f>
        <v>23272.194325408305</v>
      </c>
      <c r="G13" s="77">
        <f>'10-2'!G13+'11-2'!G13</f>
        <v>36468.048078679676</v>
      </c>
      <c r="H13" s="77">
        <f t="shared" si="0"/>
        <v>230933.6932773712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f>'10-2'!C14+'11-2'!C14</f>
        <v>14245.955784598636</v>
      </c>
      <c r="D14" s="79">
        <f>'10-2'!D14+'11-2'!D14</f>
        <v>11984.695867030605</v>
      </c>
      <c r="E14" s="79">
        <f>'10-2'!E14+'11-2'!E14</f>
        <v>7840.0240791143278</v>
      </c>
      <c r="F14" s="79">
        <f>'10-2'!F14+'11-2'!F14</f>
        <v>1263.7986745953858</v>
      </c>
      <c r="G14" s="79">
        <f>'10-2'!G14+'11-2'!G14</f>
        <v>3818.4101598950692</v>
      </c>
      <c r="H14" s="79">
        <f t="shared" si="0"/>
        <v>39152.884565234024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f>'10-2'!C15+'11-2'!C15</f>
        <v>1289.2389764123825</v>
      </c>
      <c r="D15" s="77">
        <f>'10-2'!D15+'11-2'!D15</f>
        <v>4668.4415406910139</v>
      </c>
      <c r="E15" s="77">
        <f>'10-2'!E15+'11-2'!E15</f>
        <v>7142.4473026583646</v>
      </c>
      <c r="F15" s="77">
        <f>'10-2'!F15+'11-2'!F15</f>
        <v>474.86873795160386</v>
      </c>
      <c r="G15" s="77">
        <f>'10-2'!G15+'11-2'!G15</f>
        <v>580.45417100366785</v>
      </c>
      <c r="H15" s="77">
        <f t="shared" si="0"/>
        <v>14155.450728717033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f>'10-2'!C16+'11-2'!C16</f>
        <v>2002.4178322040573</v>
      </c>
      <c r="D16" s="79">
        <f>'10-2'!D16+'11-2'!D16</f>
        <v>6380.0465191297162</v>
      </c>
      <c r="E16" s="79">
        <f>'10-2'!E16+'11-2'!E16</f>
        <v>4827.7095184088939</v>
      </c>
      <c r="F16" s="79">
        <f>'10-2'!F16+'11-2'!F16</f>
        <v>1656.2350841050579</v>
      </c>
      <c r="G16" s="79">
        <f>'10-2'!G16+'11-2'!G16</f>
        <v>1726.485704658241</v>
      </c>
      <c r="H16" s="79">
        <f t="shared" si="0"/>
        <v>16592.894658505968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f>'10-2'!C17+'11-2'!C17</f>
        <v>11206.233597584935</v>
      </c>
      <c r="D17" s="77">
        <f>'10-2'!D17+'11-2'!D17</f>
        <v>41353.879055603655</v>
      </c>
      <c r="E17" s="77">
        <f>'10-2'!E17+'11-2'!E17</f>
        <v>33181.958019403522</v>
      </c>
      <c r="F17" s="77">
        <f>'10-2'!F17+'11-2'!F17</f>
        <v>6885.0837303385779</v>
      </c>
      <c r="G17" s="77">
        <f>'10-2'!G17+'11-2'!G17</f>
        <v>24388.138628565619</v>
      </c>
      <c r="H17" s="77">
        <f t="shared" si="0"/>
        <v>117015.29303149632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f>'10-2'!C18+'11-2'!C18</f>
        <v>4922.9929706902813</v>
      </c>
      <c r="D18" s="79">
        <f>'10-2'!D18+'11-2'!D18</f>
        <v>9661.3074351345895</v>
      </c>
      <c r="E18" s="79">
        <f>'10-2'!E18+'11-2'!E18</f>
        <v>6570.0071258082899</v>
      </c>
      <c r="F18" s="79">
        <f>'10-2'!F18+'11-2'!F18</f>
        <v>2271.4889511912506</v>
      </c>
      <c r="G18" s="79">
        <f>'10-2'!G18+'11-2'!G18</f>
        <v>15865.685822389503</v>
      </c>
      <c r="H18" s="79">
        <f t="shared" si="0"/>
        <v>39291.482305213911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f>'10-2'!C19+'11-2'!C19</f>
        <v>50637.836556411756</v>
      </c>
      <c r="D19" s="77">
        <f>'10-2'!D19+'11-2'!D19</f>
        <v>19255.996788567521</v>
      </c>
      <c r="E19" s="77">
        <f>'10-2'!E19+'11-2'!E19</f>
        <v>6320.1102550709275</v>
      </c>
      <c r="F19" s="77">
        <f>'10-2'!F19+'11-2'!F19</f>
        <v>1874.0384006139814</v>
      </c>
      <c r="G19" s="77">
        <f>'10-2'!G19+'11-2'!G19</f>
        <v>9490.0454706832861</v>
      </c>
      <c r="H19" s="77">
        <f t="shared" si="0"/>
        <v>87578.027471347465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f>'10-2'!C20+'11-2'!C20</f>
        <v>689.99298049793049</v>
      </c>
      <c r="D20" s="79">
        <f>'10-2'!D20+'11-2'!D20</f>
        <v>3729.1153030061323</v>
      </c>
      <c r="E20" s="79">
        <f>'10-2'!E20+'11-2'!E20</f>
        <v>7871.4069473983764</v>
      </c>
      <c r="F20" s="79">
        <f>'10-2'!F20+'11-2'!F20</f>
        <v>2238.0468746900106</v>
      </c>
      <c r="G20" s="79">
        <f>'10-2'!G20+'11-2'!G20</f>
        <v>4346.2384603533537</v>
      </c>
      <c r="H20" s="79">
        <f t="shared" si="0"/>
        <v>18874.800565945803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2638645.671811928</v>
      </c>
      <c r="D21" s="80">
        <f t="shared" si="1"/>
        <v>618832.96783096076</v>
      </c>
      <c r="E21" s="80">
        <f t="shared" si="1"/>
        <v>449924.54495416948</v>
      </c>
      <c r="F21" s="80">
        <f t="shared" si="1"/>
        <v>136000.81522785639</v>
      </c>
      <c r="G21" s="80">
        <f t="shared" si="1"/>
        <v>296517.96036219946</v>
      </c>
      <c r="H21" s="80">
        <f t="shared" si="1"/>
        <v>4139921.9601871143</v>
      </c>
      <c r="I21" s="59" t="s">
        <v>7</v>
      </c>
      <c r="J21" s="17"/>
    </row>
    <row r="22" spans="1:10" s="6" customFormat="1" ht="30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24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view="pageBreakPreview" zoomScale="55" zoomScaleNormal="50" zoomScaleSheetLayoutView="55" zoomScalePageLayoutView="70" workbookViewId="0">
      <selection activeCell="A24" sqref="A24:XFD34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5703125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316</v>
      </c>
      <c r="C2" s="18"/>
      <c r="D2" s="18"/>
      <c r="E2" s="18"/>
      <c r="F2" s="18"/>
      <c r="G2" s="18"/>
      <c r="I2" s="35" t="s">
        <v>317</v>
      </c>
      <c r="J2" s="18"/>
    </row>
    <row r="3" spans="1:10" s="13" customFormat="1" ht="38.25" customHeight="1" x14ac:dyDescent="0.2">
      <c r="A3" s="24"/>
      <c r="B3" s="163" t="s">
        <v>236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4.5" customHeight="1" x14ac:dyDescent="0.2">
      <c r="A4" s="26"/>
      <c r="B4" s="164" t="s">
        <v>412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f>'10-1'!C8+'10-2'!C8</f>
        <v>132772.3536340803</v>
      </c>
      <c r="D8" s="79">
        <f>'10-1'!D8+'10-2'!D8</f>
        <v>372494.64096888137</v>
      </c>
      <c r="E8" s="79">
        <f>'10-1'!E8+'10-2'!E8</f>
        <v>212002.02330271277</v>
      </c>
      <c r="F8" s="79">
        <f>'10-1'!F8+'10-2'!F8</f>
        <v>59063.19067724343</v>
      </c>
      <c r="G8" s="79">
        <f>'10-1'!G8+'10-2'!G8</f>
        <v>118322.09634775651</v>
      </c>
      <c r="H8" s="79">
        <f>SUM(C8:G8)</f>
        <v>894654.30493067438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f>'10-1'!C9+'10-2'!C9</f>
        <v>2254484.0254784478</v>
      </c>
      <c r="D9" s="77">
        <f>'10-1'!D9+'10-2'!D9</f>
        <v>46382.953478539202</v>
      </c>
      <c r="E9" s="77">
        <f>'10-1'!E9+'10-2'!E9</f>
        <v>8742.6526538868893</v>
      </c>
      <c r="F9" s="77">
        <f>'10-1'!F9+'10-2'!F9</f>
        <v>8007.222589765448</v>
      </c>
      <c r="G9" s="77">
        <f>'10-1'!G9+'10-2'!G9</f>
        <v>7017.2884124835527</v>
      </c>
      <c r="H9" s="77">
        <f t="shared" ref="H9:H20" si="0">SUM(C9:G9)</f>
        <v>2324634.1426131232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f>'10-1'!C10+'10-2'!C10</f>
        <v>237039.55779581351</v>
      </c>
      <c r="D10" s="79">
        <f>'10-1'!D10+'10-2'!D10</f>
        <v>36271.233872511053</v>
      </c>
      <c r="E10" s="79">
        <f>'10-1'!E10+'10-2'!E10</f>
        <v>5687.0568192389946</v>
      </c>
      <c r="F10" s="79">
        <f>'10-1'!F10+'10-2'!F10</f>
        <v>464.65821682366521</v>
      </c>
      <c r="G10" s="79">
        <f>'10-1'!G10+'10-2'!G10</f>
        <v>3025.1146340731971</v>
      </c>
      <c r="H10" s="79">
        <f t="shared" si="0"/>
        <v>282487.62133846042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f>'10-1'!C11+'10-2'!C11</f>
        <v>30112.713460782979</v>
      </c>
      <c r="D11" s="77">
        <f>'10-1'!D11+'10-2'!D11</f>
        <v>46223.078619365129</v>
      </c>
      <c r="E11" s="77">
        <f>'10-1'!E11+'10-2'!E11</f>
        <v>56687.451948579146</v>
      </c>
      <c r="F11" s="77">
        <f>'10-1'!F11+'10-2'!F11</f>
        <v>24208.970784848025</v>
      </c>
      <c r="G11" s="77">
        <f>'10-1'!G11+'10-2'!G11</f>
        <v>43201.070200437796</v>
      </c>
      <c r="H11" s="77">
        <f t="shared" si="0"/>
        <v>200433.28501401309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f>'10-1'!C12+'10-2'!C12</f>
        <v>74812.120941183501</v>
      </c>
      <c r="D12" s="79">
        <f>'10-1'!D12+'10-2'!D12</f>
        <v>112512.21595509826</v>
      </c>
      <c r="E12" s="79">
        <f>'10-1'!E12+'10-2'!E12</f>
        <v>137605.65580313516</v>
      </c>
      <c r="F12" s="79">
        <f>'10-1'!F12+'10-2'!F12</f>
        <v>55222.054127569732</v>
      </c>
      <c r="G12" s="79">
        <f>'10-1'!G12+'10-2'!G12</f>
        <v>131383.13901681214</v>
      </c>
      <c r="H12" s="79">
        <f t="shared" si="0"/>
        <v>511535.1858437988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f>'10-1'!C13+'10-2'!C13</f>
        <v>80402.808433680882</v>
      </c>
      <c r="D13" s="77">
        <f>'10-1'!D13+'10-2'!D13</f>
        <v>137926.8874700171</v>
      </c>
      <c r="E13" s="77">
        <f>'10-1'!E13+'10-2'!E13</f>
        <v>103642.50900362986</v>
      </c>
      <c r="F13" s="77">
        <f>'10-1'!F13+'10-2'!F13</f>
        <v>46232.112059691673</v>
      </c>
      <c r="G13" s="77">
        <f>'10-1'!G13+'10-2'!G13</f>
        <v>67338.362351317599</v>
      </c>
      <c r="H13" s="77">
        <f t="shared" si="0"/>
        <v>435542.67931833712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f>'10-1'!C14+'10-2'!C14</f>
        <v>31598.937591582693</v>
      </c>
      <c r="D14" s="79">
        <f>'10-1'!D14+'10-2'!D14</f>
        <v>19494.141519054934</v>
      </c>
      <c r="E14" s="79">
        <f>'10-1'!E14+'10-2'!E14</f>
        <v>16738.578688962785</v>
      </c>
      <c r="F14" s="79">
        <f>'10-1'!F14+'10-2'!F14</f>
        <v>2225.7324952458057</v>
      </c>
      <c r="G14" s="79">
        <f>'10-1'!G14+'10-2'!G14</f>
        <v>5359.2643383460309</v>
      </c>
      <c r="H14" s="79">
        <f t="shared" si="0"/>
        <v>75416.654633192258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f>'10-1'!C15+'10-2'!C15</f>
        <v>4575.8886037563825</v>
      </c>
      <c r="D15" s="77">
        <f>'10-1'!D15+'10-2'!D15</f>
        <v>12018.054925173765</v>
      </c>
      <c r="E15" s="77">
        <f>'10-1'!E15+'10-2'!E15</f>
        <v>10201.133417524414</v>
      </c>
      <c r="F15" s="77">
        <f>'10-1'!F15+'10-2'!F15</f>
        <v>1118.1919960562536</v>
      </c>
      <c r="G15" s="77">
        <f>'10-1'!G15+'10-2'!G15</f>
        <v>1190.0622465166628</v>
      </c>
      <c r="H15" s="77">
        <f t="shared" si="0"/>
        <v>29103.331189027474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f>'10-1'!C16+'10-2'!C16</f>
        <v>3128.3213762425403</v>
      </c>
      <c r="D16" s="79">
        <f>'10-1'!D16+'10-2'!D16</f>
        <v>10415.580842491343</v>
      </c>
      <c r="E16" s="79">
        <f>'10-1'!E16+'10-2'!E16</f>
        <v>9606.8385777090753</v>
      </c>
      <c r="F16" s="79">
        <f>'10-1'!F16+'10-2'!F16</f>
        <v>3667.4870778893692</v>
      </c>
      <c r="G16" s="79">
        <f>'10-1'!G16+'10-2'!G16</f>
        <v>3226.1894017419572</v>
      </c>
      <c r="H16" s="79">
        <f t="shared" si="0"/>
        <v>30044.417276074284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f>'10-1'!C17+'10-2'!C17</f>
        <v>33383.233810933853</v>
      </c>
      <c r="D17" s="77">
        <f>'10-1'!D17+'10-2'!D17</f>
        <v>90601.701930619893</v>
      </c>
      <c r="E17" s="77">
        <f>'10-1'!E17+'10-2'!E17</f>
        <v>61146.640341850522</v>
      </c>
      <c r="F17" s="77">
        <f>'10-1'!F17+'10-2'!F17</f>
        <v>16285.266341790701</v>
      </c>
      <c r="G17" s="77">
        <f>'10-1'!G17+'10-2'!G17</f>
        <v>47910.122250829831</v>
      </c>
      <c r="H17" s="77">
        <f t="shared" si="0"/>
        <v>249326.9646760248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f>'10-1'!C18+'10-2'!C18</f>
        <v>9161.6638595975928</v>
      </c>
      <c r="D18" s="79">
        <f>'10-1'!D18+'10-2'!D18</f>
        <v>27176.106069308931</v>
      </c>
      <c r="E18" s="79">
        <f>'10-1'!E18+'10-2'!E18</f>
        <v>16721.288139213473</v>
      </c>
      <c r="F18" s="79">
        <f>'10-1'!F18+'10-2'!F18</f>
        <v>4885.7404456273171</v>
      </c>
      <c r="G18" s="79">
        <f>'10-1'!G18+'10-2'!G18</f>
        <v>35196.244260767242</v>
      </c>
      <c r="H18" s="79">
        <f t="shared" si="0"/>
        <v>93141.042774514557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f>'10-1'!C19+'10-2'!C19</f>
        <v>93348.121160309151</v>
      </c>
      <c r="D19" s="77">
        <f>'10-1'!D19+'10-2'!D19</f>
        <v>29734.374126073315</v>
      </c>
      <c r="E19" s="77">
        <f>'10-1'!E19+'10-2'!E19</f>
        <v>11133.095515509583</v>
      </c>
      <c r="F19" s="77">
        <f>'10-1'!F19+'10-2'!F19</f>
        <v>3883.5781812362311</v>
      </c>
      <c r="G19" s="77">
        <f>'10-1'!G19+'10-2'!G19</f>
        <v>15777.497302314525</v>
      </c>
      <c r="H19" s="77">
        <f t="shared" si="0"/>
        <v>153876.6662854428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f>'10-1'!C20+'10-2'!C20</f>
        <v>1926.9098725067188</v>
      </c>
      <c r="D20" s="79">
        <f>'10-1'!D20+'10-2'!D20</f>
        <v>9032.420204855518</v>
      </c>
      <c r="E20" s="79">
        <f>'10-1'!E20+'10-2'!E20</f>
        <v>13895.547316010807</v>
      </c>
      <c r="F20" s="79">
        <f>'10-1'!F20+'10-2'!F20</f>
        <v>1554.5309625594784</v>
      </c>
      <c r="G20" s="79">
        <f>'10-1'!G20+'10-2'!G20</f>
        <v>5104.8826267382246</v>
      </c>
      <c r="H20" s="79">
        <f t="shared" si="0"/>
        <v>31514.290982670744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2986746.6560189174</v>
      </c>
      <c r="D21" s="80">
        <f t="shared" si="1"/>
        <v>950283.38998198975</v>
      </c>
      <c r="E21" s="80">
        <f t="shared" si="1"/>
        <v>663810.47152796353</v>
      </c>
      <c r="F21" s="80">
        <f t="shared" si="1"/>
        <v>226818.73595634717</v>
      </c>
      <c r="G21" s="80">
        <f t="shared" si="1"/>
        <v>484051.3333901352</v>
      </c>
      <c r="H21" s="80">
        <f t="shared" si="1"/>
        <v>5311710.5868753539</v>
      </c>
      <c r="I21" s="59" t="s">
        <v>7</v>
      </c>
      <c r="J21" s="17"/>
    </row>
    <row r="22" spans="1:10" s="6" customFormat="1" ht="30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1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J23"/>
  <sheetViews>
    <sheetView rightToLeft="1" view="pageBreakPreview" zoomScale="55" zoomScaleNormal="50" zoomScaleSheetLayoutView="55" zoomScalePageLayoutView="70" workbookViewId="0">
      <selection activeCell="A24" sqref="A24:XFD34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2" style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318</v>
      </c>
      <c r="D2" s="18"/>
      <c r="E2" s="18"/>
      <c r="F2" s="18"/>
      <c r="G2" s="18"/>
      <c r="H2" s="18"/>
      <c r="I2" s="35" t="s">
        <v>319</v>
      </c>
      <c r="J2" s="18"/>
    </row>
    <row r="3" spans="1:10" s="13" customFormat="1" ht="38.25" customHeight="1" x14ac:dyDescent="0.2">
      <c r="A3" s="24"/>
      <c r="B3" s="163" t="s">
        <v>431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49.5" customHeight="1" x14ac:dyDescent="0.2">
      <c r="A4" s="26"/>
      <c r="B4" s="164" t="s">
        <v>413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v>81734.668010016059</v>
      </c>
      <c r="D8" s="79">
        <v>199944.93778087685</v>
      </c>
      <c r="E8" s="79">
        <v>107385.09822280025</v>
      </c>
      <c r="F8" s="79">
        <v>34224.062910590939</v>
      </c>
      <c r="G8" s="79">
        <v>56183.380834903241</v>
      </c>
      <c r="H8" s="79">
        <f>SUM(C8:G8)</f>
        <v>479472.14775918733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v>1232885.1291050136</v>
      </c>
      <c r="D9" s="77">
        <v>24798.294013425966</v>
      </c>
      <c r="E9" s="77">
        <v>4738.8630223764703</v>
      </c>
      <c r="F9" s="77">
        <v>5205.8415603188278</v>
      </c>
      <c r="G9" s="77">
        <v>3939.6852989499434</v>
      </c>
      <c r="H9" s="77">
        <f t="shared" ref="H9:H20" si="0">SUM(C9:G9)</f>
        <v>1271567.8130000848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v>135923.92302889217</v>
      </c>
      <c r="D10" s="79">
        <v>18946.465843361497</v>
      </c>
      <c r="E10" s="79">
        <v>3006.5557403267617</v>
      </c>
      <c r="F10" s="79">
        <v>464.65821682366521</v>
      </c>
      <c r="G10" s="79">
        <v>1286.6989382493155</v>
      </c>
      <c r="H10" s="79">
        <f t="shared" si="0"/>
        <v>159628.30176765341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v>18603.054270074423</v>
      </c>
      <c r="D11" s="77">
        <v>25936.025193938251</v>
      </c>
      <c r="E11" s="77">
        <v>26808.639421101037</v>
      </c>
      <c r="F11" s="77">
        <v>11356.454056343238</v>
      </c>
      <c r="G11" s="77">
        <v>21734.595916819628</v>
      </c>
      <c r="H11" s="77">
        <f t="shared" si="0"/>
        <v>104438.76885827657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v>49529.366415996876</v>
      </c>
      <c r="D12" s="79">
        <v>64024.116155023708</v>
      </c>
      <c r="E12" s="79">
        <v>77550.819801204314</v>
      </c>
      <c r="F12" s="79">
        <v>30730.47877175971</v>
      </c>
      <c r="G12" s="79">
        <v>69220.749561460179</v>
      </c>
      <c r="H12" s="79">
        <f t="shared" si="0"/>
        <v>291055.53070544481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v>47702.347367005175</v>
      </c>
      <c r="D13" s="77">
        <v>76014.884738372974</v>
      </c>
      <c r="E13" s="77">
        <v>55510.41082579318</v>
      </c>
      <c r="F13" s="77">
        <v>22959.917734283368</v>
      </c>
      <c r="G13" s="77">
        <v>33956.151615084869</v>
      </c>
      <c r="H13" s="77">
        <f t="shared" si="0"/>
        <v>236143.71228053959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v>18850.773426213327</v>
      </c>
      <c r="D14" s="79">
        <v>11380.644015116713</v>
      </c>
      <c r="E14" s="79">
        <v>9857.2331623116934</v>
      </c>
      <c r="F14" s="79">
        <v>1399.7570269050136</v>
      </c>
      <c r="G14" s="79">
        <v>2632.6567633570044</v>
      </c>
      <c r="H14" s="79">
        <f t="shared" si="0"/>
        <v>44121.064393903747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v>3286.6496273439998</v>
      </c>
      <c r="D15" s="77">
        <v>8124.030246849934</v>
      </c>
      <c r="E15" s="77">
        <v>5029.4530929205866</v>
      </c>
      <c r="F15" s="77">
        <v>643.32325810464965</v>
      </c>
      <c r="G15" s="77">
        <v>609.6080755129949</v>
      </c>
      <c r="H15" s="77">
        <f t="shared" si="0"/>
        <v>17693.064300732167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v>1843.5573813876306</v>
      </c>
      <c r="D16" s="79">
        <v>5267.4487091848496</v>
      </c>
      <c r="E16" s="79">
        <v>5353.5273999878264</v>
      </c>
      <c r="F16" s="79">
        <v>2298.3155355482113</v>
      </c>
      <c r="G16" s="79">
        <v>1858.9894413600634</v>
      </c>
      <c r="H16" s="79">
        <f t="shared" si="0"/>
        <v>16621.83846746858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v>25141.509006619955</v>
      </c>
      <c r="D17" s="77">
        <v>52612.731056347533</v>
      </c>
      <c r="E17" s="77">
        <v>33772.752518810128</v>
      </c>
      <c r="F17" s="77">
        <v>11029.735198840977</v>
      </c>
      <c r="G17" s="77">
        <v>27133.157833176483</v>
      </c>
      <c r="H17" s="77">
        <f t="shared" si="0"/>
        <v>149689.88561379508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v>6117.8771434375412</v>
      </c>
      <c r="D18" s="79">
        <v>18956.004616055026</v>
      </c>
      <c r="E18" s="79">
        <v>11638.067830772487</v>
      </c>
      <c r="F18" s="79">
        <v>3506.4644035254719</v>
      </c>
      <c r="G18" s="79">
        <v>21247.89140577885</v>
      </c>
      <c r="H18" s="79">
        <f t="shared" si="0"/>
        <v>61466.305399569377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v>49504.288620050167</v>
      </c>
      <c r="D19" s="77">
        <v>17444.053400878336</v>
      </c>
      <c r="E19" s="77">
        <v>5227.9785432839526</v>
      </c>
      <c r="F19" s="77">
        <v>2009.53978062225</v>
      </c>
      <c r="G19" s="77">
        <v>7295.5849668308765</v>
      </c>
      <c r="H19" s="77">
        <f t="shared" si="0"/>
        <v>81481.445311665593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v>1236.9168920087884</v>
      </c>
      <c r="D20" s="79">
        <v>5303.3049018493857</v>
      </c>
      <c r="E20" s="79">
        <v>7522.2846398976972</v>
      </c>
      <c r="F20" s="79">
        <v>928.61090289374135</v>
      </c>
      <c r="G20" s="79">
        <v>1601.0103169841034</v>
      </c>
      <c r="H20" s="79">
        <f t="shared" si="0"/>
        <v>16592.127653633717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1672360.0602940593</v>
      </c>
      <c r="D21" s="80">
        <f t="shared" si="1"/>
        <v>528752.94067128096</v>
      </c>
      <c r="E21" s="80">
        <f t="shared" si="1"/>
        <v>353401.68422158645</v>
      </c>
      <c r="F21" s="80">
        <f t="shared" si="1"/>
        <v>126757.15935656006</v>
      </c>
      <c r="G21" s="80">
        <f t="shared" si="1"/>
        <v>248700.16096846753</v>
      </c>
      <c r="H21" s="80">
        <f t="shared" si="1"/>
        <v>2929972.0055119544</v>
      </c>
      <c r="I21" s="59" t="s">
        <v>7</v>
      </c>
      <c r="J21" s="17"/>
    </row>
    <row r="22" spans="1:10" s="6" customFormat="1" ht="30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1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K23"/>
  <sheetViews>
    <sheetView rightToLeft="1" view="pageBreakPreview" zoomScale="55" zoomScaleNormal="50" zoomScaleSheetLayoutView="55" zoomScalePageLayoutView="70" workbookViewId="0">
      <selection activeCell="A24" sqref="A24:XFD34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320</v>
      </c>
      <c r="C2" s="18"/>
      <c r="D2" s="18"/>
      <c r="E2" s="18"/>
      <c r="F2" s="18"/>
      <c r="G2" s="18"/>
      <c r="I2" s="35" t="s">
        <v>321</v>
      </c>
      <c r="J2" s="18"/>
    </row>
    <row r="3" spans="1:10" s="13" customFormat="1" ht="38.25" customHeight="1" x14ac:dyDescent="0.2">
      <c r="A3" s="24"/>
      <c r="B3" s="163" t="s">
        <v>386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51.75" customHeight="1" x14ac:dyDescent="0.2">
      <c r="A4" s="26"/>
      <c r="B4" s="164" t="s">
        <v>414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v>51037.685624064245</v>
      </c>
      <c r="D8" s="79">
        <v>172549.70318800453</v>
      </c>
      <c r="E8" s="79">
        <v>104616.92507991253</v>
      </c>
      <c r="F8" s="79">
        <v>24839.127766652491</v>
      </c>
      <c r="G8" s="79">
        <v>62138.715512853261</v>
      </c>
      <c r="H8" s="79">
        <f>SUM(C8:G8)</f>
        <v>415182.15717148699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v>1021598.8963734343</v>
      </c>
      <c r="D9" s="77">
        <v>21584.659465113236</v>
      </c>
      <c r="E9" s="77">
        <v>4003.7896315104199</v>
      </c>
      <c r="F9" s="77">
        <v>2801.3810294466202</v>
      </c>
      <c r="G9" s="77">
        <v>3077.6031135336088</v>
      </c>
      <c r="H9" s="77">
        <f>SUM(C9:G9)</f>
        <v>1053066.3296130383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v>101115.63476692134</v>
      </c>
      <c r="D10" s="79">
        <v>17324.768029149556</v>
      </c>
      <c r="E10" s="79">
        <v>2680.5010789122334</v>
      </c>
      <c r="F10" s="79"/>
      <c r="G10" s="79">
        <v>1738.4156958238816</v>
      </c>
      <c r="H10" s="79">
        <f t="shared" ref="H10:H20" si="0">SUM(C10:G10)</f>
        <v>122859.31957080701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v>11509.659190708557</v>
      </c>
      <c r="D11" s="77">
        <v>20287.053425426882</v>
      </c>
      <c r="E11" s="77">
        <v>29878.812527478109</v>
      </c>
      <c r="F11" s="77">
        <v>12852.516728504785</v>
      </c>
      <c r="G11" s="77">
        <v>21466.474283618172</v>
      </c>
      <c r="H11" s="77">
        <f t="shared" si="0"/>
        <v>95994.516155736492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v>25282.754525186632</v>
      </c>
      <c r="D12" s="79">
        <v>48488.099800074553</v>
      </c>
      <c r="E12" s="79">
        <v>60054.836001930853</v>
      </c>
      <c r="F12" s="79">
        <v>24491.575355810022</v>
      </c>
      <c r="G12" s="79">
        <v>62162.389455351964</v>
      </c>
      <c r="H12" s="79">
        <f t="shared" si="0"/>
        <v>220479.65513835405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v>32700.461066675703</v>
      </c>
      <c r="D13" s="77">
        <v>61912.002731644119</v>
      </c>
      <c r="E13" s="77">
        <v>48132.098177836684</v>
      </c>
      <c r="F13" s="77">
        <v>23272.194325408305</v>
      </c>
      <c r="G13" s="77">
        <v>33382.21073623273</v>
      </c>
      <c r="H13" s="77">
        <f t="shared" si="0"/>
        <v>199398.96703779753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v>12748.164165369366</v>
      </c>
      <c r="D14" s="79">
        <v>8113.4975039382207</v>
      </c>
      <c r="E14" s="79">
        <v>6881.3455266510928</v>
      </c>
      <c r="F14" s="79">
        <v>825.9754683407923</v>
      </c>
      <c r="G14" s="79">
        <v>2726.607574989026</v>
      </c>
      <c r="H14" s="79">
        <f t="shared" si="0"/>
        <v>31295.590239288496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v>1289.2389764123825</v>
      </c>
      <c r="D15" s="77">
        <v>3894.0246783238304</v>
      </c>
      <c r="E15" s="77">
        <v>5171.6803246038271</v>
      </c>
      <c r="F15" s="77">
        <v>474.86873795160386</v>
      </c>
      <c r="G15" s="77">
        <v>580.45417100366785</v>
      </c>
      <c r="H15" s="77">
        <f t="shared" si="0"/>
        <v>11410.266888295311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v>1284.7639948549097</v>
      </c>
      <c r="D16" s="79">
        <v>5148.1321333064934</v>
      </c>
      <c r="E16" s="79">
        <v>4253.3111777212489</v>
      </c>
      <c r="F16" s="79">
        <v>1369.1715423411576</v>
      </c>
      <c r="G16" s="79">
        <v>1367.1999603818936</v>
      </c>
      <c r="H16" s="79">
        <f t="shared" si="0"/>
        <v>13422.578808605702</v>
      </c>
      <c r="I16" s="58" t="s">
        <v>25</v>
      </c>
      <c r="J16" s="17"/>
    </row>
    <row r="17" spans="1:11" ht="39.950000000000003" customHeight="1" x14ac:dyDescent="0.2">
      <c r="A17" s="15"/>
      <c r="B17" s="54" t="s">
        <v>28</v>
      </c>
      <c r="C17" s="77">
        <v>8241.7248043138989</v>
      </c>
      <c r="D17" s="77">
        <v>37988.97087427236</v>
      </c>
      <c r="E17" s="77">
        <v>27373.887823040397</v>
      </c>
      <c r="F17" s="77">
        <v>5255.5311429497233</v>
      </c>
      <c r="G17" s="77">
        <v>20776.964417653347</v>
      </c>
      <c r="H17" s="77">
        <f t="shared" si="0"/>
        <v>99637.079062229721</v>
      </c>
      <c r="I17" s="54" t="s">
        <v>27</v>
      </c>
      <c r="J17" s="17"/>
    </row>
    <row r="18" spans="1:11" ht="39.950000000000003" customHeight="1" x14ac:dyDescent="0.2">
      <c r="A18" s="15"/>
      <c r="B18" s="58" t="s">
        <v>30</v>
      </c>
      <c r="C18" s="79">
        <v>3043.786716160052</v>
      </c>
      <c r="D18" s="79">
        <v>8220.1014532539048</v>
      </c>
      <c r="E18" s="79">
        <v>5083.2203084409884</v>
      </c>
      <c r="F18" s="79">
        <v>1379.2760421018452</v>
      </c>
      <c r="G18" s="79">
        <v>13948.352854988389</v>
      </c>
      <c r="H18" s="79">
        <f t="shared" si="0"/>
        <v>31674.73737494518</v>
      </c>
      <c r="I18" s="58" t="s">
        <v>29</v>
      </c>
      <c r="J18" s="17"/>
    </row>
    <row r="19" spans="1:11" ht="39.950000000000003" customHeight="1" x14ac:dyDescent="0.2">
      <c r="A19" s="15"/>
      <c r="B19" s="54" t="s">
        <v>32</v>
      </c>
      <c r="C19" s="77">
        <v>43843.832540258976</v>
      </c>
      <c r="D19" s="77">
        <v>12290.320725194979</v>
      </c>
      <c r="E19" s="77">
        <v>5905.1169722256309</v>
      </c>
      <c r="F19" s="77">
        <v>1874.0384006139814</v>
      </c>
      <c r="G19" s="77">
        <v>8481.9123354836483</v>
      </c>
      <c r="H19" s="77">
        <f t="shared" si="0"/>
        <v>72395.220973777206</v>
      </c>
      <c r="I19" s="54" t="s">
        <v>31</v>
      </c>
      <c r="J19" s="17"/>
    </row>
    <row r="20" spans="1:11" ht="39.950000000000003" customHeight="1" x14ac:dyDescent="0.2">
      <c r="A20" s="15"/>
      <c r="B20" s="58" t="s">
        <v>34</v>
      </c>
      <c r="C20" s="79">
        <v>689.99298049793049</v>
      </c>
      <c r="D20" s="79">
        <v>3729.1153030061323</v>
      </c>
      <c r="E20" s="79">
        <v>6373.2626761131096</v>
      </c>
      <c r="F20" s="79">
        <v>625.92005966573709</v>
      </c>
      <c r="G20" s="79">
        <v>3503.8723097541215</v>
      </c>
      <c r="H20" s="79">
        <f t="shared" si="0"/>
        <v>14922.16332903703</v>
      </c>
      <c r="I20" s="58" t="s">
        <v>33</v>
      </c>
      <c r="J20" s="30"/>
    </row>
    <row r="21" spans="1:11" s="5" customFormat="1" ht="45" customHeight="1" x14ac:dyDescent="0.2">
      <c r="A21" s="31"/>
      <c r="B21" s="59" t="s">
        <v>35</v>
      </c>
      <c r="C21" s="80">
        <f t="shared" ref="C21:H21" si="1">SUM(C8:C20)</f>
        <v>1314386.5957248586</v>
      </c>
      <c r="D21" s="80">
        <f t="shared" si="1"/>
        <v>421530.44931070879</v>
      </c>
      <c r="E21" s="80">
        <f t="shared" si="1"/>
        <v>310408.78730637714</v>
      </c>
      <c r="F21" s="80">
        <f t="shared" si="1"/>
        <v>100061.57659978705</v>
      </c>
      <c r="G21" s="80">
        <f t="shared" si="1"/>
        <v>235351.17242166767</v>
      </c>
      <c r="H21" s="80">
        <f t="shared" si="1"/>
        <v>2381738.5813633986</v>
      </c>
      <c r="I21" s="59" t="s">
        <v>7</v>
      </c>
      <c r="J21" s="17"/>
      <c r="K21" s="1"/>
    </row>
    <row r="22" spans="1:11" s="6" customFormat="1" ht="30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  <c r="K22" s="1"/>
    </row>
    <row r="23" spans="1:11" ht="1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view="pageBreakPreview" topLeftCell="A4" zoomScale="55" zoomScaleNormal="50" zoomScaleSheetLayoutView="55" zoomScalePageLayoutView="70" workbookViewId="0">
      <selection activeCell="K4" sqref="K1:V1048576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243</v>
      </c>
      <c r="D2" s="18"/>
      <c r="E2" s="18"/>
      <c r="F2" s="18"/>
      <c r="G2" s="18"/>
      <c r="H2" s="18"/>
      <c r="I2" s="35" t="s">
        <v>244</v>
      </c>
      <c r="J2" s="18"/>
    </row>
    <row r="3" spans="1:10" s="13" customFormat="1" ht="38.25" customHeight="1" x14ac:dyDescent="0.2">
      <c r="A3" s="24"/>
      <c r="B3" s="163" t="s">
        <v>432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3" customHeight="1" x14ac:dyDescent="0.2">
      <c r="A4" s="26"/>
      <c r="B4" s="164" t="s">
        <v>415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f>'11-1'!C8+'11-2'!C8</f>
        <v>106441.40396127547</v>
      </c>
      <c r="D8" s="79">
        <f>'11-1'!D8+'11-2'!D8</f>
        <v>456180.22354873817</v>
      </c>
      <c r="E8" s="79">
        <f>'11-1'!E8+'11-2'!E8</f>
        <v>333541.63127861987</v>
      </c>
      <c r="F8" s="79">
        <f>'11-1'!F8+'11-2'!F8</f>
        <v>70529.309961280815</v>
      </c>
      <c r="G8" s="79">
        <f>'11-1'!G8+'11-2'!G8</f>
        <v>72355.048328176199</v>
      </c>
      <c r="H8" s="79">
        <f>SUM(C8:G8)</f>
        <v>1039047.6170780906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f>'11-1'!C9+'11-2'!C9</f>
        <v>3844066.9825488864</v>
      </c>
      <c r="D9" s="77">
        <f>'11-1'!D9+'11-2'!D9</f>
        <v>17120.622197884222</v>
      </c>
      <c r="E9" s="77">
        <f>'11-1'!E9+'11-2'!E9</f>
        <v>1275.6236738427554</v>
      </c>
      <c r="F9" s="77">
        <f>'11-1'!F9+'11-2'!F9</f>
        <v>0</v>
      </c>
      <c r="G9" s="77">
        <f>'11-1'!G9+'11-2'!G9</f>
        <v>5665.9739397904577</v>
      </c>
      <c r="H9" s="77">
        <f t="shared" ref="H9:H20" si="0">SUM(C9:G9)</f>
        <v>3868129.2023604037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f>'11-1'!C10+'11-2'!C10</f>
        <v>459621.58841367997</v>
      </c>
      <c r="D10" s="79">
        <f>'11-1'!D10+'11-2'!D10</f>
        <v>40248.810080099203</v>
      </c>
      <c r="E10" s="79">
        <f>'11-1'!E10+'11-2'!E10</f>
        <v>7968.780197586565</v>
      </c>
      <c r="F10" s="79">
        <f>'11-1'!F10+'11-2'!F10</f>
        <v>3018.3521465462691</v>
      </c>
      <c r="G10" s="79">
        <f>'11-1'!G10+'11-2'!G10</f>
        <v>4112.9812593473462</v>
      </c>
      <c r="H10" s="79">
        <f t="shared" si="0"/>
        <v>514970.51209725934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f>'11-1'!C11+'11-2'!C11</f>
        <v>20142.032689270392</v>
      </c>
      <c r="D11" s="77">
        <f>'11-1'!D11+'11-2'!D11</f>
        <v>57883.289127489894</v>
      </c>
      <c r="E11" s="77">
        <f>'11-1'!E11+'11-2'!E11</f>
        <v>45916.626797234872</v>
      </c>
      <c r="F11" s="77">
        <f>'11-1'!F11+'11-2'!F11</f>
        <v>5745.6648324512516</v>
      </c>
      <c r="G11" s="77">
        <f>'11-1'!G11+'11-2'!G11</f>
        <v>12366.134345099739</v>
      </c>
      <c r="H11" s="77">
        <f t="shared" si="0"/>
        <v>142053.74779154616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f>'11-1'!C12+'11-2'!C12</f>
        <v>76593.915462624631</v>
      </c>
      <c r="D12" s="79">
        <f>'11-1'!D12+'11-2'!D12</f>
        <v>144004.94851970579</v>
      </c>
      <c r="E12" s="79">
        <f>'11-1'!E12+'11-2'!E12</f>
        <v>107571.82123686565</v>
      </c>
      <c r="F12" s="79">
        <f>'11-1'!F12+'11-2'!F12</f>
        <v>28381.659027247922</v>
      </c>
      <c r="G12" s="79">
        <f>'11-1'!G12+'11-2'!G12</f>
        <v>55504.263121445212</v>
      </c>
      <c r="H12" s="79">
        <f t="shared" si="0"/>
        <v>412056.6073678892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f>'11-1'!C13+'11-2'!C13</f>
        <v>19990.924612231629</v>
      </c>
      <c r="D13" s="77">
        <f>'11-1'!D13+'11-2'!D13</f>
        <v>70300.951602553891</v>
      </c>
      <c r="E13" s="77">
        <f>'11-1'!E13+'11-2'!E13</f>
        <v>53519.994423522308</v>
      </c>
      <c r="F13" s="77">
        <f>'11-1'!F13+'11-2'!F13</f>
        <v>3851.8969431382466</v>
      </c>
      <c r="G13" s="77">
        <f>'11-1'!G13+'11-2'!G13</f>
        <v>6211.8926429233297</v>
      </c>
      <c r="H13" s="77">
        <f t="shared" si="0"/>
        <v>153875.66022436941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f>'11-1'!C14+'11-2'!C14</f>
        <v>6259.7481999196934</v>
      </c>
      <c r="D14" s="79">
        <f>'11-1'!D14+'11-2'!D14</f>
        <v>22224.960735404362</v>
      </c>
      <c r="E14" s="79">
        <f>'11-1'!E14+'11-2'!E14</f>
        <v>12051.832237963958</v>
      </c>
      <c r="F14" s="79">
        <f>'11-1'!F14+'11-2'!F14</f>
        <v>1119.0206007938073</v>
      </c>
      <c r="G14" s="79">
        <f>'11-1'!G14+'11-2'!G14</f>
        <v>1859.8485964689658</v>
      </c>
      <c r="H14" s="79">
        <f t="shared" si="0"/>
        <v>43515.410370550795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f>'11-1'!C15+'11-2'!C15</f>
        <v>3857.1414817251034</v>
      </c>
      <c r="D15" s="77">
        <f>'11-1'!D15+'11-2'!D15</f>
        <v>15604.738318912205</v>
      </c>
      <c r="E15" s="77">
        <f>'11-1'!E15+'11-2'!E15</f>
        <v>13111.69634052425</v>
      </c>
      <c r="F15" s="77">
        <f>'11-1'!F15+'11-2'!F15</f>
        <v>135.97081716153849</v>
      </c>
      <c r="G15" s="77">
        <f>'11-1'!G15+'11-2'!G15</f>
        <v>599.06300939790356</v>
      </c>
      <c r="H15" s="77">
        <f t="shared" si="0"/>
        <v>33308.609967721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f>'11-1'!C16+'11-2'!C16</f>
        <v>5162.0326859487886</v>
      </c>
      <c r="D16" s="79">
        <f>'11-1'!D16+'11-2'!D16</f>
        <v>7012.9139805252989</v>
      </c>
      <c r="E16" s="79">
        <f>'11-1'!E16+'11-2'!E16</f>
        <v>8937.0289249741363</v>
      </c>
      <c r="F16" s="79">
        <f>'11-1'!F16+'11-2'!F16</f>
        <v>2381.8813117530481</v>
      </c>
      <c r="G16" s="79">
        <f>'11-1'!G16+'11-2'!G16</f>
        <v>2345.6650246850008</v>
      </c>
      <c r="H16" s="79">
        <f t="shared" si="0"/>
        <v>25839.521927886271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f>'11-1'!C17+'11-2'!C17</f>
        <v>11612.740547465866</v>
      </c>
      <c r="D17" s="77">
        <f>'11-1'!D17+'11-2'!D17</f>
        <v>8561.5030763679097</v>
      </c>
      <c r="E17" s="77">
        <f>'11-1'!E17+'11-2'!E17</f>
        <v>16647.115056448252</v>
      </c>
      <c r="F17" s="77">
        <f>'11-1'!F17+'11-2'!F17</f>
        <v>2137.9975712543846</v>
      </c>
      <c r="G17" s="77">
        <f>'11-1'!G17+'11-2'!G17</f>
        <v>7329.8649470014279</v>
      </c>
      <c r="H17" s="77">
        <f t="shared" si="0"/>
        <v>46289.221198537838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f>'11-1'!C18+'11-2'!C18</f>
        <v>3315.2794820770741</v>
      </c>
      <c r="D18" s="79">
        <f>'11-1'!D18+'11-2'!D18</f>
        <v>6525.3324454999865</v>
      </c>
      <c r="E18" s="79">
        <f>'11-1'!E18+'11-2'!E18</f>
        <v>6827.5370767559161</v>
      </c>
      <c r="F18" s="79">
        <f>'11-1'!F18+'11-2'!F18</f>
        <v>2242.612861818975</v>
      </c>
      <c r="G18" s="79">
        <f>'11-1'!G18+'11-2'!G18</f>
        <v>5060.1504077048758</v>
      </c>
      <c r="H18" s="79">
        <f t="shared" si="0"/>
        <v>23970.912273856826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f>'11-1'!C19+'11-2'!C19</f>
        <v>34769.024058329764</v>
      </c>
      <c r="D19" s="77">
        <f>'11-1'!D19+'11-2'!D19</f>
        <v>26643.304487599868</v>
      </c>
      <c r="E19" s="77">
        <f>'11-1'!E19+'11-2'!E19</f>
        <v>3328.8956058483336</v>
      </c>
      <c r="F19" s="77">
        <f>'11-1'!F19+'11-2'!F19</f>
        <v>297.3660083223437</v>
      </c>
      <c r="G19" s="77">
        <f>'11-1'!G19+'11-2'!G19</f>
        <v>1845.8355807488824</v>
      </c>
      <c r="H19" s="77">
        <f t="shared" si="0"/>
        <v>66884.425740849183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f>'11-1'!C20+'11-2'!C20</f>
        <v>1234.7331890671721</v>
      </c>
      <c r="D20" s="79">
        <f>'11-1'!D20+'11-2'!D20</f>
        <v>2351.256509995645</v>
      </c>
      <c r="E20" s="79">
        <f>'11-1'!E20+'11-2'!E20</f>
        <v>10358.224544762348</v>
      </c>
      <c r="F20" s="79">
        <f>'11-1'!F20+'11-2'!F20</f>
        <v>2534.5770079338631</v>
      </c>
      <c r="G20" s="79">
        <f>'11-1'!G20+'11-2'!G20</f>
        <v>2237.1254950554444</v>
      </c>
      <c r="H20" s="79">
        <f t="shared" si="0"/>
        <v>18715.91674681447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4593067.547332501</v>
      </c>
      <c r="D21" s="80">
        <f t="shared" si="1"/>
        <v>874662.85463077645</v>
      </c>
      <c r="E21" s="80">
        <f t="shared" si="1"/>
        <v>621056.80739494914</v>
      </c>
      <c r="F21" s="80">
        <f t="shared" si="1"/>
        <v>122376.30908970245</v>
      </c>
      <c r="G21" s="80">
        <f t="shared" si="1"/>
        <v>177493.84669784483</v>
      </c>
      <c r="H21" s="80">
        <f t="shared" si="1"/>
        <v>6388657.3651457755</v>
      </c>
      <c r="I21" s="59" t="s">
        <v>7</v>
      </c>
      <c r="J21" s="17"/>
    </row>
    <row r="22" spans="1:10" s="6" customFormat="1" ht="28.5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45" hidden="1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J23"/>
  <sheetViews>
    <sheetView rightToLeft="1" view="pageBreakPreview" zoomScale="55" zoomScaleNormal="50" zoomScaleSheetLayoutView="55" zoomScalePageLayoutView="70" workbookViewId="0">
      <selection activeCell="K4" sqref="K1:V1048576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245</v>
      </c>
      <c r="D2" s="18"/>
      <c r="E2" s="18"/>
      <c r="F2" s="18"/>
      <c r="G2" s="18"/>
      <c r="H2" s="18"/>
      <c r="I2" s="35" t="s">
        <v>246</v>
      </c>
      <c r="J2" s="18"/>
    </row>
    <row r="3" spans="1:10" s="13" customFormat="1" ht="38.25" customHeight="1" x14ac:dyDescent="0.2">
      <c r="A3" s="24"/>
      <c r="B3" s="163" t="s">
        <v>433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8.25" customHeight="1" x14ac:dyDescent="0.2">
      <c r="A4" s="26"/>
      <c r="B4" s="164" t="s">
        <v>416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v>83301.725547974012</v>
      </c>
      <c r="D8" s="79">
        <v>345506.0923640086</v>
      </c>
      <c r="E8" s="79">
        <v>246651.57176962256</v>
      </c>
      <c r="F8" s="79">
        <v>45147.172987786609</v>
      </c>
      <c r="G8" s="79">
        <v>44953.168827050045</v>
      </c>
      <c r="H8" s="79">
        <f>SUM(C8:G8)</f>
        <v>765559.73149644176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v>2704230.8694663746</v>
      </c>
      <c r="D9" s="77">
        <v>14931.741809110277</v>
      </c>
      <c r="E9" s="77"/>
      <c r="F9" s="77"/>
      <c r="G9" s="77">
        <v>2523.3449075873605</v>
      </c>
      <c r="H9" s="77">
        <f t="shared" ref="H9:H20" si="0">SUM(C9:G9)</f>
        <v>2721685.9561830722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v>332728.948903021</v>
      </c>
      <c r="D10" s="79">
        <v>26597.573568308904</v>
      </c>
      <c r="E10" s="79">
        <v>4966.2677830211469</v>
      </c>
      <c r="F10" s="79">
        <v>1169.5495354134894</v>
      </c>
      <c r="G10" s="79">
        <v>1327.4305213323712</v>
      </c>
      <c r="H10" s="79">
        <f t="shared" si="0"/>
        <v>366789.77031109692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v>17823.818173461805</v>
      </c>
      <c r="D11" s="77">
        <v>48671.55537041869</v>
      </c>
      <c r="E11" s="77">
        <v>40527.404935682476</v>
      </c>
      <c r="F11" s="77">
        <v>4421.3342898989995</v>
      </c>
      <c r="G11" s="77">
        <v>7506.2154427193773</v>
      </c>
      <c r="H11" s="77">
        <f t="shared" si="0"/>
        <v>118950.32821218135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v>62792.913676139135</v>
      </c>
      <c r="D12" s="79">
        <v>113017.6358352805</v>
      </c>
      <c r="E12" s="79">
        <v>88416.039970859783</v>
      </c>
      <c r="F12" s="79">
        <v>25856.469585878851</v>
      </c>
      <c r="G12" s="79">
        <v>44443.385490379696</v>
      </c>
      <c r="H12" s="79">
        <f t="shared" si="0"/>
        <v>334526.44455853797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v>15572.660354461414</v>
      </c>
      <c r="D13" s="77">
        <v>57361.047446959659</v>
      </c>
      <c r="E13" s="77">
        <v>42429.273939760053</v>
      </c>
      <c r="F13" s="77">
        <v>3851.8969431382466</v>
      </c>
      <c r="G13" s="77">
        <v>3126.0553004763806</v>
      </c>
      <c r="H13" s="77">
        <f t="shared" si="0"/>
        <v>122340.93398479575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v>4761.9565806904229</v>
      </c>
      <c r="D14" s="79">
        <v>18353.762372311976</v>
      </c>
      <c r="E14" s="79">
        <v>11093.153685500722</v>
      </c>
      <c r="F14" s="79">
        <v>681.19739453921352</v>
      </c>
      <c r="G14" s="79">
        <v>768.04601156292256</v>
      </c>
      <c r="H14" s="79">
        <f t="shared" si="0"/>
        <v>35658.11604460526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>
        <v>3857.1414817251034</v>
      </c>
      <c r="D15" s="77">
        <v>14830.321456545022</v>
      </c>
      <c r="E15" s="77">
        <v>11140.929362469713</v>
      </c>
      <c r="F15" s="77">
        <v>135.97081716153849</v>
      </c>
      <c r="G15" s="77">
        <v>599.06300939790356</v>
      </c>
      <c r="H15" s="77">
        <f t="shared" si="0"/>
        <v>30563.426127299281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v>4444.3788485996411</v>
      </c>
      <c r="D16" s="79">
        <v>5780.9995947020761</v>
      </c>
      <c r="E16" s="79">
        <v>8362.6305842864913</v>
      </c>
      <c r="F16" s="79">
        <v>2094.8177699891476</v>
      </c>
      <c r="G16" s="79">
        <v>1986.3792804086534</v>
      </c>
      <c r="H16" s="79">
        <f t="shared" si="0"/>
        <v>22669.206077986011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v>8648.2317541948287</v>
      </c>
      <c r="D17" s="77">
        <v>5196.5948950366155</v>
      </c>
      <c r="E17" s="77">
        <v>10839.044860085132</v>
      </c>
      <c r="F17" s="77">
        <v>508.44498386553016</v>
      </c>
      <c r="G17" s="77">
        <v>3718.6907360891573</v>
      </c>
      <c r="H17" s="77">
        <f t="shared" si="0"/>
        <v>28911.007229271261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v>1436.0732275468449</v>
      </c>
      <c r="D18" s="79">
        <v>5084.1264636193018</v>
      </c>
      <c r="E18" s="79">
        <v>5340.7502593886156</v>
      </c>
      <c r="F18" s="79">
        <v>1350.3999527295691</v>
      </c>
      <c r="G18" s="79">
        <v>3142.817440303761</v>
      </c>
      <c r="H18" s="79">
        <f t="shared" si="0"/>
        <v>16354.167343588091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v>27975.020042176984</v>
      </c>
      <c r="D19" s="77">
        <v>19677.628424227325</v>
      </c>
      <c r="E19" s="77">
        <v>2913.9023230030371</v>
      </c>
      <c r="F19" s="77">
        <v>297.3660083223437</v>
      </c>
      <c r="G19" s="77">
        <v>837.70244554924489</v>
      </c>
      <c r="H19" s="77">
        <f t="shared" si="0"/>
        <v>51701.619243278932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>
        <v>1234.7331890671721</v>
      </c>
      <c r="D20" s="79">
        <v>2351.256509995645</v>
      </c>
      <c r="E20" s="79">
        <v>8860.0802734770823</v>
      </c>
      <c r="F20" s="79">
        <v>922.45019290958953</v>
      </c>
      <c r="G20" s="79">
        <v>1394.7593444562121</v>
      </c>
      <c r="H20" s="79">
        <f t="shared" si="0"/>
        <v>14763.2795099057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3268808.4712454327</v>
      </c>
      <c r="D21" s="80">
        <f t="shared" si="1"/>
        <v>677360.33611052472</v>
      </c>
      <c r="E21" s="80">
        <f t="shared" si="1"/>
        <v>481541.04974715674</v>
      </c>
      <c r="F21" s="80">
        <f t="shared" si="1"/>
        <v>86437.070461633106</v>
      </c>
      <c r="G21" s="80">
        <f t="shared" si="1"/>
        <v>116327.05875731308</v>
      </c>
      <c r="H21" s="80">
        <f t="shared" si="1"/>
        <v>4630473.9863220621</v>
      </c>
      <c r="I21" s="59" t="s">
        <v>7</v>
      </c>
      <c r="J21" s="17"/>
    </row>
    <row r="22" spans="1:10" s="6" customFormat="1" ht="28.5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45" hidden="1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N18"/>
  <sheetViews>
    <sheetView rightToLeft="1" view="pageBreakPreview" topLeftCell="A4" zoomScale="70" zoomScaleNormal="50" zoomScaleSheetLayoutView="70" zoomScalePageLayoutView="55" workbookViewId="0">
      <selection activeCell="A19" sqref="A19:XFD35"/>
    </sheetView>
  </sheetViews>
  <sheetFormatPr defaultRowHeight="15.75" x14ac:dyDescent="0.2"/>
  <cols>
    <col min="1" max="1" width="9.140625" style="1"/>
    <col min="2" max="2" width="28.7109375" style="1" customWidth="1"/>
    <col min="3" max="3" width="15.7109375" style="2" customWidth="1"/>
    <col min="4" max="11" width="15.7109375" style="1" customWidth="1"/>
    <col min="12" max="12" width="28.7109375" style="1" customWidth="1"/>
    <col min="13" max="13" width="9.140625" style="4"/>
    <col min="14" max="14" width="13.28515625" style="1" customWidth="1"/>
    <col min="15" max="16384" width="9.140625" style="1"/>
  </cols>
  <sheetData>
    <row r="1" spans="1:14" ht="22.5" x14ac:dyDescent="0.2">
      <c r="A1" s="15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7"/>
    </row>
    <row r="2" spans="1:14" ht="30" x14ac:dyDescent="0.2">
      <c r="A2" s="15"/>
      <c r="B2" s="22" t="s">
        <v>133</v>
      </c>
      <c r="C2" s="16"/>
      <c r="D2" s="15"/>
      <c r="E2" s="15"/>
      <c r="F2" s="15"/>
      <c r="G2" s="15"/>
      <c r="H2" s="15"/>
      <c r="I2" s="15"/>
      <c r="J2" s="15"/>
      <c r="K2" s="15"/>
      <c r="L2" s="35" t="s">
        <v>268</v>
      </c>
      <c r="M2" s="17"/>
    </row>
    <row r="3" spans="1:14" ht="21.75" customHeight="1" x14ac:dyDescent="0.2">
      <c r="A3" s="15"/>
      <c r="C3" s="36"/>
      <c r="D3" s="36"/>
      <c r="E3" s="36"/>
      <c r="F3" s="18"/>
      <c r="G3" s="18"/>
      <c r="H3" s="18"/>
      <c r="I3" s="18"/>
      <c r="J3" s="18"/>
      <c r="K3" s="18"/>
      <c r="M3" s="18"/>
    </row>
    <row r="4" spans="1:14" s="13" customFormat="1" ht="33" x14ac:dyDescent="0.2">
      <c r="A4" s="24"/>
      <c r="B4" s="163" t="s">
        <v>298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25"/>
    </row>
    <row r="5" spans="1:14" s="3" customFormat="1" ht="48" customHeight="1" x14ac:dyDescent="0.2">
      <c r="A5" s="26"/>
      <c r="B5" s="164" t="s">
        <v>390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7"/>
    </row>
    <row r="6" spans="1:14" ht="36.75" customHeight="1" x14ac:dyDescent="0.2">
      <c r="A6" s="15"/>
      <c r="B6" s="167" t="s">
        <v>37</v>
      </c>
      <c r="C6" s="170" t="s">
        <v>132</v>
      </c>
      <c r="D6" s="171"/>
      <c r="E6" s="172"/>
      <c r="F6" s="173" t="s">
        <v>131</v>
      </c>
      <c r="G6" s="174"/>
      <c r="H6" s="175"/>
      <c r="I6" s="173" t="s">
        <v>130</v>
      </c>
      <c r="J6" s="174"/>
      <c r="K6" s="175"/>
      <c r="L6" s="167" t="s">
        <v>36</v>
      </c>
      <c r="M6" s="17"/>
    </row>
    <row r="7" spans="1:14" ht="36.75" customHeight="1" x14ac:dyDescent="0.2">
      <c r="A7" s="15"/>
      <c r="B7" s="168"/>
      <c r="C7" s="27" t="s">
        <v>4</v>
      </c>
      <c r="D7" s="27" t="s">
        <v>3</v>
      </c>
      <c r="E7" s="27" t="s">
        <v>2</v>
      </c>
      <c r="F7" s="27" t="s">
        <v>4</v>
      </c>
      <c r="G7" s="27" t="s">
        <v>3</v>
      </c>
      <c r="H7" s="27" t="s">
        <v>2</v>
      </c>
      <c r="I7" s="27" t="s">
        <v>4</v>
      </c>
      <c r="J7" s="27" t="s">
        <v>3</v>
      </c>
      <c r="K7" s="27" t="s">
        <v>2</v>
      </c>
      <c r="L7" s="168"/>
      <c r="M7" s="17"/>
    </row>
    <row r="8" spans="1:14" ht="36.75" customHeight="1" x14ac:dyDescent="0.2">
      <c r="A8" s="15"/>
      <c r="B8" s="169"/>
      <c r="C8" s="95" t="s">
        <v>8</v>
      </c>
      <c r="D8" s="37" t="s">
        <v>9</v>
      </c>
      <c r="E8" s="95" t="s">
        <v>7</v>
      </c>
      <c r="F8" s="95" t="s">
        <v>8</v>
      </c>
      <c r="G8" s="37" t="s">
        <v>9</v>
      </c>
      <c r="H8" s="95" t="s">
        <v>7</v>
      </c>
      <c r="I8" s="95" t="s">
        <v>8</v>
      </c>
      <c r="J8" s="37" t="s">
        <v>9</v>
      </c>
      <c r="K8" s="95" t="s">
        <v>7</v>
      </c>
      <c r="L8" s="169"/>
      <c r="M8" s="17"/>
    </row>
    <row r="9" spans="1:14" ht="36.75" customHeight="1" x14ac:dyDescent="0.2">
      <c r="A9" s="15"/>
      <c r="B9" s="39" t="s">
        <v>114</v>
      </c>
      <c r="C9" s="81">
        <v>255672.91811656905</v>
      </c>
      <c r="D9" s="81">
        <v>236029.59610417177</v>
      </c>
      <c r="E9" s="81">
        <f>D9+C9</f>
        <v>491702.51422074082</v>
      </c>
      <c r="F9" s="81">
        <v>234165.82873176975</v>
      </c>
      <c r="G9" s="81">
        <v>199477.24666067836</v>
      </c>
      <c r="H9" s="81">
        <f>G9+F9</f>
        <v>433643.07539244811</v>
      </c>
      <c r="I9" s="81">
        <f>F9+C9</f>
        <v>489838.74684833881</v>
      </c>
      <c r="J9" s="81">
        <f>G9+D9</f>
        <v>435506.84276485012</v>
      </c>
      <c r="K9" s="81">
        <f>SUM(I9:J9)</f>
        <v>925345.58961318899</v>
      </c>
      <c r="L9" s="38" t="s">
        <v>113</v>
      </c>
      <c r="M9" s="17"/>
      <c r="N9" s="151"/>
    </row>
    <row r="10" spans="1:14" ht="36.75" customHeight="1" x14ac:dyDescent="0.2">
      <c r="A10" s="15"/>
      <c r="B10" s="41" t="s">
        <v>115</v>
      </c>
      <c r="C10" s="82">
        <v>344790.25100176781</v>
      </c>
      <c r="D10" s="82">
        <v>320925.43289340369</v>
      </c>
      <c r="E10" s="82">
        <f t="shared" ref="E10:E14" si="0">D10+C10</f>
        <v>665715.6838951715</v>
      </c>
      <c r="F10" s="82">
        <v>261990.46671496041</v>
      </c>
      <c r="G10" s="82">
        <v>236901.46187873097</v>
      </c>
      <c r="H10" s="82">
        <f t="shared" ref="H10:H16" si="1">G10+F10</f>
        <v>498891.92859369138</v>
      </c>
      <c r="I10" s="82">
        <f t="shared" ref="I10:I16" si="2">F10+C10</f>
        <v>606780.71771672822</v>
      </c>
      <c r="J10" s="82">
        <f t="shared" ref="J10:J16" si="3">G10+D10</f>
        <v>557826.89477213472</v>
      </c>
      <c r="K10" s="82">
        <f t="shared" ref="K10:K16" si="4">SUM(I10:J10)</f>
        <v>1164607.6124888631</v>
      </c>
      <c r="L10" s="40" t="s">
        <v>115</v>
      </c>
      <c r="M10" s="17"/>
      <c r="N10" s="151"/>
    </row>
    <row r="11" spans="1:14" ht="36.75" customHeight="1" x14ac:dyDescent="0.2">
      <c r="A11" s="15"/>
      <c r="B11" s="39" t="s">
        <v>117</v>
      </c>
      <c r="C11" s="81">
        <v>530954.81736551505</v>
      </c>
      <c r="D11" s="81">
        <v>485291.0915147292</v>
      </c>
      <c r="E11" s="81">
        <f>D11+C11</f>
        <v>1016245.9088802442</v>
      </c>
      <c r="F11" s="81">
        <v>515049.3205962081</v>
      </c>
      <c r="G11" s="81">
        <v>319353.14917273016</v>
      </c>
      <c r="H11" s="81">
        <f t="shared" si="1"/>
        <v>834402.46976893826</v>
      </c>
      <c r="I11" s="81">
        <f>F11+C11</f>
        <v>1046004.1379617231</v>
      </c>
      <c r="J11" s="81">
        <f t="shared" si="3"/>
        <v>804644.24068745936</v>
      </c>
      <c r="K11" s="81">
        <f t="shared" si="4"/>
        <v>1850648.3786491826</v>
      </c>
      <c r="L11" s="38" t="s">
        <v>116</v>
      </c>
      <c r="M11" s="17"/>
      <c r="N11" s="151"/>
    </row>
    <row r="12" spans="1:14" ht="36.75" customHeight="1" x14ac:dyDescent="0.2">
      <c r="A12" s="15"/>
      <c r="B12" s="41" t="s">
        <v>119</v>
      </c>
      <c r="C12" s="82">
        <v>647197.05151953793</v>
      </c>
      <c r="D12" s="82">
        <v>491526.20930727082</v>
      </c>
      <c r="E12" s="82">
        <f>D12+C12</f>
        <v>1138723.2608268089</v>
      </c>
      <c r="F12" s="82">
        <v>1299865.9782260885</v>
      </c>
      <c r="G12" s="82">
        <v>430474.75158397591</v>
      </c>
      <c r="H12" s="82">
        <f t="shared" si="1"/>
        <v>1730340.7298100644</v>
      </c>
      <c r="I12" s="82">
        <f>F12+C12</f>
        <v>1947063.0297456263</v>
      </c>
      <c r="J12" s="82">
        <f t="shared" si="3"/>
        <v>922000.9608912468</v>
      </c>
      <c r="K12" s="82">
        <f t="shared" si="4"/>
        <v>2869063.9906368731</v>
      </c>
      <c r="L12" s="42" t="s">
        <v>118</v>
      </c>
      <c r="M12" s="17"/>
      <c r="N12" s="151"/>
    </row>
    <row r="13" spans="1:14" ht="36.75" customHeight="1" x14ac:dyDescent="0.2">
      <c r="A13" s="15"/>
      <c r="B13" s="39" t="s">
        <v>121</v>
      </c>
      <c r="C13" s="81">
        <v>546496.12774753512</v>
      </c>
      <c r="D13" s="81">
        <v>397531.46546440886</v>
      </c>
      <c r="E13" s="81">
        <f t="shared" si="0"/>
        <v>944027.59321194398</v>
      </c>
      <c r="F13" s="81">
        <v>1354790.8930755509</v>
      </c>
      <c r="G13" s="81">
        <v>404595.82992317283</v>
      </c>
      <c r="H13" s="81">
        <f t="shared" si="1"/>
        <v>1759386.7229987239</v>
      </c>
      <c r="I13" s="81">
        <f t="shared" si="2"/>
        <v>1901287.0208230861</v>
      </c>
      <c r="J13" s="81">
        <f t="shared" si="3"/>
        <v>802127.29538758169</v>
      </c>
      <c r="K13" s="81">
        <f t="shared" si="4"/>
        <v>2703414.3162106676</v>
      </c>
      <c r="L13" s="38" t="s">
        <v>120</v>
      </c>
      <c r="M13" s="17"/>
      <c r="N13" s="151"/>
    </row>
    <row r="14" spans="1:14" ht="36.75" customHeight="1" x14ac:dyDescent="0.2">
      <c r="A14" s="15"/>
      <c r="B14" s="41" t="s">
        <v>123</v>
      </c>
      <c r="C14" s="82">
        <v>360536.66533146106</v>
      </c>
      <c r="D14" s="82">
        <v>258447.06711489148</v>
      </c>
      <c r="E14" s="82">
        <f t="shared" si="0"/>
        <v>618983.73244635249</v>
      </c>
      <c r="F14" s="82">
        <v>685958.89282137377</v>
      </c>
      <c r="G14" s="82">
        <v>106294.48031282285</v>
      </c>
      <c r="H14" s="82">
        <f t="shared" si="1"/>
        <v>792253.37313419662</v>
      </c>
      <c r="I14" s="82">
        <f t="shared" si="2"/>
        <v>1046495.5581528349</v>
      </c>
      <c r="J14" s="82">
        <f t="shared" si="3"/>
        <v>364741.54742771434</v>
      </c>
      <c r="K14" s="82">
        <f t="shared" si="4"/>
        <v>1411237.1055805492</v>
      </c>
      <c r="L14" s="42" t="s">
        <v>122</v>
      </c>
      <c r="M14" s="17"/>
      <c r="N14" s="151"/>
    </row>
    <row r="15" spans="1:14" ht="36.75" customHeight="1" x14ac:dyDescent="0.2">
      <c r="A15" s="15"/>
      <c r="B15" s="39" t="s">
        <v>242</v>
      </c>
      <c r="C15" s="81">
        <v>244324.17442956637</v>
      </c>
      <c r="D15" s="81">
        <v>191987.71896452215</v>
      </c>
      <c r="E15" s="81">
        <f>D15+C15</f>
        <v>436311.89339408849</v>
      </c>
      <c r="F15" s="81">
        <v>278652.60615610337</v>
      </c>
      <c r="G15" s="81">
        <v>61086.459291605846</v>
      </c>
      <c r="H15" s="81">
        <f t="shared" si="1"/>
        <v>339739.06544770923</v>
      </c>
      <c r="I15" s="81">
        <f t="shared" si="2"/>
        <v>522976.78058566974</v>
      </c>
      <c r="J15" s="81">
        <f t="shared" si="3"/>
        <v>253074.17825612798</v>
      </c>
      <c r="K15" s="81">
        <f t="shared" si="4"/>
        <v>776050.95884179766</v>
      </c>
      <c r="L15" s="38" t="s">
        <v>238</v>
      </c>
      <c r="M15" s="17"/>
      <c r="N15" s="151"/>
    </row>
    <row r="16" spans="1:14" ht="36.75" customHeight="1" x14ac:dyDescent="0.2">
      <c r="A16" s="15"/>
      <c r="B16" s="37" t="s">
        <v>35</v>
      </c>
      <c r="C16" s="80">
        <f>SUM(C9:C15)</f>
        <v>2929972.0055119526</v>
      </c>
      <c r="D16" s="80">
        <f>SUM(D9:D15)</f>
        <v>2381738.5813633981</v>
      </c>
      <c r="E16" s="80">
        <f>D16+C16</f>
        <v>5311710.5868753511</v>
      </c>
      <c r="F16" s="80">
        <f>SUM(F9:F15)</f>
        <v>4630473.9863220546</v>
      </c>
      <c r="G16" s="80">
        <f>SUM(G9:G15)</f>
        <v>1758183.3788237167</v>
      </c>
      <c r="H16" s="80">
        <f t="shared" si="1"/>
        <v>6388657.3651457708</v>
      </c>
      <c r="I16" s="80">
        <f t="shared" si="2"/>
        <v>7560445.9918340072</v>
      </c>
      <c r="J16" s="80">
        <f t="shared" si="3"/>
        <v>4139921.9601871148</v>
      </c>
      <c r="K16" s="80">
        <f t="shared" si="4"/>
        <v>11700367.952021122</v>
      </c>
      <c r="L16" s="37" t="s">
        <v>7</v>
      </c>
      <c r="M16" s="17"/>
      <c r="N16" s="151"/>
    </row>
    <row r="17" spans="1:13" ht="26.25" x14ac:dyDescent="0.2">
      <c r="A17" s="15"/>
      <c r="B17" s="162" t="s">
        <v>346</v>
      </c>
      <c r="C17" s="162"/>
      <c r="D17" s="162"/>
      <c r="E17" s="33"/>
      <c r="F17" s="33"/>
      <c r="G17" s="33"/>
      <c r="H17" s="33"/>
      <c r="I17" s="162" t="s">
        <v>347</v>
      </c>
      <c r="J17" s="162"/>
      <c r="K17" s="162"/>
      <c r="L17" s="162"/>
      <c r="M17" s="17"/>
    </row>
    <row r="18" spans="1:13" ht="22.5" x14ac:dyDescent="0.2">
      <c r="A18" s="15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7"/>
    </row>
  </sheetData>
  <protectedRanges>
    <protectedRange sqref="C6:E6" name="نطاق1_2_3"/>
    <protectedRange sqref="L6:L15" name="نطاق1_5_3"/>
    <protectedRange sqref="L16" name="نطاق1_1_2_3"/>
    <protectedRange sqref="B6:B16" name="نطاق1_6_3"/>
    <protectedRange sqref="B4:L5" name="نطاق1_7_3"/>
  </protectedRanges>
  <mergeCells count="9">
    <mergeCell ref="B17:D17"/>
    <mergeCell ref="I17:L17"/>
    <mergeCell ref="B5:L5"/>
    <mergeCell ref="B4:L4"/>
    <mergeCell ref="B6:B8"/>
    <mergeCell ref="C6:E6"/>
    <mergeCell ref="F6:H6"/>
    <mergeCell ref="I6:K6"/>
    <mergeCell ref="L6:L8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J23"/>
  <sheetViews>
    <sheetView rightToLeft="1" view="pageBreakPreview" zoomScale="55" zoomScaleNormal="50" zoomScaleSheetLayoutView="55" zoomScalePageLayoutView="70" workbookViewId="0">
      <selection activeCell="K4" sqref="K1:V1048576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41.140625" style="1" bestFit="1" customWidth="1"/>
    <col min="10" max="10" width="9.140625" style="4"/>
    <col min="11" max="16384" width="9.140625" style="1"/>
  </cols>
  <sheetData>
    <row r="1" spans="1:10" ht="22.5" x14ac:dyDescent="0.2">
      <c r="A1" s="15"/>
      <c r="B1" s="15"/>
      <c r="C1" s="15"/>
      <c r="D1" s="15"/>
      <c r="E1" s="15"/>
      <c r="F1" s="15"/>
      <c r="G1" s="15"/>
      <c r="H1" s="15"/>
      <c r="I1" s="15"/>
      <c r="J1" s="17"/>
    </row>
    <row r="2" spans="1:10" s="8" customFormat="1" ht="38.25" customHeight="1" x14ac:dyDescent="0.2">
      <c r="A2" s="18"/>
      <c r="B2" s="22" t="s">
        <v>247</v>
      </c>
      <c r="C2" s="18"/>
      <c r="D2" s="18"/>
      <c r="E2" s="18"/>
      <c r="F2" s="18"/>
      <c r="G2" s="18"/>
      <c r="I2" s="35" t="s">
        <v>248</v>
      </c>
      <c r="J2" s="18"/>
    </row>
    <row r="3" spans="1:10" s="13" customFormat="1" ht="38.25" customHeight="1" x14ac:dyDescent="0.2">
      <c r="A3" s="24"/>
      <c r="B3" s="163" t="s">
        <v>387</v>
      </c>
      <c r="C3" s="163"/>
      <c r="D3" s="163"/>
      <c r="E3" s="163"/>
      <c r="F3" s="163"/>
      <c r="G3" s="163"/>
      <c r="H3" s="163"/>
      <c r="I3" s="163"/>
      <c r="J3" s="25"/>
    </row>
    <row r="4" spans="1:10" s="3" customFormat="1" ht="35.25" customHeight="1" x14ac:dyDescent="0.2">
      <c r="A4" s="26"/>
      <c r="B4" s="164" t="s">
        <v>417</v>
      </c>
      <c r="C4" s="164"/>
      <c r="D4" s="164"/>
      <c r="E4" s="164"/>
      <c r="F4" s="164"/>
      <c r="G4" s="164"/>
      <c r="H4" s="164"/>
      <c r="I4" s="164"/>
      <c r="J4" s="17"/>
    </row>
    <row r="5" spans="1:10" ht="29.25" customHeight="1" x14ac:dyDescent="0.2">
      <c r="A5" s="15"/>
      <c r="B5" s="189" t="s">
        <v>1</v>
      </c>
      <c r="C5" s="173" t="s">
        <v>361</v>
      </c>
      <c r="D5" s="174"/>
      <c r="E5" s="174"/>
      <c r="F5" s="174" t="s">
        <v>362</v>
      </c>
      <c r="G5" s="174"/>
      <c r="H5" s="175"/>
      <c r="I5" s="165" t="s">
        <v>0</v>
      </c>
      <c r="J5" s="17"/>
    </row>
    <row r="6" spans="1:10" ht="25.5" customHeight="1" x14ac:dyDescent="0.2">
      <c r="A6" s="15"/>
      <c r="B6" s="189" t="s">
        <v>5</v>
      </c>
      <c r="C6" s="27" t="s">
        <v>90</v>
      </c>
      <c r="D6" s="27" t="s">
        <v>81</v>
      </c>
      <c r="E6" s="27" t="s">
        <v>82</v>
      </c>
      <c r="F6" s="27" t="s">
        <v>83</v>
      </c>
      <c r="G6" s="27" t="s">
        <v>84</v>
      </c>
      <c r="H6" s="27" t="s">
        <v>2</v>
      </c>
      <c r="I6" s="165"/>
      <c r="J6" s="17"/>
    </row>
    <row r="7" spans="1:10" ht="25.5" customHeight="1" x14ac:dyDescent="0.2">
      <c r="A7" s="15"/>
      <c r="B7" s="189"/>
      <c r="C7" s="27" t="s">
        <v>91</v>
      </c>
      <c r="D7" s="27" t="s">
        <v>139</v>
      </c>
      <c r="E7" s="27" t="s">
        <v>92</v>
      </c>
      <c r="F7" s="37" t="s">
        <v>93</v>
      </c>
      <c r="G7" s="27" t="s">
        <v>94</v>
      </c>
      <c r="H7" s="27" t="s">
        <v>7</v>
      </c>
      <c r="I7" s="165" t="s">
        <v>6</v>
      </c>
      <c r="J7" s="17"/>
    </row>
    <row r="8" spans="1:10" ht="39.950000000000003" customHeight="1" x14ac:dyDescent="0.2">
      <c r="A8" s="15"/>
      <c r="B8" s="58" t="s">
        <v>11</v>
      </c>
      <c r="C8" s="79">
        <v>23139.678413301455</v>
      </c>
      <c r="D8" s="79">
        <v>110674.13118472954</v>
      </c>
      <c r="E8" s="79">
        <v>86890.059508997336</v>
      </c>
      <c r="F8" s="79">
        <v>25382.136973494198</v>
      </c>
      <c r="G8" s="79">
        <v>27401.87950112615</v>
      </c>
      <c r="H8" s="79">
        <f>SUM(C8:G8)</f>
        <v>273487.88558164868</v>
      </c>
      <c r="I8" s="58" t="s">
        <v>10</v>
      </c>
      <c r="J8" s="17"/>
    </row>
    <row r="9" spans="1:10" ht="39.950000000000003" customHeight="1" x14ac:dyDescent="0.2">
      <c r="A9" s="15"/>
      <c r="B9" s="54" t="s">
        <v>13</v>
      </c>
      <c r="C9" s="77">
        <v>1139836.1130825118</v>
      </c>
      <c r="D9" s="77">
        <v>2188.8803887739464</v>
      </c>
      <c r="E9" s="77">
        <v>1275.6236738427554</v>
      </c>
      <c r="F9" s="77"/>
      <c r="G9" s="77">
        <v>3142.6290322030977</v>
      </c>
      <c r="H9" s="77">
        <f t="shared" ref="H9:H20" si="0">SUM(C9:G9)</f>
        <v>1146443.2461773315</v>
      </c>
      <c r="I9" s="54" t="s">
        <v>12</v>
      </c>
      <c r="J9" s="17"/>
    </row>
    <row r="10" spans="1:10" ht="39.950000000000003" customHeight="1" x14ac:dyDescent="0.2">
      <c r="A10" s="15"/>
      <c r="B10" s="58" t="s">
        <v>15</v>
      </c>
      <c r="C10" s="79">
        <v>126892.63951065896</v>
      </c>
      <c r="D10" s="79">
        <v>13651.236511790299</v>
      </c>
      <c r="E10" s="79">
        <v>3002.5124145654181</v>
      </c>
      <c r="F10" s="79">
        <v>1848.8026111327795</v>
      </c>
      <c r="G10" s="79">
        <v>2785.5507380149752</v>
      </c>
      <c r="H10" s="79">
        <f t="shared" si="0"/>
        <v>148180.74178616246</v>
      </c>
      <c r="I10" s="58" t="s">
        <v>14</v>
      </c>
      <c r="J10" s="17"/>
    </row>
    <row r="11" spans="1:10" ht="39.950000000000003" customHeight="1" x14ac:dyDescent="0.2">
      <c r="A11" s="15"/>
      <c r="B11" s="54" t="s">
        <v>17</v>
      </c>
      <c r="C11" s="77">
        <v>2318.2145158085868</v>
      </c>
      <c r="D11" s="77">
        <v>9211.7337570712025</v>
      </c>
      <c r="E11" s="77">
        <v>5389.221861552398</v>
      </c>
      <c r="F11" s="77">
        <v>1324.3305425522519</v>
      </c>
      <c r="G11" s="77">
        <v>4859.9189023803619</v>
      </c>
      <c r="H11" s="77">
        <f t="shared" si="0"/>
        <v>23103.4195793648</v>
      </c>
      <c r="I11" s="54" t="s">
        <v>16</v>
      </c>
      <c r="J11" s="17"/>
    </row>
    <row r="12" spans="1:10" ht="39.950000000000003" customHeight="1" x14ac:dyDescent="0.2">
      <c r="A12" s="15"/>
      <c r="B12" s="58" t="s">
        <v>79</v>
      </c>
      <c r="C12" s="79">
        <v>13801.001786485493</v>
      </c>
      <c r="D12" s="79">
        <v>30987.312684425295</v>
      </c>
      <c r="E12" s="79">
        <v>19155.781266005863</v>
      </c>
      <c r="F12" s="79">
        <v>2525.1894413690716</v>
      </c>
      <c r="G12" s="79">
        <v>11060.877631065519</v>
      </c>
      <c r="H12" s="79">
        <f t="shared" si="0"/>
        <v>77530.162809351241</v>
      </c>
      <c r="I12" s="58" t="s">
        <v>18</v>
      </c>
      <c r="J12" s="17"/>
    </row>
    <row r="13" spans="1:10" ht="39.950000000000003" customHeight="1" x14ac:dyDescent="0.2">
      <c r="A13" s="15"/>
      <c r="B13" s="54" t="s">
        <v>20</v>
      </c>
      <c r="C13" s="77">
        <v>4418.2642577702163</v>
      </c>
      <c r="D13" s="77">
        <v>12939.904155594231</v>
      </c>
      <c r="E13" s="77">
        <v>11090.720483762254</v>
      </c>
      <c r="F13" s="77"/>
      <c r="G13" s="77">
        <v>3085.8373424469492</v>
      </c>
      <c r="H13" s="77">
        <f t="shared" si="0"/>
        <v>31534.726239573651</v>
      </c>
      <c r="I13" s="54" t="s">
        <v>19</v>
      </c>
      <c r="J13" s="17"/>
    </row>
    <row r="14" spans="1:10" ht="39.950000000000003" customHeight="1" x14ac:dyDescent="0.2">
      <c r="A14" s="15"/>
      <c r="B14" s="58" t="s">
        <v>22</v>
      </c>
      <c r="C14" s="79">
        <v>1497.791619229271</v>
      </c>
      <c r="D14" s="79">
        <v>3871.1983630923846</v>
      </c>
      <c r="E14" s="79">
        <v>958.67855246323529</v>
      </c>
      <c r="F14" s="79">
        <v>437.82320625459363</v>
      </c>
      <c r="G14" s="79">
        <v>1091.8025849060432</v>
      </c>
      <c r="H14" s="79">
        <f t="shared" si="0"/>
        <v>7857.2943259455278</v>
      </c>
      <c r="I14" s="58" t="s">
        <v>21</v>
      </c>
      <c r="J14" s="17"/>
    </row>
    <row r="15" spans="1:10" ht="39.950000000000003" customHeight="1" x14ac:dyDescent="0.2">
      <c r="A15" s="15"/>
      <c r="B15" s="54" t="s">
        <v>24</v>
      </c>
      <c r="C15" s="77"/>
      <c r="D15" s="77">
        <v>774.41686236718397</v>
      </c>
      <c r="E15" s="77">
        <v>1970.7669780545375</v>
      </c>
      <c r="F15" s="77"/>
      <c r="G15" s="77">
        <v>0</v>
      </c>
      <c r="H15" s="77">
        <f t="shared" si="0"/>
        <v>2745.1838404217215</v>
      </c>
      <c r="I15" s="54" t="s">
        <v>23</v>
      </c>
      <c r="J15" s="17"/>
    </row>
    <row r="16" spans="1:10" ht="39.950000000000003" customHeight="1" x14ac:dyDescent="0.2">
      <c r="A16" s="15"/>
      <c r="B16" s="58" t="s">
        <v>26</v>
      </c>
      <c r="C16" s="79">
        <v>717.65383734914758</v>
      </c>
      <c r="D16" s="79">
        <v>1231.914385823223</v>
      </c>
      <c r="E16" s="79">
        <v>574.39834068764503</v>
      </c>
      <c r="F16" s="79">
        <v>287.06354176390039</v>
      </c>
      <c r="G16" s="79">
        <v>359.28574427634743</v>
      </c>
      <c r="H16" s="79">
        <f t="shared" si="0"/>
        <v>3170.3158499002634</v>
      </c>
      <c r="I16" s="58" t="s">
        <v>25</v>
      </c>
      <c r="J16" s="17"/>
    </row>
    <row r="17" spans="1:10" ht="39.950000000000003" customHeight="1" x14ac:dyDescent="0.2">
      <c r="A17" s="15"/>
      <c r="B17" s="54" t="s">
        <v>28</v>
      </c>
      <c r="C17" s="77">
        <v>2964.5087932710367</v>
      </c>
      <c r="D17" s="77">
        <v>3364.9081813312951</v>
      </c>
      <c r="E17" s="77">
        <v>5808.0701963631218</v>
      </c>
      <c r="F17" s="77">
        <v>1629.5525873888544</v>
      </c>
      <c r="G17" s="77">
        <v>3611.1742109122706</v>
      </c>
      <c r="H17" s="77">
        <f t="shared" si="0"/>
        <v>17378.213969266581</v>
      </c>
      <c r="I17" s="54" t="s">
        <v>27</v>
      </c>
      <c r="J17" s="17"/>
    </row>
    <row r="18" spans="1:10" ht="39.950000000000003" customHeight="1" x14ac:dyDescent="0.2">
      <c r="A18" s="15"/>
      <c r="B18" s="58" t="s">
        <v>30</v>
      </c>
      <c r="C18" s="79">
        <v>1879.2062545302294</v>
      </c>
      <c r="D18" s="79">
        <v>1441.2059818806845</v>
      </c>
      <c r="E18" s="79">
        <v>1486.786817367301</v>
      </c>
      <c r="F18" s="79">
        <v>892.21290908940568</v>
      </c>
      <c r="G18" s="79">
        <v>1917.3329674011152</v>
      </c>
      <c r="H18" s="79">
        <f t="shared" si="0"/>
        <v>7616.7449302687364</v>
      </c>
      <c r="I18" s="58" t="s">
        <v>29</v>
      </c>
      <c r="J18" s="17"/>
    </row>
    <row r="19" spans="1:10" ht="39.950000000000003" customHeight="1" x14ac:dyDescent="0.2">
      <c r="A19" s="15"/>
      <c r="B19" s="54" t="s">
        <v>32</v>
      </c>
      <c r="C19" s="77">
        <v>6794.0040161527795</v>
      </c>
      <c r="D19" s="77">
        <v>6965.6760633725444</v>
      </c>
      <c r="E19" s="77">
        <v>414.99328284529679</v>
      </c>
      <c r="F19" s="77"/>
      <c r="G19" s="77">
        <v>1008.1331351996375</v>
      </c>
      <c r="H19" s="77">
        <f t="shared" si="0"/>
        <v>15182.806497570258</v>
      </c>
      <c r="I19" s="54" t="s">
        <v>31</v>
      </c>
      <c r="J19" s="17"/>
    </row>
    <row r="20" spans="1:10" ht="39.950000000000003" customHeight="1" x14ac:dyDescent="0.2">
      <c r="A20" s="15"/>
      <c r="B20" s="58" t="s">
        <v>34</v>
      </c>
      <c r="C20" s="79"/>
      <c r="D20" s="79"/>
      <c r="E20" s="79">
        <v>1498.1442712852663</v>
      </c>
      <c r="F20" s="79">
        <v>1612.1268150242736</v>
      </c>
      <c r="G20" s="79">
        <v>842.36615059923213</v>
      </c>
      <c r="H20" s="79">
        <f t="shared" si="0"/>
        <v>3952.6372369087721</v>
      </c>
      <c r="I20" s="58" t="s">
        <v>33</v>
      </c>
      <c r="J20" s="30"/>
    </row>
    <row r="21" spans="1:10" s="5" customFormat="1" ht="45" customHeight="1" x14ac:dyDescent="0.2">
      <c r="A21" s="31"/>
      <c r="B21" s="59" t="s">
        <v>35</v>
      </c>
      <c r="C21" s="80">
        <f t="shared" ref="C21:H21" si="1">SUM(C8:C20)</f>
        <v>1324259.0760870692</v>
      </c>
      <c r="D21" s="80">
        <f t="shared" si="1"/>
        <v>197302.51852025185</v>
      </c>
      <c r="E21" s="80">
        <f t="shared" si="1"/>
        <v>139515.75764779243</v>
      </c>
      <c r="F21" s="80">
        <f t="shared" si="1"/>
        <v>35939.238628069332</v>
      </c>
      <c r="G21" s="80">
        <f t="shared" si="1"/>
        <v>61166.7879405317</v>
      </c>
      <c r="H21" s="80">
        <f t="shared" si="1"/>
        <v>1758183.3788237141</v>
      </c>
      <c r="I21" s="59" t="s">
        <v>7</v>
      </c>
      <c r="J21" s="17"/>
    </row>
    <row r="22" spans="1:10" s="6" customFormat="1" ht="28.5" customHeight="1" x14ac:dyDescent="0.2">
      <c r="A22" s="33"/>
      <c r="B22" s="162" t="s">
        <v>346</v>
      </c>
      <c r="C22" s="162"/>
      <c r="D22" s="75"/>
      <c r="E22" s="33"/>
      <c r="F22" s="162" t="s">
        <v>347</v>
      </c>
      <c r="G22" s="162"/>
      <c r="H22" s="162"/>
      <c r="I22" s="162"/>
      <c r="J22" s="17"/>
    </row>
    <row r="23" spans="1:10" ht="45" hidden="1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7"/>
    </row>
  </sheetData>
  <protectedRanges>
    <protectedRange sqref="B3:I4" name="نطاق1"/>
    <protectedRange sqref="B5:B21" name="نطاق1_1_1"/>
    <protectedRange sqref="I5:I21" name="نطاق1_2"/>
    <protectedRange sqref="E5" name="نطاق1_2_1"/>
    <protectedRange sqref="F5:H5" name="نطاق1_2_1_1"/>
  </protectedRanges>
  <mergeCells count="8">
    <mergeCell ref="F22:I22"/>
    <mergeCell ref="B3:I3"/>
    <mergeCell ref="B4:I4"/>
    <mergeCell ref="B5:B7"/>
    <mergeCell ref="I5:I7"/>
    <mergeCell ref="B22:C22"/>
    <mergeCell ref="C5:E5"/>
    <mergeCell ref="F5:H5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view="pageBreakPreview" topLeftCell="A10" zoomScale="55" zoomScaleNormal="50" zoomScaleSheetLayoutView="55" zoomScalePageLayoutView="70" workbookViewId="0">
      <selection activeCell="A24" sqref="A24:XFD52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221</v>
      </c>
      <c r="D2" s="18"/>
      <c r="E2" s="18"/>
      <c r="F2" s="35" t="s">
        <v>220</v>
      </c>
      <c r="G2" s="18"/>
    </row>
    <row r="3" spans="1:7" s="13" customFormat="1" ht="38.25" customHeight="1" x14ac:dyDescent="0.2">
      <c r="A3" s="24"/>
      <c r="B3" s="163" t="s">
        <v>370</v>
      </c>
      <c r="C3" s="163"/>
      <c r="D3" s="163"/>
      <c r="E3" s="163"/>
      <c r="F3" s="163"/>
      <c r="G3" s="25"/>
    </row>
    <row r="4" spans="1:7" s="3" customFormat="1" ht="46.5" customHeight="1" x14ac:dyDescent="0.2">
      <c r="A4" s="26"/>
      <c r="B4" s="164" t="s">
        <v>371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</row>
    <row r="8" spans="1:7" ht="39.950000000000003" customHeight="1" x14ac:dyDescent="0.2">
      <c r="A8" s="15"/>
      <c r="B8" s="58" t="s">
        <v>11</v>
      </c>
      <c r="C8" s="79">
        <f>'12-1'!C8+'12-2'!C8</f>
        <v>447776.14106385811</v>
      </c>
      <c r="D8" s="79">
        <f>'12-1'!D8+'12-2'!D8</f>
        <v>214847.08080384176</v>
      </c>
      <c r="E8" s="79">
        <f>'12-1'!E8+'12-2'!E8</f>
        <v>198000.43398953724</v>
      </c>
      <c r="F8" s="58" t="s">
        <v>10</v>
      </c>
    </row>
    <row r="9" spans="1:7" ht="39.950000000000003" customHeight="1" x14ac:dyDescent="0.2">
      <c r="A9" s="15"/>
      <c r="B9" s="54" t="s">
        <v>13</v>
      </c>
      <c r="C9" s="77">
        <f>'12-1'!C9+'12-2'!C9</f>
        <v>2422032.201417204</v>
      </c>
      <c r="D9" s="77">
        <f>'12-1'!D9+'12-2'!D9</f>
        <v>1071742.723432973</v>
      </c>
      <c r="E9" s="77">
        <f>'12-1'!E9+'12-2'!E9</f>
        <v>730844.90237137536</v>
      </c>
      <c r="F9" s="54" t="s">
        <v>12</v>
      </c>
    </row>
    <row r="10" spans="1:7" ht="39.950000000000003" customHeight="1" x14ac:dyDescent="0.2">
      <c r="A10" s="15"/>
      <c r="B10" s="58" t="s">
        <v>15</v>
      </c>
      <c r="C10" s="79">
        <f>'12-1'!C10+'12-2'!C10</f>
        <v>302148.84944715101</v>
      </c>
      <c r="D10" s="79">
        <f>'12-1'!D10+'12-2'!D10</f>
        <v>141970.26705580181</v>
      </c>
      <c r="E10" s="79">
        <f>'12-1'!E10+'12-2'!E10</f>
        <v>63699.191632527516</v>
      </c>
      <c r="F10" s="58" t="s">
        <v>14</v>
      </c>
    </row>
    <row r="11" spans="1:7" ht="39.950000000000003" customHeight="1" x14ac:dyDescent="0.2">
      <c r="A11" s="15"/>
      <c r="B11" s="54" t="s">
        <v>17</v>
      </c>
      <c r="C11" s="77">
        <f>'12-1'!C11+'12-2'!C11</f>
        <v>50953.117973339431</v>
      </c>
      <c r="D11" s="77">
        <f>'12-1'!D11+'12-2'!D11</f>
        <v>38811.775117125559</v>
      </c>
      <c r="E11" s="77">
        <f>'12-1'!E11+'12-2'!E11</f>
        <v>18531.086799053639</v>
      </c>
      <c r="F11" s="54" t="s">
        <v>16</v>
      </c>
    </row>
    <row r="12" spans="1:7" ht="39.950000000000003" customHeight="1" x14ac:dyDescent="0.2">
      <c r="A12" s="15"/>
      <c r="B12" s="58" t="s">
        <v>79</v>
      </c>
      <c r="C12" s="79">
        <f>'12-1'!C12+'12-2'!C12</f>
        <v>124027.07024575493</v>
      </c>
      <c r="D12" s="79">
        <f>'12-1'!D12+'12-2'!D12</f>
        <v>98238.161639474361</v>
      </c>
      <c r="E12" s="79">
        <f>'12-1'!E12+'12-2'!E12</f>
        <v>79948.383083987632</v>
      </c>
      <c r="F12" s="58" t="s">
        <v>18</v>
      </c>
    </row>
    <row r="13" spans="1:7" ht="39.950000000000003" customHeight="1" x14ac:dyDescent="0.2">
      <c r="A13" s="15"/>
      <c r="B13" s="54" t="s">
        <v>20</v>
      </c>
      <c r="C13" s="77">
        <f>'12-1'!C13+'12-2'!C13</f>
        <v>169768.55076966912</v>
      </c>
      <c r="D13" s="77">
        <f>'12-1'!D13+'12-2'!D13</f>
        <v>78629.948500764644</v>
      </c>
      <c r="E13" s="77">
        <f>'12-1'!E13+'12-2'!E13</f>
        <v>60546.003540517297</v>
      </c>
      <c r="F13" s="54" t="s">
        <v>19</v>
      </c>
    </row>
    <row r="14" spans="1:7" ht="39.950000000000003" customHeight="1" x14ac:dyDescent="0.2">
      <c r="A14" s="15"/>
      <c r="B14" s="58" t="s">
        <v>22</v>
      </c>
      <c r="C14" s="79">
        <f>'12-1'!C14+'12-2'!C14</f>
        <v>35303.879479625866</v>
      </c>
      <c r="D14" s="79">
        <f>'12-1'!D14+'12-2'!D14</f>
        <v>14922.306911307875</v>
      </c>
      <c r="E14" s="79">
        <f>'12-1'!E14+'12-2'!E14</f>
        <v>10442.720493446432</v>
      </c>
      <c r="F14" s="58" t="s">
        <v>21</v>
      </c>
    </row>
    <row r="15" spans="1:7" ht="39.950000000000003" customHeight="1" x14ac:dyDescent="0.2">
      <c r="A15" s="15"/>
      <c r="B15" s="54" t="s">
        <v>24</v>
      </c>
      <c r="C15" s="77">
        <f>'12-1'!C15+'12-2'!C15</f>
        <v>20030.233811744794</v>
      </c>
      <c r="D15" s="77">
        <f>'12-1'!D15+'12-2'!D15</f>
        <v>4156.410136392964</v>
      </c>
      <c r="E15" s="77">
        <f>'12-1'!E15+'12-2'!E15</f>
        <v>6936.1334726941132</v>
      </c>
      <c r="F15" s="54" t="s">
        <v>23</v>
      </c>
    </row>
    <row r="16" spans="1:7" ht="39.950000000000003" customHeight="1" x14ac:dyDescent="0.2">
      <c r="A16" s="15"/>
      <c r="B16" s="58" t="s">
        <v>26</v>
      </c>
      <c r="C16" s="79">
        <f>'12-1'!C16+'12-2'!C16</f>
        <v>13451.427107551723</v>
      </c>
      <c r="D16" s="79">
        <f>'12-1'!D16+'12-2'!D16</f>
        <v>5223.0529262502914</v>
      </c>
      <c r="E16" s="79">
        <f>'12-1'!E16+'12-2'!E16</f>
        <v>6034.8004331647026</v>
      </c>
      <c r="F16" s="58" t="s">
        <v>25</v>
      </c>
    </row>
    <row r="17" spans="1:7" ht="39.950000000000003" customHeight="1" x14ac:dyDescent="0.2">
      <c r="A17" s="15"/>
      <c r="B17" s="54" t="s">
        <v>28</v>
      </c>
      <c r="C17" s="77">
        <f>'12-1'!C17+'12-2'!C17</f>
        <v>82624.840884946083</v>
      </c>
      <c r="D17" s="77">
        <f>'12-1'!D17+'12-2'!D17</f>
        <v>54489.20258040342</v>
      </c>
      <c r="E17" s="77">
        <f>'12-1'!E17+'12-2'!E17</f>
        <v>24992.211687325002</v>
      </c>
      <c r="F17" s="54" t="s">
        <v>27</v>
      </c>
    </row>
    <row r="18" spans="1:7" ht="39.950000000000003" customHeight="1" x14ac:dyDescent="0.2">
      <c r="A18" s="15"/>
      <c r="B18" s="58" t="s">
        <v>30</v>
      </c>
      <c r="C18" s="79">
        <f>'12-1'!C18+'12-2'!C18</f>
        <v>16400.584005824741</v>
      </c>
      <c r="D18" s="79">
        <f>'12-1'!D18+'12-2'!D18</f>
        <v>9789.4659140978201</v>
      </c>
      <c r="E18" s="79">
        <f>'12-1'!E18+'12-2'!E18</f>
        <v>9409.6396714411676</v>
      </c>
      <c r="F18" s="58" t="s">
        <v>29</v>
      </c>
    </row>
    <row r="19" spans="1:7" ht="39.950000000000003" customHeight="1" x14ac:dyDescent="0.2">
      <c r="A19" s="15"/>
      <c r="B19" s="54" t="s">
        <v>32</v>
      </c>
      <c r="C19" s="77">
        <f>'12-1'!C19+'12-2'!C19</f>
        <v>68003.959070176468</v>
      </c>
      <c r="D19" s="77">
        <f>'12-1'!D19+'12-2'!D19</f>
        <v>43313.978661086163</v>
      </c>
      <c r="E19" s="77">
        <f>'12-1'!E19+'12-2'!E19</f>
        <v>29131.979677827436</v>
      </c>
      <c r="F19" s="54" t="s">
        <v>31</v>
      </c>
    </row>
    <row r="20" spans="1:7" ht="39.950000000000003" customHeight="1" x14ac:dyDescent="0.2">
      <c r="A20" s="15"/>
      <c r="B20" s="58" t="s">
        <v>34</v>
      </c>
      <c r="C20" s="79">
        <f>'12-1'!C20+'12-2'!C20</f>
        <v>14465.10595435631</v>
      </c>
      <c r="D20" s="79">
        <f>'12-1'!D20+'12-2'!D20</f>
        <v>8467.6359700454086</v>
      </c>
      <c r="E20" s="79">
        <f>'12-1'!E20+'12-2'!E20</f>
        <v>7830.2813156696047</v>
      </c>
      <c r="F20" s="58" t="s">
        <v>33</v>
      </c>
    </row>
    <row r="21" spans="1:7" s="5" customFormat="1" ht="45" customHeight="1" x14ac:dyDescent="0.2">
      <c r="A21" s="31"/>
      <c r="B21" s="59" t="s">
        <v>35</v>
      </c>
      <c r="C21" s="80">
        <f>SUM(C8:C20)</f>
        <v>3766985.9612312028</v>
      </c>
      <c r="D21" s="80">
        <f>SUM(D8:D20)</f>
        <v>1784602.009649565</v>
      </c>
      <c r="E21" s="80">
        <f>SUM(E8:E20)</f>
        <v>1246347.7681685667</v>
      </c>
      <c r="F21" s="59" t="s">
        <v>7</v>
      </c>
    </row>
    <row r="22" spans="1:7" s="6" customFormat="1" ht="30" customHeight="1" x14ac:dyDescent="0.2">
      <c r="A22" s="33"/>
      <c r="B22" s="162" t="s">
        <v>346</v>
      </c>
      <c r="C22" s="162"/>
      <c r="D22" s="75"/>
      <c r="E22" s="190" t="s">
        <v>347</v>
      </c>
      <c r="F22" s="190"/>
    </row>
    <row r="23" spans="1:7" ht="6.75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"/>
    <protectedRange sqref="F5:F21 B3:F4" name="نطاق1"/>
    <protectedRange sqref="E5" name="نطاق1_2_1_1_1"/>
  </protectedRanges>
  <mergeCells count="7">
    <mergeCell ref="E22:F22"/>
    <mergeCell ref="B3:F3"/>
    <mergeCell ref="B4:F4"/>
    <mergeCell ref="F5:F7"/>
    <mergeCell ref="C5:E5"/>
    <mergeCell ref="B5:B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view="pageBreakPreview" zoomScale="55" zoomScaleNormal="50" zoomScaleSheetLayoutView="55" zoomScalePageLayoutView="70" workbookViewId="0">
      <selection activeCell="A24" sqref="A24:XFD52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249</v>
      </c>
      <c r="C2" s="18"/>
      <c r="D2" s="18"/>
      <c r="F2" s="35" t="s">
        <v>136</v>
      </c>
      <c r="G2" s="18"/>
    </row>
    <row r="3" spans="1:7" s="13" customFormat="1" ht="38.25" customHeight="1" x14ac:dyDescent="0.2">
      <c r="A3" s="24"/>
      <c r="B3" s="163" t="s">
        <v>372</v>
      </c>
      <c r="C3" s="163"/>
      <c r="D3" s="163"/>
      <c r="E3" s="163"/>
      <c r="F3" s="163"/>
      <c r="G3" s="25"/>
    </row>
    <row r="4" spans="1:7" s="3" customFormat="1" ht="36.75" customHeight="1" x14ac:dyDescent="0.2">
      <c r="A4" s="26"/>
      <c r="B4" s="164" t="s">
        <v>418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f>'13-1'!C8+'14-1'!C8</f>
        <v>275398.60014758294</v>
      </c>
      <c r="D8" s="79">
        <f>'13-1'!D8+'14-1'!D8</f>
        <v>124295.21844075181</v>
      </c>
      <c r="E8" s="79">
        <f>'13-1'!E8+'14-1'!E8</f>
        <v>135121.14094588632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f>'13-1'!C9+'14-1'!C9</f>
        <v>1444538.0238186512</v>
      </c>
      <c r="D9" s="77">
        <f>'13-1'!D9+'14-1'!D9</f>
        <v>700219.57031898876</v>
      </c>
      <c r="E9" s="77">
        <f>'13-1'!E9+'14-1'!E9</f>
        <v>543162.05770809879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f>'13-1'!C10+'14-1'!C10</f>
        <v>203685.94105640679</v>
      </c>
      <c r="D10" s="79">
        <f>'13-1'!D10+'14-1'!D10</f>
        <v>99784.958190449281</v>
      </c>
      <c r="E10" s="79">
        <f>'13-1'!E10+'14-1'!E10</f>
        <v>52833.905597741425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f>'13-1'!C11+'14-1'!C11</f>
        <v>32507.576580255838</v>
      </c>
      <c r="D11" s="77">
        <f>'13-1'!D11+'14-1'!D11</f>
        <v>24814.426007126309</v>
      </c>
      <c r="E11" s="77">
        <f>'13-1'!E11+'14-1'!E11</f>
        <v>13950.122573049295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f>'13-1'!C12+'14-1'!C12</f>
        <v>86716.996148815524</v>
      </c>
      <c r="D12" s="79">
        <f>'13-1'!D12+'14-1'!D12</f>
        <v>65562.184184277226</v>
      </c>
      <c r="E12" s="79">
        <f>'13-1'!E12+'14-1'!E12</f>
        <v>58032.397558292054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f>'13-1'!C13+'14-1'!C13</f>
        <v>96182.714591718061</v>
      </c>
      <c r="D13" s="77">
        <f>'13-1'!D13+'14-1'!D13</f>
        <v>46897.19765076218</v>
      </c>
      <c r="E13" s="77">
        <f>'13-1'!E13+'14-1'!E13</f>
        <v>41355.493259606134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f>'13-1'!C14+'14-1'!C14</f>
        <v>24124.555108296569</v>
      </c>
      <c r="D14" s="79">
        <f>'13-1'!D14+'14-1'!D14</f>
        <v>10950.586316139772</v>
      </c>
      <c r="E14" s="79">
        <f>'13-1'!E14+'14-1'!E14</f>
        <v>7495.9279749536636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f>'13-1'!C15+'14-1'!C15</f>
        <v>15822.035831532194</v>
      </c>
      <c r="D15" s="77">
        <f>'13-1'!D15+'14-1'!D15</f>
        <v>2859.1611431899046</v>
      </c>
      <c r="E15" s="77">
        <f>'13-1'!E15+'14-1'!E15</f>
        <v>5134.5942043856721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f>'13-1'!C16+'14-1'!C16</f>
        <v>9425.4432765686797</v>
      </c>
      <c r="D16" s="79">
        <f>'13-1'!D16+'14-1'!D16</f>
        <v>3329.5794886022104</v>
      </c>
      <c r="E16" s="79">
        <f>'13-1'!E16+'14-1'!E16</f>
        <v>4324.8731205693548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f>'13-1'!C17+'14-1'!C17</f>
        <v>50166.720109172122</v>
      </c>
      <c r="D17" s="77">
        <f>'13-1'!D17+'14-1'!D17</f>
        <v>31776.88352799492</v>
      </c>
      <c r="E17" s="77">
        <f>'13-1'!E17+'14-1'!E17</f>
        <v>18597.501830713638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f>'13-1'!C18+'14-1'!C18</f>
        <v>9795.1855693422003</v>
      </c>
      <c r="D18" s="79">
        <f>'13-1'!D18+'14-1'!D18</f>
        <v>5479.4188321199972</v>
      </c>
      <c r="E18" s="79">
        <f>'13-1'!E18+'14-1'!E18</f>
        <v>6427.9793913275662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f>'13-1'!C19+'14-1'!C19</f>
        <v>39721.684949328366</v>
      </c>
      <c r="D19" s="77">
        <f>'13-1'!D19+'14-1'!D19</f>
        <v>26496.160261922658</v>
      </c>
      <c r="E19" s="77">
        <f>'13-1'!E19+'14-1'!E19</f>
        <v>20697.507493753386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f>'13-1'!C20+'14-1'!C20</f>
        <v>7965.4422066125608</v>
      </c>
      <c r="D20" s="79">
        <f>'13-1'!D20+'14-1'!D20</f>
        <v>5247.8474879097985</v>
      </c>
      <c r="E20" s="79">
        <f>'13-1'!E20+'14-1'!E20</f>
        <v>5499.8076398718204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2296050.9193942836</v>
      </c>
      <c r="D21" s="80">
        <f>SUM(D8:D20)</f>
        <v>1147713.1918502348</v>
      </c>
      <c r="E21" s="80">
        <f>SUM(E8:E20)</f>
        <v>912633.30929824908</v>
      </c>
      <c r="F21" s="59" t="s">
        <v>7</v>
      </c>
      <c r="G21" s="17"/>
    </row>
    <row r="22" spans="1:7" s="6" customFormat="1" ht="30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6.75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"/>
    <protectedRange sqref="B3:F4" name="نطاق1_1_3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view="pageBreakPreview" zoomScale="55" zoomScaleNormal="50" zoomScaleSheetLayoutView="55" zoomScalePageLayoutView="70" workbookViewId="0">
      <selection activeCell="A24" sqref="A24:XFD52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G1" s="17"/>
    </row>
    <row r="2" spans="1:7" s="8" customFormat="1" ht="38.25" customHeight="1" x14ac:dyDescent="0.2">
      <c r="A2" s="18"/>
      <c r="B2" s="22" t="s">
        <v>250</v>
      </c>
      <c r="C2" s="18"/>
      <c r="D2" s="18"/>
      <c r="E2" s="18"/>
      <c r="F2" s="35" t="s">
        <v>124</v>
      </c>
      <c r="G2" s="18"/>
    </row>
    <row r="3" spans="1:7" s="13" customFormat="1" ht="38.25" customHeight="1" x14ac:dyDescent="0.2">
      <c r="A3" s="24"/>
      <c r="B3" s="163" t="s">
        <v>376</v>
      </c>
      <c r="C3" s="163"/>
      <c r="D3" s="163"/>
      <c r="E3" s="163"/>
      <c r="F3" s="163"/>
      <c r="G3" s="25"/>
    </row>
    <row r="4" spans="1:7" s="3" customFormat="1" ht="39.75" customHeight="1" x14ac:dyDescent="0.2">
      <c r="A4" s="26"/>
      <c r="B4" s="164" t="s">
        <v>419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f>'13-2'!C8+'14-2'!C8</f>
        <v>172377.54091627517</v>
      </c>
      <c r="D8" s="79">
        <f>'13-2'!D8+'14-2'!D8</f>
        <v>90551.862363089967</v>
      </c>
      <c r="E8" s="79">
        <f>'13-2'!E8+'14-2'!E8</f>
        <v>62879.293043650934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f>'13-2'!C9+'14-2'!C9</f>
        <v>977494.17759855289</v>
      </c>
      <c r="D9" s="77">
        <f>'13-2'!D9+'14-2'!D9</f>
        <v>371523.15311398427</v>
      </c>
      <c r="E9" s="77">
        <f>'13-2'!E9+'14-2'!E9</f>
        <v>187682.84466327663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f>'13-2'!C10+'14-2'!C10</f>
        <v>98462.908390744225</v>
      </c>
      <c r="D10" s="79">
        <f>'13-2'!D10+'14-2'!D10</f>
        <v>42185.308865352534</v>
      </c>
      <c r="E10" s="79">
        <f>'13-2'!E10+'14-2'!E10</f>
        <v>10865.286034786093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f>'13-2'!C11+'14-2'!C11</f>
        <v>18445.541393083593</v>
      </c>
      <c r="D11" s="77">
        <f>'13-2'!D11+'14-2'!D11</f>
        <v>13997.34910999925</v>
      </c>
      <c r="E11" s="77">
        <f>'13-2'!E11+'14-2'!E11</f>
        <v>4580.9642260043438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f>'13-2'!C12+'14-2'!C12</f>
        <v>37310.074096939403</v>
      </c>
      <c r="D12" s="79">
        <f>'13-2'!D12+'14-2'!D12</f>
        <v>32675.977455197128</v>
      </c>
      <c r="E12" s="79">
        <f>'13-2'!E12+'14-2'!E12</f>
        <v>21915.985525695574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f>'13-2'!C13+'14-2'!C13</f>
        <v>73585.836177951074</v>
      </c>
      <c r="D13" s="77">
        <f>'13-2'!D13+'14-2'!D13</f>
        <v>31732.750850002456</v>
      </c>
      <c r="E13" s="77">
        <f>'13-2'!E13+'14-2'!E13</f>
        <v>19190.510280911163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f>'13-2'!C14+'14-2'!C14</f>
        <v>11179.3243713293</v>
      </c>
      <c r="D14" s="79">
        <f>'13-2'!D14+'14-2'!D14</f>
        <v>3971.7205951681035</v>
      </c>
      <c r="E14" s="79">
        <f>'13-2'!E14+'14-2'!E14</f>
        <v>2946.7925184927676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f>'13-2'!C15+'14-2'!C15</f>
        <v>4208.1979802126016</v>
      </c>
      <c r="D15" s="77">
        <f>'13-2'!D15+'14-2'!D15</f>
        <v>1297.2489932030589</v>
      </c>
      <c r="E15" s="77">
        <f>'13-2'!E15+'14-2'!E15</f>
        <v>1801.5392683084415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f>'13-2'!C16+'14-2'!C16</f>
        <v>4025.9838309830434</v>
      </c>
      <c r="D16" s="79">
        <f>'13-2'!D16+'14-2'!D16</f>
        <v>1893.4734376480806</v>
      </c>
      <c r="E16" s="79">
        <f>'13-2'!E16+'14-2'!E16</f>
        <v>1709.9273125953473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f>'13-2'!C17+'14-2'!C17</f>
        <v>32458.120775773954</v>
      </c>
      <c r="D17" s="77">
        <f>'13-2'!D17+'14-2'!D17</f>
        <v>22712.319052408504</v>
      </c>
      <c r="E17" s="77">
        <f>'13-2'!E17+'14-2'!E17</f>
        <v>6394.7098566113646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f>'13-2'!C18+'14-2'!C18</f>
        <v>6605.398436482541</v>
      </c>
      <c r="D18" s="79">
        <f>'13-2'!D18+'14-2'!D18</f>
        <v>4310.0470819778229</v>
      </c>
      <c r="E18" s="79">
        <f>'13-2'!E18+'14-2'!E18</f>
        <v>2981.6602801136009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f>'13-2'!C19+'14-2'!C19</f>
        <v>28282.274120848102</v>
      </c>
      <c r="D19" s="77">
        <f>'13-2'!D19+'14-2'!D19</f>
        <v>16817.818399163509</v>
      </c>
      <c r="E19" s="77">
        <f>'13-2'!E19+'14-2'!E19</f>
        <v>8434.4721840740494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f>'13-2'!C20+'14-2'!C20</f>
        <v>6499.663747743748</v>
      </c>
      <c r="D20" s="79">
        <f>'13-2'!D20+'14-2'!D20</f>
        <v>3219.7884821356101</v>
      </c>
      <c r="E20" s="79">
        <f>'13-2'!E20+'14-2'!E20</f>
        <v>2330.4736757977844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1470935.041836919</v>
      </c>
      <c r="D21" s="80">
        <f>SUM(D8:D20)</f>
        <v>636888.81779933022</v>
      </c>
      <c r="E21" s="80">
        <f>SUM(E8:E20)</f>
        <v>333714.45887031808</v>
      </c>
      <c r="F21" s="59" t="s">
        <v>7</v>
      </c>
      <c r="G21" s="17"/>
    </row>
    <row r="22" spans="1:7" s="6" customFormat="1" ht="30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6.75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"/>
    <protectedRange sqref="B3:F4" name="نطاق1_1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view="pageBreakPreview" topLeftCell="A5" zoomScale="55" zoomScaleNormal="50" zoomScaleSheetLayoutView="55" zoomScalePageLayoutView="70" workbookViewId="0">
      <selection activeCell="A24" sqref="A24:XFD43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251</v>
      </c>
      <c r="C2" s="18"/>
      <c r="D2" s="18"/>
      <c r="E2" s="18"/>
      <c r="F2" s="35" t="s">
        <v>252</v>
      </c>
      <c r="G2" s="18"/>
    </row>
    <row r="3" spans="1:7" s="13" customFormat="1" ht="38.25" customHeight="1" x14ac:dyDescent="0.2">
      <c r="A3" s="24"/>
      <c r="B3" s="163" t="s">
        <v>373</v>
      </c>
      <c r="C3" s="163"/>
      <c r="D3" s="163"/>
      <c r="E3" s="163"/>
      <c r="F3" s="163"/>
      <c r="G3" s="25"/>
    </row>
    <row r="4" spans="1:7" s="3" customFormat="1" ht="30" customHeight="1" x14ac:dyDescent="0.2">
      <c r="A4" s="26"/>
      <c r="B4" s="164" t="s">
        <v>420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f>'13-1'!C8+'13-2'!C8</f>
        <v>224316.83256254811</v>
      </c>
      <c r="D8" s="79">
        <f>'13-1'!D8+'13-2'!D8</f>
        <v>130938.38151797254</v>
      </c>
      <c r="E8" s="79">
        <f>'13-1'!E8+'13-2'!E8</f>
        <v>83468.387574811568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f>'13-1'!C9+'13-2'!C9</f>
        <v>1061370.5907711675</v>
      </c>
      <c r="D9" s="77">
        <f>'13-1'!D9+'13-2'!D9</f>
        <v>421979.53527690913</v>
      </c>
      <c r="E9" s="77">
        <f>'13-1'!E9+'13-2'!E9</f>
        <v>165118.24024836544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f>'13-1'!C10+'13-2'!C10</f>
        <v>103454.88819000198</v>
      </c>
      <c r="D10" s="79">
        <f>'13-1'!D10+'13-2'!D10</f>
        <v>54387.842402971713</v>
      </c>
      <c r="E10" s="79">
        <f>'13-1'!E10+'13-2'!E10</f>
        <v>13140.365701091396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f>'13-1'!C11+'13-2'!C11</f>
        <v>34181.594725577124</v>
      </c>
      <c r="D11" s="77">
        <f>'13-1'!D11+'13-2'!D11</f>
        <v>26253.539869240674</v>
      </c>
      <c r="E11" s="77">
        <f>'13-1'!E11+'13-2'!E11</f>
        <v>10655.07435702875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f>'13-1'!C12+'13-2'!C12</f>
        <v>69621.955369093412</v>
      </c>
      <c r="D12" s="79">
        <f>'13-1'!D12+'13-2'!D12</f>
        <v>63618.653293879921</v>
      </c>
      <c r="E12" s="79">
        <f>'13-1'!E12+'13-2'!E12</f>
        <v>38655.132627335755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f>'13-1'!C13+'13-2'!C13</f>
        <v>128510.97377002951</v>
      </c>
      <c r="D13" s="77">
        <f>'13-1'!D13+'13-2'!D13</f>
        <v>65520.479447351674</v>
      </c>
      <c r="E13" s="77">
        <f>'13-1'!E13+'13-2'!E13</f>
        <v>45304.434754026675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f>'13-1'!C14+'13-2'!C14</f>
        <v>25204.227880751288</v>
      </c>
      <c r="D14" s="79">
        <f>'13-1'!D14+'13-2'!D14</f>
        <v>10423.301084529363</v>
      </c>
      <c r="E14" s="79">
        <f>'13-1'!E14+'13-2'!E14</f>
        <v>6173.7697009114463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f>'13-1'!C15+'13-2'!C15</f>
        <v>7887.2552758357651</v>
      </c>
      <c r="D15" s="77">
        <f>'13-1'!D15+'13-2'!D15</f>
        <v>2535.9393568359869</v>
      </c>
      <c r="E15" s="77">
        <f>'13-1'!E15+'13-2'!E15</f>
        <v>3921.8264080952076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f>'13-1'!C16+'13-2'!C16</f>
        <v>8291.6968666648881</v>
      </c>
      <c r="D16" s="79">
        <f>'13-1'!D16+'13-2'!D16</f>
        <v>2902.0291785736736</v>
      </c>
      <c r="E16" s="79">
        <f>'13-1'!E16+'13-2'!E16</f>
        <v>3150.8270961259946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f>'13-1'!C17+'13-2'!C17</f>
        <v>77577.491756845906</v>
      </c>
      <c r="D17" s="77">
        <f>'13-1'!D17+'13-2'!D17</f>
        <v>47601.039750095719</v>
      </c>
      <c r="E17" s="77">
        <f>'13-1'!E17+'13-2'!E17</f>
        <v>17881.939582350598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f>'13-1'!C18+'13-2'!C18</f>
        <v>13427.566525762544</v>
      </c>
      <c r="D18" s="79">
        <f>'13-1'!D18+'13-2'!D18</f>
        <v>7947.6046855910736</v>
      </c>
      <c r="E18" s="79">
        <f>'13-1'!E18+'13-2'!E18</f>
        <v>5657.8899790155301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f>'13-1'!C19+'13-2'!C19</f>
        <v>50228.83662604625</v>
      </c>
      <c r="D19" s="77">
        <f>'13-1'!D19+'13-2'!D19</f>
        <v>33274.149911759596</v>
      </c>
      <c r="E19" s="77">
        <f>'13-1'!E19+'13-2'!E19</f>
        <v>15860.295512054839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f>'13-1'!C20+'13-2'!C20</f>
        <v>9740.66907675314</v>
      </c>
      <c r="D20" s="79">
        <f>'13-1'!D20+'13-2'!D20</f>
        <v>6869.9437566592169</v>
      </c>
      <c r="E20" s="79">
        <f>'13-1'!E20+'13-2'!E20</f>
        <v>2340.3332730292741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1813814.5793970774</v>
      </c>
      <c r="D21" s="80">
        <f>SUM(D8:D20)</f>
        <v>874252.43953237019</v>
      </c>
      <c r="E21" s="80">
        <f>SUM(E8:E20)</f>
        <v>411328.51681424241</v>
      </c>
      <c r="F21" s="59" t="s">
        <v>7</v>
      </c>
      <c r="G21" s="17"/>
    </row>
    <row r="22" spans="1:7" s="6" customFormat="1" ht="27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45" hidden="1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"/>
    <protectedRange sqref="B3:F4" name="نطاق1_1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G23"/>
  <sheetViews>
    <sheetView rightToLeft="1" view="pageBreakPreview" zoomScale="55" zoomScaleNormal="50" zoomScaleSheetLayoutView="55" zoomScalePageLayoutView="70" workbookViewId="0">
      <selection activeCell="A24" sqref="A24:XFD43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253</v>
      </c>
      <c r="C2" s="18"/>
      <c r="D2" s="18"/>
      <c r="E2" s="18"/>
      <c r="F2" s="35" t="s">
        <v>125</v>
      </c>
      <c r="G2" s="18"/>
    </row>
    <row r="3" spans="1:7" s="13" customFormat="1" ht="38.25" customHeight="1" x14ac:dyDescent="0.2">
      <c r="A3" s="24"/>
      <c r="B3" s="163" t="s">
        <v>374</v>
      </c>
      <c r="C3" s="163"/>
      <c r="D3" s="163"/>
      <c r="E3" s="163"/>
      <c r="F3" s="163"/>
      <c r="G3" s="25"/>
    </row>
    <row r="4" spans="1:7" s="3" customFormat="1" ht="42.75" customHeight="1" x14ac:dyDescent="0.2">
      <c r="A4" s="26"/>
      <c r="B4" s="164" t="s">
        <v>421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v>120555.03947230715</v>
      </c>
      <c r="D8" s="79">
        <v>67480.227536787599</v>
      </c>
      <c r="E8" s="79">
        <v>48751.442679960914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v>567958.25089393195</v>
      </c>
      <c r="D9" s="77">
        <v>237999.76559178409</v>
      </c>
      <c r="E9" s="77">
        <v>95637.703892556601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v>58935.436993036834</v>
      </c>
      <c r="D10" s="79">
        <v>34165.419040864719</v>
      </c>
      <c r="E10" s="79">
        <v>10207.986131157517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v>18489.126392130995</v>
      </c>
      <c r="D11" s="77">
        <v>14363.181144349048</v>
      </c>
      <c r="E11" s="77">
        <v>6666.3575916542013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v>39071.157904683736</v>
      </c>
      <c r="D12" s="79">
        <v>35536.880009249653</v>
      </c>
      <c r="E12" s="79">
        <v>24033.861203053268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v>69237.924655657014</v>
      </c>
      <c r="D13" s="77">
        <v>35235.065178761819</v>
      </c>
      <c r="E13" s="77">
        <v>28864.770830193327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v>15374.545310847299</v>
      </c>
      <c r="D14" s="79">
        <v>6592.1074050937168</v>
      </c>
      <c r="E14" s="79">
        <v>3779.8969667790152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v>4816.4916831992568</v>
      </c>
      <c r="D15" s="77">
        <v>1238.690363632928</v>
      </c>
      <c r="E15" s="77">
        <v>2495.9122550867182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v>4801.2107474006625</v>
      </c>
      <c r="D16" s="79">
        <v>1567.5672959580506</v>
      </c>
      <c r="E16" s="79">
        <v>1712.314268628043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v>46407.315336362961</v>
      </c>
      <c r="D17" s="77">
        <v>28268.723450501748</v>
      </c>
      <c r="E17" s="77">
        <v>13667.425220937752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v>7390.7748289044475</v>
      </c>
      <c r="D18" s="79">
        <v>4179.656780202311</v>
      </c>
      <c r="E18" s="79">
        <v>3512.0158529309592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v>27472.380829445428</v>
      </c>
      <c r="D19" s="77">
        <v>17105.049232535614</v>
      </c>
      <c r="E19" s="77">
        <v>8784.034489793914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v>5052.9076990962703</v>
      </c>
      <c r="D20" s="79">
        <v>4086.8368999172048</v>
      </c>
      <c r="E20" s="79">
        <v>894.95076983322133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985562.56274700409</v>
      </c>
      <c r="D21" s="80">
        <f>SUM(D8:D20)</f>
        <v>487819.1699296385</v>
      </c>
      <c r="E21" s="80">
        <f>SUM(E8:E20)</f>
        <v>249008.6721525655</v>
      </c>
      <c r="F21" s="59" t="s">
        <v>7</v>
      </c>
      <c r="G21" s="17"/>
    </row>
    <row r="22" spans="1:7" s="6" customFormat="1" ht="27" customHeight="1" x14ac:dyDescent="0.2">
      <c r="A22" s="33"/>
      <c r="B22" s="162" t="s">
        <v>346</v>
      </c>
      <c r="C22" s="162"/>
      <c r="D22" s="75"/>
      <c r="E22" s="190" t="s">
        <v>347</v>
      </c>
      <c r="F22" s="190"/>
      <c r="G22" s="17"/>
    </row>
    <row r="23" spans="1:7" ht="45" hidden="1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"/>
    <protectedRange sqref="B3:F4" name="نطاق1_1_3"/>
  </protectedRanges>
  <mergeCells count="7">
    <mergeCell ref="E22:F22"/>
    <mergeCell ref="B3:F3"/>
    <mergeCell ref="B4:F4"/>
    <mergeCell ref="B5:B7"/>
    <mergeCell ref="C5:E5"/>
    <mergeCell ref="F5:F7"/>
    <mergeCell ref="B22:C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G23"/>
  <sheetViews>
    <sheetView rightToLeft="1" view="pageBreakPreview" zoomScale="55" zoomScaleNormal="50" zoomScaleSheetLayoutView="55" zoomScalePageLayoutView="70" workbookViewId="0">
      <selection activeCell="A24" sqref="A24:XFD43"/>
    </sheetView>
  </sheetViews>
  <sheetFormatPr defaultRowHeight="15.75" x14ac:dyDescent="0.2"/>
  <cols>
    <col min="1" max="1" width="9.140625" style="1"/>
    <col min="2" max="2" width="39.42578125" style="1" customWidth="1"/>
    <col min="3" max="5" width="33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254</v>
      </c>
      <c r="C2" s="18"/>
      <c r="D2" s="18"/>
      <c r="E2" s="18"/>
      <c r="F2" s="35" t="s">
        <v>255</v>
      </c>
      <c r="G2" s="18"/>
    </row>
    <row r="3" spans="1:7" s="13" customFormat="1" ht="38.25" customHeight="1" x14ac:dyDescent="0.2">
      <c r="A3" s="24"/>
      <c r="B3" s="163" t="s">
        <v>375</v>
      </c>
      <c r="C3" s="163"/>
      <c r="D3" s="163"/>
      <c r="E3" s="163"/>
      <c r="F3" s="163"/>
      <c r="G3" s="25"/>
    </row>
    <row r="4" spans="1:7" s="3" customFormat="1" ht="34.5" customHeight="1" x14ac:dyDescent="0.2">
      <c r="A4" s="26"/>
      <c r="B4" s="164" t="s">
        <v>422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v>103761.79309024096</v>
      </c>
      <c r="D8" s="79">
        <v>63458.153981184936</v>
      </c>
      <c r="E8" s="79">
        <v>34716.944894850654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v>493412.3398772357</v>
      </c>
      <c r="D9" s="77">
        <v>183979.76968512507</v>
      </c>
      <c r="E9" s="77">
        <v>69480.536355808828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v>44519.451196965136</v>
      </c>
      <c r="D10" s="79">
        <v>20222.423362106991</v>
      </c>
      <c r="E10" s="79">
        <v>2932.3795699338793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v>15692.468333446132</v>
      </c>
      <c r="D11" s="77">
        <v>11890.358724891625</v>
      </c>
      <c r="E11" s="77">
        <v>3988.7167653745491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v>30550.797464409679</v>
      </c>
      <c r="D12" s="79">
        <v>28081.773284630272</v>
      </c>
      <c r="E12" s="79">
        <v>14621.271424282486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v>59273.049114372494</v>
      </c>
      <c r="D13" s="77">
        <v>30285.414268589855</v>
      </c>
      <c r="E13" s="77">
        <v>16439.663923833348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v>9829.6825699039891</v>
      </c>
      <c r="D14" s="79">
        <v>3831.1936794356457</v>
      </c>
      <c r="E14" s="79">
        <v>2393.8727341324311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v>3070.7635926365083</v>
      </c>
      <c r="D15" s="77">
        <v>1297.2489932030589</v>
      </c>
      <c r="E15" s="77">
        <v>1425.9141530084894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v>3490.4861192642252</v>
      </c>
      <c r="D16" s="79">
        <v>1334.4618826156229</v>
      </c>
      <c r="E16" s="79">
        <v>1438.5128274979515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v>31170.176420482945</v>
      </c>
      <c r="D17" s="77">
        <v>19332.316299593971</v>
      </c>
      <c r="E17" s="77">
        <v>4214.5143614128465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v>6036.7916968580957</v>
      </c>
      <c r="D18" s="79">
        <v>3767.9479053887621</v>
      </c>
      <c r="E18" s="79">
        <v>2145.8741260845713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v>22756.455796600818</v>
      </c>
      <c r="D19" s="77">
        <v>16169.100679223982</v>
      </c>
      <c r="E19" s="77">
        <v>7076.2610222609255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v>4687.7613776568687</v>
      </c>
      <c r="D20" s="79">
        <v>2783.1068567420125</v>
      </c>
      <c r="E20" s="79">
        <v>1445.3825031960525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828252.0166500737</v>
      </c>
      <c r="D21" s="80">
        <f>SUM(D8:D20)</f>
        <v>386433.2696027318</v>
      </c>
      <c r="E21" s="80">
        <f>SUM(E8:E20)</f>
        <v>162319.84466167702</v>
      </c>
      <c r="F21" s="59" t="s">
        <v>7</v>
      </c>
      <c r="G21" s="17"/>
    </row>
    <row r="22" spans="1:7" s="6" customFormat="1" ht="27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45" hidden="1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_1"/>
    <protectedRange sqref="B3:F4" name="نطاق1_1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view="pageBreakPreview" topLeftCell="A5" zoomScale="55" zoomScaleNormal="50" zoomScaleSheetLayoutView="55" zoomScalePageLayoutView="70" workbookViewId="0">
      <selection activeCell="A24" sqref="A24:XFD43"/>
    </sheetView>
  </sheetViews>
  <sheetFormatPr defaultRowHeight="15.75" x14ac:dyDescent="0.2"/>
  <cols>
    <col min="1" max="1" width="9.140625" style="1"/>
    <col min="2" max="2" width="39.42578125" style="1" customWidth="1"/>
    <col min="3" max="5" width="42.855468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80</v>
      </c>
      <c r="C2" s="18"/>
      <c r="D2" s="18"/>
      <c r="E2" s="18"/>
      <c r="F2" s="35" t="s">
        <v>256</v>
      </c>
      <c r="G2" s="18"/>
    </row>
    <row r="3" spans="1:7" s="13" customFormat="1" ht="38.25" customHeight="1" x14ac:dyDescent="0.2">
      <c r="A3" s="24"/>
      <c r="B3" s="163" t="s">
        <v>377</v>
      </c>
      <c r="C3" s="163"/>
      <c r="D3" s="163"/>
      <c r="E3" s="163"/>
      <c r="F3" s="163"/>
      <c r="G3" s="25"/>
    </row>
    <row r="4" spans="1:7" s="3" customFormat="1" ht="45" customHeight="1" x14ac:dyDescent="0.2">
      <c r="A4" s="26"/>
      <c r="B4" s="192" t="s">
        <v>423</v>
      </c>
      <c r="C4" s="192"/>
      <c r="D4" s="192"/>
      <c r="E4" s="192"/>
      <c r="F4" s="192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f>'14-1'!C8+'14-2'!C8</f>
        <v>223459.30850131004</v>
      </c>
      <c r="D8" s="79">
        <f>'14-1'!D8+'14-2'!D8</f>
        <v>83908.699285869239</v>
      </c>
      <c r="E8" s="79">
        <f>'14-1'!E8+'14-2'!E8</f>
        <v>114532.04641472569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f>'14-1'!C9+'14-2'!C9</f>
        <v>1360661.6106460365</v>
      </c>
      <c r="D9" s="77">
        <f>'14-1'!D9+'14-2'!D9</f>
        <v>649763.1881560639</v>
      </c>
      <c r="E9" s="77">
        <f>'14-1'!E9+'14-2'!E9</f>
        <v>565726.66212300991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f>'14-1'!C10+'14-2'!C10</f>
        <v>198693.96125714906</v>
      </c>
      <c r="D10" s="79">
        <f>'14-1'!D10+'14-2'!D10</f>
        <v>87582.424652830116</v>
      </c>
      <c r="E10" s="79">
        <f>'14-1'!E10+'14-2'!E10</f>
        <v>50558.82593143612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f>'14-1'!C11+'14-2'!C11</f>
        <v>16771.523247762303</v>
      </c>
      <c r="D11" s="77">
        <f>'14-1'!D11+'14-2'!D11</f>
        <v>12558.235247884886</v>
      </c>
      <c r="E11" s="77">
        <f>'14-1'!E11+'14-2'!E11</f>
        <v>7876.0124420248876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f>'14-1'!C12+'14-2'!C12</f>
        <v>54405.114876661508</v>
      </c>
      <c r="D12" s="79">
        <f>'14-1'!D12+'14-2'!D12</f>
        <v>34619.508345594433</v>
      </c>
      <c r="E12" s="79">
        <f>'14-1'!E12+'14-2'!E12</f>
        <v>41293.250456651876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f>'14-1'!C13+'14-2'!C13</f>
        <v>41257.576999639627</v>
      </c>
      <c r="D13" s="77">
        <f>'14-1'!D13+'14-2'!D13</f>
        <v>13109.46905341296</v>
      </c>
      <c r="E13" s="77">
        <f>'14-1'!E13+'14-2'!E13</f>
        <v>15241.568786490623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f>'14-1'!C14+'14-2'!C14</f>
        <v>10099.651598874581</v>
      </c>
      <c r="D14" s="79">
        <f>'14-1'!D14+'14-2'!D14</f>
        <v>4499.0058267785125</v>
      </c>
      <c r="E14" s="79">
        <f>'14-1'!E14+'14-2'!E14</f>
        <v>4268.9507925349844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f>'14-1'!C15+'14-2'!C15</f>
        <v>12142.978535909031</v>
      </c>
      <c r="D15" s="77">
        <f>'14-1'!D15+'14-2'!D15</f>
        <v>1620.4707795569764</v>
      </c>
      <c r="E15" s="77">
        <f>'14-1'!E15+'14-2'!E15</f>
        <v>3014.3070645989064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f>'14-1'!C16+'14-2'!C16</f>
        <v>5159.7302408868363</v>
      </c>
      <c r="D16" s="79">
        <f>'14-1'!D16+'14-2'!D16</f>
        <v>2321.0237476766174</v>
      </c>
      <c r="E16" s="79">
        <f>'14-1'!E16+'14-2'!E16</f>
        <v>2883.9733370387075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f>'14-1'!C17+'14-2'!C17</f>
        <v>5047.3491281001679</v>
      </c>
      <c r="D17" s="77">
        <f>'14-1'!D17+'14-2'!D17</f>
        <v>6888.1628303077032</v>
      </c>
      <c r="E17" s="77">
        <f>'14-1'!E17+'14-2'!E17</f>
        <v>7110.272104974405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f>'14-1'!C18+'14-2'!C18</f>
        <v>2973.0174800621971</v>
      </c>
      <c r="D18" s="79">
        <f>'14-1'!D18+'14-2'!D18</f>
        <v>1841.861228506747</v>
      </c>
      <c r="E18" s="79">
        <f>'14-1'!E18+'14-2'!E18</f>
        <v>3751.749692425637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f>'14-1'!C19+'14-2'!C19</f>
        <v>17775.122444130222</v>
      </c>
      <c r="D19" s="77">
        <f>'14-1'!D19+'14-2'!D19</f>
        <v>10039.828749326571</v>
      </c>
      <c r="E19" s="77">
        <f>'14-1'!E19+'14-2'!E19</f>
        <v>13271.684165772593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f>'14-1'!C20+'14-2'!C20</f>
        <v>4724.4368776031697</v>
      </c>
      <c r="D20" s="79">
        <f>'14-1'!D20+'14-2'!D20</f>
        <v>1597.6922133861913</v>
      </c>
      <c r="E20" s="79">
        <f>'14-1'!E20+'14-2'!E20</f>
        <v>5489.9480426403306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1953171.3818341247</v>
      </c>
      <c r="D21" s="80">
        <f>SUM(D8:D20)</f>
        <v>910349.57011719479</v>
      </c>
      <c r="E21" s="80">
        <f>SUM(E8:E20)</f>
        <v>835019.25135432463</v>
      </c>
      <c r="F21" s="59" t="s">
        <v>7</v>
      </c>
      <c r="G21" s="17"/>
    </row>
    <row r="22" spans="1:7" s="6" customFormat="1" ht="30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45" hidden="1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_1"/>
    <protectedRange sqref="B3:F4" name="نطاق1_1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G23"/>
  <sheetViews>
    <sheetView rightToLeft="1" view="pageBreakPreview" zoomScale="55" zoomScaleNormal="50" zoomScaleSheetLayoutView="55" zoomScalePageLayoutView="70" workbookViewId="0">
      <selection activeCell="A24" sqref="A24:XFD43"/>
    </sheetView>
  </sheetViews>
  <sheetFormatPr defaultRowHeight="15.75" x14ac:dyDescent="0.2"/>
  <cols>
    <col min="1" max="1" width="9.140625" style="1"/>
    <col min="2" max="2" width="39.42578125" style="1" customWidth="1"/>
    <col min="3" max="5" width="39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257</v>
      </c>
      <c r="C2" s="18"/>
      <c r="D2" s="18"/>
      <c r="E2" s="18"/>
      <c r="F2" s="35" t="s">
        <v>137</v>
      </c>
      <c r="G2" s="18"/>
    </row>
    <row r="3" spans="1:7" s="13" customFormat="1" ht="38.25" customHeight="1" x14ac:dyDescent="0.2">
      <c r="A3" s="24"/>
      <c r="B3" s="163" t="s">
        <v>378</v>
      </c>
      <c r="C3" s="163"/>
      <c r="D3" s="163"/>
      <c r="E3" s="163"/>
      <c r="F3" s="163"/>
      <c r="G3" s="25"/>
    </row>
    <row r="4" spans="1:7" s="3" customFormat="1" ht="34.5" customHeight="1" x14ac:dyDescent="0.2">
      <c r="A4" s="26"/>
      <c r="B4" s="164" t="s">
        <v>424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v>154843.5606752758</v>
      </c>
      <c r="D8" s="79">
        <v>56814.990903964208</v>
      </c>
      <c r="E8" s="79">
        <v>86369.698265925399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v>876579.77292471926</v>
      </c>
      <c r="D9" s="77">
        <v>462219.80472720467</v>
      </c>
      <c r="E9" s="77">
        <v>447524.35381554213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v>144750.50406336997</v>
      </c>
      <c r="D10" s="79">
        <v>65619.539149584569</v>
      </c>
      <c r="E10" s="79">
        <v>42625.91946658391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v>14018.450188124843</v>
      </c>
      <c r="D11" s="77">
        <v>10451.244862777261</v>
      </c>
      <c r="E11" s="77">
        <v>7283.7649813950929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v>47645.838244131781</v>
      </c>
      <c r="D12" s="79">
        <v>30025.304175027577</v>
      </c>
      <c r="E12" s="79">
        <v>33998.536355238786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v>26944.78993606105</v>
      </c>
      <c r="D13" s="77">
        <v>11662.132472000361</v>
      </c>
      <c r="E13" s="77">
        <v>12490.722429412808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v>8750.009797449271</v>
      </c>
      <c r="D14" s="79">
        <v>4358.4789110460551</v>
      </c>
      <c r="E14" s="79">
        <v>3716.0310081746479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v>11005.544148332938</v>
      </c>
      <c r="D15" s="77">
        <v>1620.4707795569764</v>
      </c>
      <c r="E15" s="77">
        <v>2638.6819492989544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v>4624.2325291680181</v>
      </c>
      <c r="D16" s="79">
        <v>1762.01219264416</v>
      </c>
      <c r="E16" s="79">
        <v>2612.5588519413118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v>3759.4047728091591</v>
      </c>
      <c r="D17" s="77">
        <v>3508.1600774931708</v>
      </c>
      <c r="E17" s="77">
        <v>4930.0766097758869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v>2404.4107404377519</v>
      </c>
      <c r="D18" s="79">
        <v>1299.762051917686</v>
      </c>
      <c r="E18" s="79">
        <v>2915.9635383966074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v>12249.304119882938</v>
      </c>
      <c r="D19" s="77">
        <v>9391.1110293870443</v>
      </c>
      <c r="E19" s="77">
        <v>11913.473003959471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v>2912.5345075162904</v>
      </c>
      <c r="D20" s="79">
        <v>1161.0105879925936</v>
      </c>
      <c r="E20" s="79">
        <v>4604.8568700385986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1310488.3566472789</v>
      </c>
      <c r="D21" s="80">
        <f>SUM(D8:D20)</f>
        <v>659894.02192059648</v>
      </c>
      <c r="E21" s="80">
        <f>SUM(E8:E20)</f>
        <v>663624.63714568352</v>
      </c>
      <c r="F21" s="59" t="s">
        <v>7</v>
      </c>
      <c r="G21" s="17"/>
    </row>
    <row r="22" spans="1:7" s="6" customFormat="1" ht="30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45" hidden="1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"/>
    <protectedRange sqref="B3:F4" name="نطاق1_1_3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G23"/>
  <sheetViews>
    <sheetView rightToLeft="1" view="pageBreakPreview" zoomScale="55" zoomScaleNormal="50" zoomScaleSheetLayoutView="55" zoomScalePageLayoutView="70" workbookViewId="0">
      <selection activeCell="AA1" sqref="H1:AA1048576"/>
    </sheetView>
  </sheetViews>
  <sheetFormatPr defaultRowHeight="15.75" x14ac:dyDescent="0.2"/>
  <cols>
    <col min="1" max="1" width="9.140625" style="1"/>
    <col min="2" max="2" width="39.42578125" style="1" customWidth="1"/>
    <col min="3" max="5" width="40.7109375" style="1" customWidth="1"/>
    <col min="6" max="6" width="41.140625" style="1" bestFit="1" customWidth="1"/>
    <col min="7" max="7" width="9.140625" style="4"/>
    <col min="8" max="16384" width="9.140625" style="1"/>
  </cols>
  <sheetData>
    <row r="1" spans="1:7" ht="22.5" x14ac:dyDescent="0.2">
      <c r="A1" s="15"/>
      <c r="B1" s="15"/>
      <c r="C1" s="15"/>
      <c r="D1" s="15"/>
      <c r="E1" s="15"/>
      <c r="F1" s="15"/>
      <c r="G1" s="17"/>
    </row>
    <row r="2" spans="1:7" s="8" customFormat="1" ht="38.25" customHeight="1" x14ac:dyDescent="0.2">
      <c r="A2" s="18"/>
      <c r="B2" s="22" t="s">
        <v>258</v>
      </c>
      <c r="C2" s="18"/>
      <c r="D2" s="18"/>
      <c r="E2" s="18"/>
      <c r="F2" s="35" t="s">
        <v>259</v>
      </c>
      <c r="G2" s="18"/>
    </row>
    <row r="3" spans="1:7" s="13" customFormat="1" ht="38.25" customHeight="1" x14ac:dyDescent="0.2">
      <c r="A3" s="24"/>
      <c r="B3" s="163" t="s">
        <v>379</v>
      </c>
      <c r="C3" s="163"/>
      <c r="D3" s="163"/>
      <c r="E3" s="163"/>
      <c r="F3" s="163"/>
      <c r="G3" s="25"/>
    </row>
    <row r="4" spans="1:7" s="3" customFormat="1" ht="38.25" customHeight="1" x14ac:dyDescent="0.2">
      <c r="A4" s="26"/>
      <c r="B4" s="164" t="s">
        <v>425</v>
      </c>
      <c r="C4" s="164"/>
      <c r="D4" s="164"/>
      <c r="E4" s="164"/>
      <c r="F4" s="164"/>
      <c r="G4" s="17"/>
    </row>
    <row r="5" spans="1:7" ht="29.25" customHeight="1" x14ac:dyDescent="0.2">
      <c r="A5" s="15"/>
      <c r="B5" s="189" t="s">
        <v>1</v>
      </c>
      <c r="C5" s="173" t="s">
        <v>363</v>
      </c>
      <c r="D5" s="174"/>
      <c r="E5" s="175"/>
      <c r="F5" s="165" t="s">
        <v>0</v>
      </c>
      <c r="G5" s="17"/>
    </row>
    <row r="6" spans="1:7" ht="25.5" customHeight="1" x14ac:dyDescent="0.2">
      <c r="A6" s="15"/>
      <c r="B6" s="189" t="s">
        <v>5</v>
      </c>
      <c r="C6" s="27" t="s">
        <v>87</v>
      </c>
      <c r="D6" s="27" t="s">
        <v>88</v>
      </c>
      <c r="E6" s="27" t="s">
        <v>89</v>
      </c>
      <c r="F6" s="165"/>
      <c r="G6" s="17"/>
    </row>
    <row r="7" spans="1:7" ht="25.5" customHeight="1" x14ac:dyDescent="0.2">
      <c r="A7" s="15"/>
      <c r="B7" s="189"/>
      <c r="C7" s="37" t="s">
        <v>95</v>
      </c>
      <c r="D7" s="37" t="s">
        <v>96</v>
      </c>
      <c r="E7" s="27" t="s">
        <v>97</v>
      </c>
      <c r="F7" s="165" t="s">
        <v>6</v>
      </c>
      <c r="G7" s="17"/>
    </row>
    <row r="8" spans="1:7" ht="39.950000000000003" customHeight="1" x14ac:dyDescent="0.2">
      <c r="A8" s="15"/>
      <c r="B8" s="58" t="s">
        <v>11</v>
      </c>
      <c r="C8" s="79">
        <v>68615.747826034232</v>
      </c>
      <c r="D8" s="79">
        <v>27093.708381905028</v>
      </c>
      <c r="E8" s="79">
        <v>28162.348148800284</v>
      </c>
      <c r="F8" s="58" t="s">
        <v>10</v>
      </c>
      <c r="G8" s="17"/>
    </row>
    <row r="9" spans="1:7" ht="39.950000000000003" customHeight="1" x14ac:dyDescent="0.2">
      <c r="A9" s="15"/>
      <c r="B9" s="54" t="s">
        <v>13</v>
      </c>
      <c r="C9" s="77">
        <v>484081.83772131719</v>
      </c>
      <c r="D9" s="77">
        <v>187543.3834288592</v>
      </c>
      <c r="E9" s="77">
        <v>118202.30830746779</v>
      </c>
      <c r="F9" s="54" t="s">
        <v>12</v>
      </c>
      <c r="G9" s="17"/>
    </row>
    <row r="10" spans="1:7" ht="39.950000000000003" customHeight="1" x14ac:dyDescent="0.2">
      <c r="A10" s="15"/>
      <c r="B10" s="58" t="s">
        <v>15</v>
      </c>
      <c r="C10" s="79">
        <v>53943.45719377909</v>
      </c>
      <c r="D10" s="79">
        <v>21962.885503245547</v>
      </c>
      <c r="E10" s="79">
        <v>7932.9064648522135</v>
      </c>
      <c r="F10" s="58" t="s">
        <v>14</v>
      </c>
      <c r="G10" s="17"/>
    </row>
    <row r="11" spans="1:7" ht="39.950000000000003" customHeight="1" x14ac:dyDescent="0.2">
      <c r="A11" s="15"/>
      <c r="B11" s="54" t="s">
        <v>17</v>
      </c>
      <c r="C11" s="77">
        <v>2753.0730596374597</v>
      </c>
      <c r="D11" s="77">
        <v>2106.9903851076247</v>
      </c>
      <c r="E11" s="77">
        <v>592.24746062979443</v>
      </c>
      <c r="F11" s="54" t="s">
        <v>16</v>
      </c>
      <c r="G11" s="17"/>
    </row>
    <row r="12" spans="1:7" ht="39.950000000000003" customHeight="1" x14ac:dyDescent="0.2">
      <c r="A12" s="15"/>
      <c r="B12" s="58" t="s">
        <v>79</v>
      </c>
      <c r="C12" s="79">
        <v>6759.2766325297243</v>
      </c>
      <c r="D12" s="79">
        <v>4594.2041705668571</v>
      </c>
      <c r="E12" s="79">
        <v>7294.7141014130884</v>
      </c>
      <c r="F12" s="58" t="s">
        <v>18</v>
      </c>
      <c r="G12" s="17"/>
    </row>
    <row r="13" spans="1:7" ht="39.950000000000003" customHeight="1" x14ac:dyDescent="0.2">
      <c r="A13" s="15"/>
      <c r="B13" s="54" t="s">
        <v>20</v>
      </c>
      <c r="C13" s="77">
        <v>14312.78706357858</v>
      </c>
      <c r="D13" s="77">
        <v>1447.3365814125996</v>
      </c>
      <c r="E13" s="77">
        <v>2750.8463570778149</v>
      </c>
      <c r="F13" s="54" t="s">
        <v>19</v>
      </c>
      <c r="G13" s="17"/>
    </row>
    <row r="14" spans="1:7" ht="39.950000000000003" customHeight="1" x14ac:dyDescent="0.2">
      <c r="A14" s="15"/>
      <c r="B14" s="58" t="s">
        <v>22</v>
      </c>
      <c r="C14" s="79">
        <v>1349.6418014253102</v>
      </c>
      <c r="D14" s="79">
        <v>140.5269157324577</v>
      </c>
      <c r="E14" s="79">
        <v>552.91978436033639</v>
      </c>
      <c r="F14" s="58" t="s">
        <v>21</v>
      </c>
      <c r="G14" s="17"/>
    </row>
    <row r="15" spans="1:7" ht="39.950000000000003" customHeight="1" x14ac:dyDescent="0.2">
      <c r="A15" s="15"/>
      <c r="B15" s="54" t="s">
        <v>24</v>
      </c>
      <c r="C15" s="77">
        <v>1137.4343875760933</v>
      </c>
      <c r="D15" s="77">
        <v>0</v>
      </c>
      <c r="E15" s="77">
        <v>375.62511529995209</v>
      </c>
      <c r="F15" s="54" t="s">
        <v>23</v>
      </c>
      <c r="G15" s="17"/>
    </row>
    <row r="16" spans="1:7" ht="39.950000000000003" customHeight="1" x14ac:dyDescent="0.2">
      <c r="A16" s="15"/>
      <c r="B16" s="58" t="s">
        <v>26</v>
      </c>
      <c r="C16" s="79">
        <v>535.49771171881832</v>
      </c>
      <c r="D16" s="79">
        <v>559.01155503245752</v>
      </c>
      <c r="E16" s="79">
        <v>271.41448509739587</v>
      </c>
      <c r="F16" s="58" t="s">
        <v>25</v>
      </c>
      <c r="G16" s="17"/>
    </row>
    <row r="17" spans="1:7" ht="39.950000000000003" customHeight="1" x14ac:dyDescent="0.2">
      <c r="A17" s="15"/>
      <c r="B17" s="54" t="s">
        <v>28</v>
      </c>
      <c r="C17" s="77">
        <v>1287.9443552910084</v>
      </c>
      <c r="D17" s="77">
        <v>3380.002752814532</v>
      </c>
      <c r="E17" s="77">
        <v>2180.1954951985181</v>
      </c>
      <c r="F17" s="54" t="s">
        <v>27</v>
      </c>
      <c r="G17" s="17"/>
    </row>
    <row r="18" spans="1:7" ht="39.950000000000003" customHeight="1" x14ac:dyDescent="0.2">
      <c r="A18" s="15"/>
      <c r="B18" s="58" t="s">
        <v>30</v>
      </c>
      <c r="C18" s="79">
        <v>568.60673962444537</v>
      </c>
      <c r="D18" s="79">
        <v>542.09917658906102</v>
      </c>
      <c r="E18" s="79">
        <v>835.7861540290296</v>
      </c>
      <c r="F18" s="58" t="s">
        <v>29</v>
      </c>
      <c r="G18" s="17"/>
    </row>
    <row r="19" spans="1:7" ht="39.950000000000003" customHeight="1" x14ac:dyDescent="0.2">
      <c r="A19" s="15"/>
      <c r="B19" s="54" t="s">
        <v>32</v>
      </c>
      <c r="C19" s="77">
        <v>5525.8183242472833</v>
      </c>
      <c r="D19" s="77">
        <v>648.71771993952734</v>
      </c>
      <c r="E19" s="77">
        <v>1358.211161813123</v>
      </c>
      <c r="F19" s="54" t="s">
        <v>31</v>
      </c>
      <c r="G19" s="17"/>
    </row>
    <row r="20" spans="1:7" ht="39.950000000000003" customHeight="1" x14ac:dyDescent="0.2">
      <c r="A20" s="15"/>
      <c r="B20" s="58" t="s">
        <v>34</v>
      </c>
      <c r="C20" s="79">
        <v>1811.902370086879</v>
      </c>
      <c r="D20" s="79">
        <v>436.68162539359776</v>
      </c>
      <c r="E20" s="79">
        <v>885.09117260173173</v>
      </c>
      <c r="F20" s="58" t="s">
        <v>33</v>
      </c>
      <c r="G20" s="30"/>
    </row>
    <row r="21" spans="1:7" s="5" customFormat="1" ht="45" customHeight="1" x14ac:dyDescent="0.2">
      <c r="A21" s="31"/>
      <c r="B21" s="59" t="s">
        <v>35</v>
      </c>
      <c r="C21" s="80">
        <f>SUM(C8:C20)</f>
        <v>642683.0251868458</v>
      </c>
      <c r="D21" s="80">
        <f>SUM(D8:D20)</f>
        <v>250455.54819659848</v>
      </c>
      <c r="E21" s="80">
        <f>SUM(E8:E20)</f>
        <v>171394.61420864105</v>
      </c>
      <c r="F21" s="59" t="s">
        <v>7</v>
      </c>
      <c r="G21" s="17"/>
    </row>
    <row r="22" spans="1:7" s="6" customFormat="1" ht="30" customHeight="1" x14ac:dyDescent="0.2">
      <c r="A22" s="33"/>
      <c r="B22" s="162" t="s">
        <v>346</v>
      </c>
      <c r="C22" s="162"/>
      <c r="D22" s="191" t="s">
        <v>347</v>
      </c>
      <c r="E22" s="191"/>
      <c r="F22" s="191"/>
      <c r="G22" s="17"/>
    </row>
    <row r="23" spans="1:7" ht="45" hidden="1" customHeight="1" x14ac:dyDescent="0.2">
      <c r="A23" s="15"/>
      <c r="B23" s="15"/>
      <c r="C23" s="15"/>
      <c r="D23" s="15"/>
      <c r="E23" s="15"/>
      <c r="F23" s="15"/>
      <c r="G23" s="17"/>
    </row>
  </sheetData>
  <protectedRanges>
    <protectedRange sqref="B5:B21" name="نطاق1_1_1"/>
    <protectedRange sqref="F5:F21" name="نطاق1_2"/>
    <protectedRange sqref="E5" name="نطاق1_2_1_1_1_1"/>
    <protectedRange sqref="B3:F4" name="نطاق1_1"/>
  </protectedRanges>
  <mergeCells count="7">
    <mergeCell ref="B22:C22"/>
    <mergeCell ref="D22:F22"/>
    <mergeCell ref="B3:F3"/>
    <mergeCell ref="B4:F4"/>
    <mergeCell ref="B5:B7"/>
    <mergeCell ref="C5:E5"/>
    <mergeCell ref="F5:F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zoomScale="40" zoomScaleNormal="75" zoomScaleSheetLayoutView="40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22" t="s">
        <v>269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35" t="s">
        <v>270</v>
      </c>
      <c r="Q2" s="23"/>
    </row>
    <row r="3" spans="1:17" s="14" customFormat="1" ht="38.25" customHeight="1" x14ac:dyDescent="0.2">
      <c r="A3" s="43"/>
      <c r="B3" s="178" t="s">
        <v>299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49.5" customHeight="1" x14ac:dyDescent="0.2">
      <c r="A4" s="44"/>
      <c r="B4" s="179" t="s">
        <v>391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2" t="s">
        <v>39</v>
      </c>
      <c r="C5" s="144" t="s">
        <v>52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6" t="s">
        <v>367</v>
      </c>
      <c r="O5" s="176" t="s">
        <v>77</v>
      </c>
      <c r="P5" s="180" t="s">
        <v>38</v>
      </c>
    </row>
    <row r="6" spans="1:17" s="11" customFormat="1" ht="24.75" customHeight="1" x14ac:dyDescent="0.2">
      <c r="A6" s="47"/>
      <c r="B6" s="183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99" t="s">
        <v>62</v>
      </c>
      <c r="M6" s="99" t="s">
        <v>63</v>
      </c>
      <c r="N6" s="99" t="s">
        <v>64</v>
      </c>
      <c r="O6" s="177"/>
      <c r="P6" s="181"/>
    </row>
    <row r="7" spans="1:17" s="11" customFormat="1" ht="67.5" customHeight="1" x14ac:dyDescent="0.2">
      <c r="A7" s="47"/>
      <c r="B7" s="183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100" t="s">
        <v>74</v>
      </c>
      <c r="M7" s="100" t="s">
        <v>76</v>
      </c>
      <c r="N7" s="100" t="s">
        <v>75</v>
      </c>
      <c r="O7" s="100" t="s">
        <v>7</v>
      </c>
      <c r="P7" s="181"/>
    </row>
    <row r="8" spans="1:17" s="12" customFormat="1" ht="39" customHeight="1" x14ac:dyDescent="0.2">
      <c r="A8" s="52"/>
      <c r="B8" s="53" t="s">
        <v>40</v>
      </c>
      <c r="C8" s="76">
        <f>'3-1'!C8+'3-2'!C8</f>
        <v>80165.82634292313</v>
      </c>
      <c r="D8" s="76">
        <f>'3-1'!D8+'3-2'!D8</f>
        <v>85653.224299469497</v>
      </c>
      <c r="E8" s="76">
        <f>'3-1'!E8+'3-2'!E8</f>
        <v>69853.14622254073</v>
      </c>
      <c r="F8" s="76">
        <f>'3-1'!F8+'3-2'!F8</f>
        <v>67853.955942552144</v>
      </c>
      <c r="G8" s="76">
        <f>'3-1'!G8+'3-2'!G8</f>
        <v>75679.162611337902</v>
      </c>
      <c r="H8" s="76">
        <f>'3-1'!H8+'3-2'!H8</f>
        <v>64914.819227866697</v>
      </c>
      <c r="I8" s="76">
        <f>'3-1'!I8+'3-2'!I8</f>
        <v>104660.48358312652</v>
      </c>
      <c r="J8" s="76">
        <f>'3-1'!J8+'3-2'!J8</f>
        <v>168608.31946668733</v>
      </c>
      <c r="K8" s="76">
        <f>'3-1'!K8+'3-2'!K8</f>
        <v>860623.65585723729</v>
      </c>
      <c r="L8" s="76">
        <f>'3-1'!L8+'3-2'!L8</f>
        <v>181279.03903446335</v>
      </c>
      <c r="M8" s="76">
        <f>'3-1'!M8+'3-2'!M8</f>
        <v>117959.95248339279</v>
      </c>
      <c r="N8" s="76">
        <f>'3-1'!N8+'3-2'!N8</f>
        <v>56450.336937168133</v>
      </c>
      <c r="O8" s="76">
        <f>SUM(C8:N8)</f>
        <v>1933701.9220087654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f>'3-1'!C9+'3-2'!C9</f>
        <v>196365.68498412584</v>
      </c>
      <c r="D9" s="77">
        <f>'3-1'!D9+'3-2'!D9</f>
        <v>157345.56284432713</v>
      </c>
      <c r="E9" s="77">
        <f>'3-1'!E9+'3-2'!E9</f>
        <v>199917.93317760454</v>
      </c>
      <c r="F9" s="77">
        <f>'3-1'!F9+'3-2'!F9</f>
        <v>131839.43687215541</v>
      </c>
      <c r="G9" s="77">
        <f>'3-1'!G9+'3-2'!G9</f>
        <v>167346.45223367395</v>
      </c>
      <c r="H9" s="77">
        <f>'3-1'!H9+'3-2'!H9</f>
        <v>128621.10974753846</v>
      </c>
      <c r="I9" s="77">
        <f>'3-1'!I9+'3-2'!I9</f>
        <v>391517.13774970872</v>
      </c>
      <c r="J9" s="77">
        <f>'3-1'!J9+'3-2'!J9</f>
        <v>243624.1173078533</v>
      </c>
      <c r="K9" s="77">
        <f>'3-1'!K9+'3-2'!K9</f>
        <v>4224619.8272215519</v>
      </c>
      <c r="L9" s="77">
        <f>'3-1'!L9+'3-2'!L9</f>
        <v>146510.3202430731</v>
      </c>
      <c r="M9" s="77">
        <f>'3-1'!M9+'3-2'!M9</f>
        <v>140429.11493909525</v>
      </c>
      <c r="N9" s="77">
        <f>'3-1'!N9+'3-2'!N9</f>
        <v>64626.647652806634</v>
      </c>
      <c r="O9" s="77">
        <f t="shared" ref="O9:O21" si="0">SUM(C9:N9)</f>
        <v>6192763.3449735148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f>'3-1'!C10+'3-2'!C10</f>
        <v>57357.566724892997</v>
      </c>
      <c r="D10" s="76">
        <f>'3-1'!D10+'3-2'!D10</f>
        <v>14879.998046995121</v>
      </c>
      <c r="E10" s="76">
        <f>'3-1'!E10+'3-2'!E10</f>
        <v>18665.626719615524</v>
      </c>
      <c r="F10" s="76">
        <f>'3-1'!F10+'3-2'!F10</f>
        <v>17049.177679900928</v>
      </c>
      <c r="G10" s="76">
        <f>'3-1'!G10+'3-2'!G10</f>
        <v>24258.27229480994</v>
      </c>
      <c r="H10" s="76">
        <f>'3-1'!H10+'3-2'!H10</f>
        <v>12976.96176382361</v>
      </c>
      <c r="I10" s="76">
        <f>'3-1'!I10+'3-2'!I10</f>
        <v>36000.406478490797</v>
      </c>
      <c r="J10" s="76">
        <f>'3-1'!J10+'3-2'!J10</f>
        <v>41805.208655084265</v>
      </c>
      <c r="K10" s="76">
        <f>'3-1'!K10+'3-2'!K10</f>
        <v>507818.30813548039</v>
      </c>
      <c r="L10" s="76">
        <f>'3-1'!L10+'3-2'!L10</f>
        <v>33859.031349926037</v>
      </c>
      <c r="M10" s="76">
        <f>'3-1'!M10+'3-2'!M10</f>
        <v>22702.817343657669</v>
      </c>
      <c r="N10" s="76">
        <f>'3-1'!N10+'3-2'!N10</f>
        <v>10084.758243043943</v>
      </c>
      <c r="O10" s="76">
        <f t="shared" si="0"/>
        <v>797458.13343572116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f>'3-1'!C11+'3-2'!C11</f>
        <v>11294.985685850152</v>
      </c>
      <c r="D11" s="77">
        <f>'3-1'!D11+'3-2'!D11</f>
        <v>30240.657418084964</v>
      </c>
      <c r="E11" s="77">
        <f>'3-1'!E11+'3-2'!E11</f>
        <v>14336.851430104816</v>
      </c>
      <c r="F11" s="77">
        <f>'3-1'!F11+'3-2'!F11</f>
        <v>14651.680641698622</v>
      </c>
      <c r="G11" s="77">
        <f>'3-1'!G11+'3-2'!G11</f>
        <v>19474.757191822177</v>
      </c>
      <c r="H11" s="77">
        <f>'3-1'!H11+'3-2'!H11</f>
        <v>6812.7975110415491</v>
      </c>
      <c r="I11" s="77">
        <f>'3-1'!I11+'3-2'!I11</f>
        <v>26640.890140756212</v>
      </c>
      <c r="J11" s="77">
        <f>'3-1'!J11+'3-2'!J11</f>
        <v>26309.186862474751</v>
      </c>
      <c r="K11" s="77">
        <f>'3-1'!K11+'3-2'!K11</f>
        <v>108295.97988951858</v>
      </c>
      <c r="L11" s="77">
        <f>'3-1'!L11+'3-2'!L11</f>
        <v>51126.278794171027</v>
      </c>
      <c r="M11" s="77">
        <f>'3-1'!M11+'3-2'!M11</f>
        <v>23419.292712953611</v>
      </c>
      <c r="N11" s="77">
        <f>'3-1'!N11+'3-2'!N11</f>
        <v>9883.6745270826668</v>
      </c>
      <c r="O11" s="77">
        <f t="shared" si="0"/>
        <v>342487.03280555917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f>'3-1'!C12+'3-2'!C12</f>
        <v>29993.719221433432</v>
      </c>
      <c r="D12" s="76">
        <f>'3-1'!D12+'3-2'!D12</f>
        <v>45878.657698472962</v>
      </c>
      <c r="E12" s="76">
        <f>'3-1'!E12+'3-2'!E12</f>
        <v>48510.5898908581</v>
      </c>
      <c r="F12" s="76">
        <f>'3-1'!F12+'3-2'!F12</f>
        <v>30404.175751312068</v>
      </c>
      <c r="G12" s="76">
        <f>'3-1'!G12+'3-2'!G12</f>
        <v>33787.96706075289</v>
      </c>
      <c r="H12" s="76">
        <f>'3-1'!H12+'3-2'!H12</f>
        <v>35762.437332094632</v>
      </c>
      <c r="I12" s="76">
        <f>'3-1'!I12+'3-2'!I12</f>
        <v>118891.72736755991</v>
      </c>
      <c r="J12" s="76">
        <f>'3-1'!J12+'3-2'!J12</f>
        <v>95437.798888558202</v>
      </c>
      <c r="K12" s="76">
        <f>'3-1'!K12+'3-2'!K12</f>
        <v>302213.61496921699</v>
      </c>
      <c r="L12" s="76">
        <f>'3-1'!L12+'3-2'!L12</f>
        <v>99682.036168803432</v>
      </c>
      <c r="M12" s="76">
        <f>'3-1'!M12+'3-2'!M12</f>
        <v>38953.155764787618</v>
      </c>
      <c r="N12" s="76">
        <f>'3-1'!N12+'3-2'!N12</f>
        <v>44075.913097837794</v>
      </c>
      <c r="O12" s="76">
        <f t="shared" si="0"/>
        <v>923591.79321168805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f>'3-1'!C13+'3-2'!C13</f>
        <v>22896.892891726842</v>
      </c>
      <c r="D13" s="77">
        <f>'3-1'!D13+'3-2'!D13</f>
        <v>25009.862514937457</v>
      </c>
      <c r="E13" s="77">
        <f>'3-1'!E13+'3-2'!E13</f>
        <v>15988.693683205192</v>
      </c>
      <c r="F13" s="77">
        <f>'3-1'!F13+'3-2'!F13</f>
        <v>20348.07500357605</v>
      </c>
      <c r="G13" s="77">
        <f>'3-1'!G13+'3-2'!G13</f>
        <v>40023.690140432576</v>
      </c>
      <c r="H13" s="77">
        <f>'3-1'!H13+'3-2'!H13</f>
        <v>16141.221793758294</v>
      </c>
      <c r="I13" s="77">
        <f>'3-1'!I13+'3-2'!I13</f>
        <v>26598.720644292396</v>
      </c>
      <c r="J13" s="77">
        <f>'3-1'!J13+'3-2'!J13</f>
        <v>23728.963110247161</v>
      </c>
      <c r="K13" s="77">
        <f>'3-1'!K13+'3-2'!K13</f>
        <v>308944.50281095109</v>
      </c>
      <c r="L13" s="77">
        <f>'3-1'!L13+'3-2'!L13</f>
        <v>55837.37951108026</v>
      </c>
      <c r="M13" s="77">
        <f>'3-1'!M13+'3-2'!M13</f>
        <v>20184.939838028939</v>
      </c>
      <c r="N13" s="77">
        <f>'3-1'!N13+'3-2'!N13</f>
        <v>13715.397600470307</v>
      </c>
      <c r="O13" s="77">
        <f t="shared" si="0"/>
        <v>589418.33954270661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f>'3-1'!C14+'3-2'!C14</f>
        <v>4329.4635051037785</v>
      </c>
      <c r="D14" s="76">
        <f>'3-1'!D14+'3-2'!D14</f>
        <v>5116.3644936773089</v>
      </c>
      <c r="E14" s="76">
        <f>'3-1'!E14+'3-2'!E14</f>
        <v>3102.5483915228324</v>
      </c>
      <c r="F14" s="76">
        <f>'3-1'!F14+'3-2'!F14</f>
        <v>1939.3072102162378</v>
      </c>
      <c r="G14" s="76">
        <f>'3-1'!G14+'3-2'!G14</f>
        <v>3432.8115580343333</v>
      </c>
      <c r="H14" s="76">
        <f>'3-1'!H14+'3-2'!H14</f>
        <v>3573.6419153475072</v>
      </c>
      <c r="I14" s="76">
        <f>'3-1'!I14+'3-2'!I14</f>
        <v>5833.7425914768264</v>
      </c>
      <c r="J14" s="76">
        <f>'3-1'!J14+'3-2'!J14</f>
        <v>7003.9933404432577</v>
      </c>
      <c r="K14" s="76">
        <f>'3-1'!K14+'3-2'!K14</f>
        <v>60668.906884380151</v>
      </c>
      <c r="L14" s="76">
        <f>'3-1'!L14+'3-2'!L14</f>
        <v>18226.916533535405</v>
      </c>
      <c r="M14" s="76">
        <f>'3-1'!M14+'3-2'!M14</f>
        <v>5446.6669921122339</v>
      </c>
      <c r="N14" s="76">
        <f>'3-1'!N14+'3-2'!N14</f>
        <v>257.70158789315332</v>
      </c>
      <c r="O14" s="76">
        <f t="shared" si="0"/>
        <v>118932.06500374303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f>'3-1'!C15+'3-2'!C15</f>
        <v>2352.1139979923787</v>
      </c>
      <c r="D15" s="77">
        <f>'3-1'!D15+'3-2'!D15</f>
        <v>2060.1298669733815</v>
      </c>
      <c r="E15" s="77">
        <f>'3-1'!E15+'3-2'!E15</f>
        <v>1812.2730710673259</v>
      </c>
      <c r="F15" s="77">
        <f>'3-1'!F15+'3-2'!F15</f>
        <v>1727.5606960106495</v>
      </c>
      <c r="G15" s="77">
        <f>'3-1'!G15+'3-2'!G15</f>
        <v>2095.8156945078072</v>
      </c>
      <c r="H15" s="77">
        <f>'3-1'!H15+'3-2'!H15</f>
        <v>1768.4834440295256</v>
      </c>
      <c r="I15" s="77">
        <f>'3-1'!I15+'3-2'!I15</f>
        <v>1462.0381114676818</v>
      </c>
      <c r="J15" s="77">
        <f>'3-1'!J15+'3-2'!J15</f>
        <v>3692.5478680266187</v>
      </c>
      <c r="K15" s="77">
        <f>'3-1'!K15+'3-2'!K15</f>
        <v>31122.77742083187</v>
      </c>
      <c r="L15" s="77">
        <f>'3-1'!L15+'3-2'!L15</f>
        <v>7363.9239896717345</v>
      </c>
      <c r="M15" s="77">
        <f>'3-1'!M15+'3-2'!M15</f>
        <v>3438.5625112872317</v>
      </c>
      <c r="N15" s="77">
        <f>'3-1'!N15+'3-2'!N15</f>
        <v>3515.7144848822745</v>
      </c>
      <c r="O15" s="77">
        <f t="shared" si="0"/>
        <v>62411.941156748479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f>'3-1'!C16+'3-2'!C16</f>
        <v>1740.7139664591828</v>
      </c>
      <c r="D16" s="76">
        <f>'3-1'!D16+'3-2'!D16</f>
        <v>1150.4743746625766</v>
      </c>
      <c r="E16" s="76">
        <f>'3-1'!E16+'3-2'!E16</f>
        <v>1715.3363342712523</v>
      </c>
      <c r="F16" s="76">
        <f>'3-1'!F16+'3-2'!F16</f>
        <v>2212.7363967511724</v>
      </c>
      <c r="G16" s="76">
        <f>'3-1'!G16+'3-2'!G16</f>
        <v>3172.5306021858428</v>
      </c>
      <c r="H16" s="76">
        <f>'3-1'!H16+'3-2'!H16</f>
        <v>2210.5587429270527</v>
      </c>
      <c r="I16" s="76">
        <f>'3-1'!I16+'3-2'!I16</f>
        <v>5055.7323861576979</v>
      </c>
      <c r="J16" s="76">
        <f>'3-1'!J16+'3-2'!J16</f>
        <v>5571.8487819665925</v>
      </c>
      <c r="K16" s="76">
        <f>'3-1'!K16+'3-2'!K16</f>
        <v>24709.28046696672</v>
      </c>
      <c r="L16" s="76">
        <f>'3-1'!L16+'3-2'!L16</f>
        <v>5661.012492338944</v>
      </c>
      <c r="M16" s="76">
        <f>'3-1'!M16+'3-2'!M16</f>
        <v>1987.7059166972247</v>
      </c>
      <c r="N16" s="76">
        <f>'3-1'!N16+'3-2'!N16</f>
        <v>696.00874257629766</v>
      </c>
      <c r="O16" s="76">
        <f t="shared" si="0"/>
        <v>55883.939203960559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f>'3-1'!C17+'3-2'!C17</f>
        <v>6579.9015536479601</v>
      </c>
      <c r="D17" s="77">
        <f>'3-1'!D17+'3-2'!D17</f>
        <v>6826.9667516559184</v>
      </c>
      <c r="E17" s="77">
        <f>'3-1'!E17+'3-2'!E17</f>
        <v>13701.916919400624</v>
      </c>
      <c r="F17" s="77">
        <f>'3-1'!F17+'3-2'!F17</f>
        <v>8643.147745401051</v>
      </c>
      <c r="G17" s="77">
        <f>'3-1'!G17+'3-2'!G17</f>
        <v>7551.1066813185544</v>
      </c>
      <c r="H17" s="77">
        <f>'3-1'!H17+'3-2'!H17</f>
        <v>7538.4398208815674</v>
      </c>
      <c r="I17" s="77">
        <f>'3-1'!I17+'3-2'!I17</f>
        <v>7072.5263471612179</v>
      </c>
      <c r="J17" s="77">
        <f>'3-1'!J17+'3-2'!J17</f>
        <v>19611.148707853354</v>
      </c>
      <c r="K17" s="77">
        <f>'3-1'!K17+'3-2'!K17</f>
        <v>162106.25515267471</v>
      </c>
      <c r="L17" s="77">
        <f>'3-1'!L17+'3-2'!L17</f>
        <v>33311.143217671342</v>
      </c>
      <c r="M17" s="77">
        <f>'3-1'!M17+'3-2'!M17</f>
        <v>17458.507763595964</v>
      </c>
      <c r="N17" s="77">
        <f>'3-1'!N17+'3-2'!N17</f>
        <v>5215.1252133006074</v>
      </c>
      <c r="O17" s="77">
        <f t="shared" si="0"/>
        <v>295616.18587456294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f>'3-1'!C18+'3-2'!C18</f>
        <v>5696.8400380299809</v>
      </c>
      <c r="D18" s="76">
        <f>'3-1'!D18+'3-2'!D18</f>
        <v>7347.5819054073845</v>
      </c>
      <c r="E18" s="76">
        <f>'3-1'!E18+'3-2'!E18</f>
        <v>4524.4185581120755</v>
      </c>
      <c r="F18" s="76">
        <f>'3-1'!F18+'3-2'!F18</f>
        <v>3086.0609445860737</v>
      </c>
      <c r="G18" s="76">
        <f>'3-1'!G18+'3-2'!G18</f>
        <v>3371.2196637051011</v>
      </c>
      <c r="H18" s="76">
        <f>'3-1'!H18+'3-2'!H18</f>
        <v>7672.7097978655565</v>
      </c>
      <c r="I18" s="76">
        <f>'3-1'!I18+'3-2'!I18</f>
        <v>19378.76423482081</v>
      </c>
      <c r="J18" s="76">
        <f>'3-1'!J18+'3-2'!J18</f>
        <v>7775.0136835157145</v>
      </c>
      <c r="K18" s="76">
        <f>'3-1'!K18+'3-2'!K18</f>
        <v>35599.689591363727</v>
      </c>
      <c r="L18" s="76">
        <f>'3-1'!L18+'3-2'!L18</f>
        <v>10282.279389840547</v>
      </c>
      <c r="M18" s="76">
        <f>'3-1'!M18+'3-2'!M18</f>
        <v>11858.34953372884</v>
      </c>
      <c r="N18" s="76">
        <f>'3-1'!N18+'3-2'!N18</f>
        <v>519.02770739556172</v>
      </c>
      <c r="O18" s="76">
        <f t="shared" si="0"/>
        <v>117111.95504837138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f>'3-1'!C19+'3-2'!C19</f>
        <v>10760.643604217825</v>
      </c>
      <c r="D19" s="77">
        <f>'3-1'!D19+'3-2'!D19</f>
        <v>6997.9206275722227</v>
      </c>
      <c r="E19" s="77">
        <f>'3-1'!E19+'3-2'!E19</f>
        <v>6657.9189517719697</v>
      </c>
      <c r="F19" s="77">
        <f>'3-1'!F19+'3-2'!F19</f>
        <v>4853.5264985434187</v>
      </c>
      <c r="G19" s="77">
        <f>'3-1'!G19+'3-2'!G19</f>
        <v>2761.3411140326352</v>
      </c>
      <c r="H19" s="77">
        <f>'3-1'!H19+'3-2'!H19</f>
        <v>7271.6674904326683</v>
      </c>
      <c r="I19" s="77">
        <f>'3-1'!I19+'3-2'!I19</f>
        <v>6946.0125994095552</v>
      </c>
      <c r="J19" s="77">
        <f>'3-1'!J19+'3-2'!J19</f>
        <v>20192.261568366041</v>
      </c>
      <c r="K19" s="77">
        <f>'3-1'!K19+'3-2'!K19</f>
        <v>140449.91740909015</v>
      </c>
      <c r="L19" s="77">
        <f>'3-1'!L19+'3-2'!L19</f>
        <v>7294.954175890598</v>
      </c>
      <c r="M19" s="77">
        <f>'3-1'!M19+'3-2'!M19</f>
        <v>5927.753704447794</v>
      </c>
      <c r="N19" s="77">
        <f>'3-1'!N19+'3-2'!N19</f>
        <v>647.17428251712499</v>
      </c>
      <c r="O19" s="77">
        <f t="shared" si="0"/>
        <v>220761.09202629203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f>'3-1'!C20+'3-2'!C20</f>
        <v>2825.76466432097</v>
      </c>
      <c r="D20" s="76">
        <f>'3-1'!D20+'3-2'!D20</f>
        <v>777.20386439000902</v>
      </c>
      <c r="E20" s="76">
        <f>'3-1'!E20+'3-2'!E20</f>
        <v>1894.9851173558291</v>
      </c>
      <c r="F20" s="76">
        <f>'3-1'!F20+'3-2'!F20</f>
        <v>1193.7689315968169</v>
      </c>
      <c r="G20" s="76">
        <f>'3-1'!G20+'3-2'!G20</f>
        <v>1215.0255512568015</v>
      </c>
      <c r="H20" s="76">
        <f>'3-1'!H20+'3-2'!H20</f>
        <v>279.12414874711982</v>
      </c>
      <c r="I20" s="76">
        <f>'3-1'!I20+'3-2'!I20</f>
        <v>3390.1944156650543</v>
      </c>
      <c r="J20" s="76">
        <f>'3-1'!J20+'3-2'!J20</f>
        <v>3455.9768577871373</v>
      </c>
      <c r="K20" s="76">
        <f>'3-1'!K20+'3-2'!K20</f>
        <v>30763.023240071325</v>
      </c>
      <c r="L20" s="76">
        <f>'3-1'!L20+'3-2'!L20</f>
        <v>2421.1517203562721</v>
      </c>
      <c r="M20" s="76">
        <f>'3-1'!M20+'3-2'!M20</f>
        <v>683.70002867583139</v>
      </c>
      <c r="N20" s="76">
        <f>'3-1'!N20+'3-2'!N20</f>
        <v>1330.2891892620498</v>
      </c>
      <c r="O20" s="76">
        <f t="shared" si="0"/>
        <v>50230.207729485206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>SUM(C8:C20)</f>
        <v>432360.11718072451</v>
      </c>
      <c r="D21" s="78">
        <f t="shared" ref="D21:N21" si="1">SUM(D8:D20)</f>
        <v>389284.60470662592</v>
      </c>
      <c r="E21" s="78">
        <f t="shared" si="1"/>
        <v>400682.23846743081</v>
      </c>
      <c r="F21" s="78">
        <f t="shared" si="1"/>
        <v>305802.61031430069</v>
      </c>
      <c r="G21" s="78">
        <f t="shared" si="1"/>
        <v>384170.15239787049</v>
      </c>
      <c r="H21" s="78">
        <f t="shared" si="1"/>
        <v>295543.97273635422</v>
      </c>
      <c r="I21" s="78">
        <f t="shared" si="1"/>
        <v>753448.37665009371</v>
      </c>
      <c r="J21" s="78">
        <f t="shared" si="1"/>
        <v>666816.38509886386</v>
      </c>
      <c r="K21" s="78">
        <f t="shared" si="1"/>
        <v>6797935.7390493359</v>
      </c>
      <c r="L21" s="78">
        <f t="shared" si="1"/>
        <v>652855.46662082186</v>
      </c>
      <c r="M21" s="78">
        <f t="shared" si="1"/>
        <v>410450.51953246107</v>
      </c>
      <c r="N21" s="78">
        <f t="shared" si="1"/>
        <v>211017.76926623657</v>
      </c>
      <c r="O21" s="78">
        <f t="shared" si="0"/>
        <v>11700367.952021118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91"/>
      <c r="J22" s="33"/>
      <c r="K22" s="33"/>
      <c r="L22" s="91"/>
      <c r="M22" s="162" t="s">
        <v>347</v>
      </c>
      <c r="N22" s="162"/>
      <c r="O22" s="162"/>
      <c r="P22" s="162"/>
      <c r="Q22" s="33"/>
    </row>
    <row r="23" spans="1:17" ht="22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M22:P22"/>
    <mergeCell ref="B22:D22"/>
    <mergeCell ref="O5:O6"/>
    <mergeCell ref="B3:P3"/>
    <mergeCell ref="B4:P4"/>
    <mergeCell ref="P5:P7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rightToLeft="1" view="pageBreakPreview" topLeftCell="A10" zoomScale="55" zoomScaleNormal="50" zoomScaleSheetLayoutView="55" zoomScalePageLayoutView="70" workbookViewId="0">
      <selection activeCell="D32" sqref="D32"/>
    </sheetView>
  </sheetViews>
  <sheetFormatPr defaultRowHeight="15.75" x14ac:dyDescent="0.2"/>
  <cols>
    <col min="1" max="1" width="9.140625" style="1"/>
    <col min="2" max="2" width="39.42578125" style="1" customWidth="1"/>
    <col min="3" max="7" width="33.7109375" style="1" customWidth="1"/>
    <col min="8" max="8" width="41.140625" style="1" bestFit="1" customWidth="1"/>
    <col min="9" max="9" width="9.140625" style="4"/>
    <col min="10" max="16384" width="9.140625" style="1"/>
  </cols>
  <sheetData>
    <row r="1" spans="1:9" ht="22.5" x14ac:dyDescent="0.2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">
      <c r="A2" s="18"/>
      <c r="B2" s="22" t="s">
        <v>260</v>
      </c>
      <c r="C2" s="18"/>
      <c r="D2" s="18"/>
      <c r="E2" s="18"/>
      <c r="F2" s="18"/>
      <c r="G2" s="18"/>
      <c r="H2" s="35" t="s">
        <v>261</v>
      </c>
      <c r="I2" s="18"/>
    </row>
    <row r="3" spans="1:9" s="13" customFormat="1" ht="38.25" customHeight="1" x14ac:dyDescent="0.2">
      <c r="A3" s="24"/>
      <c r="B3" s="163" t="s">
        <v>469</v>
      </c>
      <c r="C3" s="163"/>
      <c r="D3" s="163"/>
      <c r="E3" s="163"/>
      <c r="F3" s="163"/>
      <c r="G3" s="163"/>
      <c r="H3" s="163"/>
      <c r="I3" s="25"/>
    </row>
    <row r="4" spans="1:9" s="3" customFormat="1" ht="46.5" customHeight="1" x14ac:dyDescent="0.2">
      <c r="A4" s="26"/>
      <c r="B4" s="164" t="s">
        <v>470</v>
      </c>
      <c r="C4" s="164"/>
      <c r="D4" s="164"/>
      <c r="E4" s="164"/>
      <c r="F4" s="164"/>
      <c r="G4" s="164"/>
      <c r="H4" s="164"/>
      <c r="I4" s="17"/>
    </row>
    <row r="5" spans="1:9" ht="42.75" customHeight="1" x14ac:dyDescent="0.2">
      <c r="A5" s="15"/>
      <c r="B5" s="189" t="s">
        <v>1</v>
      </c>
      <c r="C5" s="101" t="s">
        <v>328</v>
      </c>
      <c r="D5" s="102"/>
      <c r="E5" s="102"/>
      <c r="F5" s="174" t="s">
        <v>364</v>
      </c>
      <c r="G5" s="175"/>
      <c r="H5" s="165" t="s">
        <v>0</v>
      </c>
    </row>
    <row r="6" spans="1:9" ht="25.5" customHeight="1" x14ac:dyDescent="0.2">
      <c r="A6" s="15"/>
      <c r="B6" s="189" t="s">
        <v>5</v>
      </c>
      <c r="C6" s="138" t="s">
        <v>333</v>
      </c>
      <c r="D6" s="138" t="s">
        <v>108</v>
      </c>
      <c r="E6" s="138" t="s">
        <v>109</v>
      </c>
      <c r="F6" s="138" t="s">
        <v>110</v>
      </c>
      <c r="G6" s="138" t="s">
        <v>2</v>
      </c>
      <c r="H6" s="165"/>
    </row>
    <row r="7" spans="1:9" ht="25.5" customHeight="1" x14ac:dyDescent="0.2">
      <c r="A7" s="15"/>
      <c r="B7" s="189"/>
      <c r="C7" s="37" t="s">
        <v>334</v>
      </c>
      <c r="D7" s="37" t="s">
        <v>111</v>
      </c>
      <c r="E7" s="138" t="s">
        <v>112</v>
      </c>
      <c r="F7" s="138" t="s">
        <v>141</v>
      </c>
      <c r="G7" s="138" t="s">
        <v>7</v>
      </c>
      <c r="H7" s="165" t="s">
        <v>6</v>
      </c>
    </row>
    <row r="8" spans="1:9" ht="39.950000000000003" customHeight="1" x14ac:dyDescent="0.2">
      <c r="A8" s="15"/>
      <c r="B8" s="58" t="s">
        <v>11</v>
      </c>
      <c r="C8" s="79">
        <f>'15-1'!C8+'15-2'!C8</f>
        <v>902420.11182516476</v>
      </c>
      <c r="D8" s="79">
        <f>'15-1'!D8+'15-2'!D8</f>
        <v>562238.57440396538</v>
      </c>
      <c r="E8" s="79">
        <f>'15-1'!E8+'15-2'!E8</f>
        <v>82144.889449989263</v>
      </c>
      <c r="F8" s="79">
        <f>'15-1'!F8+'15-2'!F8</f>
        <v>339240.7630454622</v>
      </c>
      <c r="G8" s="79">
        <f>SUM(C8:F8)</f>
        <v>1886044.3387245815</v>
      </c>
      <c r="H8" s="58" t="s">
        <v>10</v>
      </c>
    </row>
    <row r="9" spans="1:9" ht="39.950000000000003" customHeight="1" x14ac:dyDescent="0.2">
      <c r="A9" s="15"/>
      <c r="B9" s="54" t="s">
        <v>13</v>
      </c>
      <c r="C9" s="77">
        <f>'15-1'!C9+'15-2'!C9</f>
        <v>5656143.0885456782</v>
      </c>
      <c r="D9" s="77">
        <f>'15-1'!D9+'15-2'!D9</f>
        <v>321959.92493326799</v>
      </c>
      <c r="E9" s="77">
        <f>'15-1'!E9+'15-2'!E9</f>
        <v>17146.587744420362</v>
      </c>
      <c r="F9" s="77">
        <f>'15-1'!F9+'15-2'!F9</f>
        <v>40225.042254349166</v>
      </c>
      <c r="G9" s="77">
        <f t="shared" ref="G9:G19" si="0">SUM(C9:F9)</f>
        <v>6035474.6434777156</v>
      </c>
      <c r="H9" s="54" t="s">
        <v>12</v>
      </c>
    </row>
    <row r="10" spans="1:9" ht="39.950000000000003" customHeight="1" x14ac:dyDescent="0.2">
      <c r="A10" s="15"/>
      <c r="B10" s="58" t="s">
        <v>15</v>
      </c>
      <c r="C10" s="79">
        <f>'15-1'!C10+'15-2'!C10</f>
        <v>529481.93598292139</v>
      </c>
      <c r="D10" s="79">
        <f>'15-1'!D10+'15-2'!D10</f>
        <v>165565.46613594965</v>
      </c>
      <c r="E10" s="79">
        <f>'15-1'!E10+'15-2'!E10</f>
        <v>7545.1894088705903</v>
      </c>
      <c r="F10" s="79">
        <f>'15-1'!F10+'15-2'!F10</f>
        <v>28213.208524074988</v>
      </c>
      <c r="G10" s="79">
        <f t="shared" si="0"/>
        <v>730805.80005181662</v>
      </c>
      <c r="H10" s="58" t="s">
        <v>14</v>
      </c>
    </row>
    <row r="11" spans="1:9" ht="39.950000000000003" customHeight="1" x14ac:dyDescent="0.2">
      <c r="A11" s="15"/>
      <c r="B11" s="54" t="s">
        <v>17</v>
      </c>
      <c r="C11" s="77">
        <f>'15-1'!C11+'15-2'!C11</f>
        <v>230469.59742497059</v>
      </c>
      <c r="D11" s="77">
        <f>'15-1'!D11+'15-2'!D11</f>
        <v>69037.335157257636</v>
      </c>
      <c r="E11" s="77">
        <f>'15-1'!E11+'15-2'!E11</f>
        <v>15737.105223069506</v>
      </c>
      <c r="F11" s="77">
        <f>'15-1'!F11+'15-2'!F11</f>
        <v>8496.6443851344302</v>
      </c>
      <c r="G11" s="77">
        <f t="shared" si="0"/>
        <v>323740.68219043216</v>
      </c>
      <c r="H11" s="54" t="s">
        <v>16</v>
      </c>
    </row>
    <row r="12" spans="1:9" ht="39.950000000000003" customHeight="1" x14ac:dyDescent="0.2">
      <c r="A12" s="15"/>
      <c r="B12" s="58" t="s">
        <v>79</v>
      </c>
      <c r="C12" s="79">
        <f>'15-1'!C12+'15-2'!C12</f>
        <v>390567.9805265558</v>
      </c>
      <c r="D12" s="79">
        <f>'15-1'!D12+'15-2'!D12</f>
        <v>226521.84503649781</v>
      </c>
      <c r="E12" s="79">
        <f>'15-1'!E12+'15-2'!E12</f>
        <v>91341.528811976532</v>
      </c>
      <c r="F12" s="79">
        <f>'15-1'!F12+'15-2'!F12</f>
        <v>191812.77340500476</v>
      </c>
      <c r="G12" s="79">
        <f t="shared" si="0"/>
        <v>900244.12778003491</v>
      </c>
      <c r="H12" s="58" t="s">
        <v>18</v>
      </c>
    </row>
    <row r="13" spans="1:9" ht="39.950000000000003" customHeight="1" x14ac:dyDescent="0.2">
      <c r="A13" s="15"/>
      <c r="B13" s="54" t="s">
        <v>20</v>
      </c>
      <c r="C13" s="77">
        <f>'15-1'!C13+'15-2'!C13</f>
        <v>292059.72295090294</v>
      </c>
      <c r="D13" s="77">
        <f>'15-1'!D13+'15-2'!D13</f>
        <v>143658.68499055371</v>
      </c>
      <c r="E13" s="77">
        <f>'15-1'!E13+'15-2'!E13</f>
        <v>16981.051978734427</v>
      </c>
      <c r="F13" s="77">
        <f>'15-1'!F13+'15-2'!F13</f>
        <v>128287.19829842591</v>
      </c>
      <c r="G13" s="77">
        <f t="shared" si="0"/>
        <v>580986.65821861697</v>
      </c>
      <c r="H13" s="54" t="s">
        <v>19</v>
      </c>
    </row>
    <row r="14" spans="1:9" ht="39.950000000000003" customHeight="1" x14ac:dyDescent="0.2">
      <c r="A14" s="15"/>
      <c r="B14" s="58" t="s">
        <v>22</v>
      </c>
      <c r="C14" s="79">
        <f>'15-1'!C14+'15-2'!C14</f>
        <v>64045.499306635647</v>
      </c>
      <c r="D14" s="79">
        <f>'15-1'!D14+'15-2'!D14</f>
        <v>21627.776907668791</v>
      </c>
      <c r="E14" s="79">
        <f>'15-1'!E14+'15-2'!E14</f>
        <v>7410.1754422938811</v>
      </c>
      <c r="F14" s="79">
        <f>'15-1'!F14+'15-2'!F14</f>
        <v>20537.224500564389</v>
      </c>
      <c r="G14" s="79">
        <f t="shared" si="0"/>
        <v>113620.67615716271</v>
      </c>
      <c r="H14" s="58" t="s">
        <v>21</v>
      </c>
    </row>
    <row r="15" spans="1:9" ht="39.950000000000003" customHeight="1" x14ac:dyDescent="0.2">
      <c r="A15" s="15"/>
      <c r="B15" s="54" t="s">
        <v>24</v>
      </c>
      <c r="C15" s="77">
        <f>'15-1'!C15+'15-2'!C15</f>
        <v>29651.21479200602</v>
      </c>
      <c r="D15" s="77">
        <f>'15-1'!D15+'15-2'!D15</f>
        <v>17272.701096957928</v>
      </c>
      <c r="E15" s="77">
        <f>'15-1'!E15+'15-2'!E15</f>
        <v>2265.7977216953022</v>
      </c>
      <c r="F15" s="77">
        <f>'15-1'!F15+'15-2'!F15</f>
        <v>12285.410781115168</v>
      </c>
      <c r="G15" s="77">
        <f t="shared" si="0"/>
        <v>61475.124391774421</v>
      </c>
      <c r="H15" s="54" t="s">
        <v>23</v>
      </c>
    </row>
    <row r="16" spans="1:9" ht="39.950000000000003" customHeight="1" x14ac:dyDescent="0.2">
      <c r="A16" s="15"/>
      <c r="B16" s="58" t="s">
        <v>26</v>
      </c>
      <c r="C16" s="79">
        <f>'15-1'!C16+'15-2'!C16</f>
        <v>40718.131480204785</v>
      </c>
      <c r="D16" s="79">
        <f>'15-1'!D16+'15-2'!D16</f>
        <v>9123.4462507346852</v>
      </c>
      <c r="E16" s="79">
        <f>'15-1'!E16+'15-2'!E16</f>
        <v>987.33565112756196</v>
      </c>
      <c r="F16" s="79">
        <f>'15-1'!F16+'15-2'!F16</f>
        <v>2358.4958336314821</v>
      </c>
      <c r="G16" s="79">
        <f t="shared" si="0"/>
        <v>53187.409215698513</v>
      </c>
      <c r="H16" s="58" t="s">
        <v>25</v>
      </c>
    </row>
    <row r="17" spans="1:9" ht="39.950000000000003" customHeight="1" x14ac:dyDescent="0.2">
      <c r="A17" s="15"/>
      <c r="B17" s="54" t="s">
        <v>28</v>
      </c>
      <c r="C17" s="77">
        <f>'15-1'!C17+'15-2'!C17</f>
        <v>137793.32655694024</v>
      </c>
      <c r="D17" s="77">
        <f>'15-1'!D17+'15-2'!D17</f>
        <v>67657.194412162527</v>
      </c>
      <c r="E17" s="77">
        <f>'15-1'!E17+'15-2'!E17</f>
        <v>11283.091003111655</v>
      </c>
      <c r="F17" s="77">
        <f>'15-1'!F17+'15-2'!F17</f>
        <v>77772.319248233936</v>
      </c>
      <c r="G17" s="77">
        <f t="shared" si="0"/>
        <v>294505.93122044834</v>
      </c>
      <c r="H17" s="54" t="s">
        <v>27</v>
      </c>
    </row>
    <row r="18" spans="1:9" ht="39.950000000000003" customHeight="1" x14ac:dyDescent="0.2">
      <c r="A18" s="15"/>
      <c r="B18" s="58" t="s">
        <v>30</v>
      </c>
      <c r="C18" s="79">
        <f>'15-1'!C18+'15-2'!C18</f>
        <v>71937.959413039251</v>
      </c>
      <c r="D18" s="79">
        <f>'15-1'!D18+'15-2'!D18</f>
        <v>27668.318656391231</v>
      </c>
      <c r="E18" s="79">
        <f>'15-1'!E18+'15-2'!E18</f>
        <v>7252.4168831642046</v>
      </c>
      <c r="F18" s="79">
        <f>'15-1'!F18+'15-2'!F18</f>
        <v>8536.2420080413085</v>
      </c>
      <c r="G18" s="79">
        <f t="shared" si="0"/>
        <v>115394.936960636</v>
      </c>
      <c r="H18" s="58" t="s">
        <v>29</v>
      </c>
    </row>
    <row r="19" spans="1:9" ht="39.950000000000003" customHeight="1" x14ac:dyDescent="0.2">
      <c r="A19" s="15"/>
      <c r="B19" s="54" t="s">
        <v>32</v>
      </c>
      <c r="C19" s="77">
        <f>'15-1'!C19+'15-2'!C19</f>
        <v>127440.4591140867</v>
      </c>
      <c r="D19" s="77">
        <f>'15-1'!D19+'15-2'!D19</f>
        <v>59129.044035860948</v>
      </c>
      <c r="E19" s="77">
        <f>'15-1'!E19+'15-2'!E19</f>
        <v>2643.8403427559247</v>
      </c>
      <c r="F19" s="77">
        <f>'15-1'!F19+'15-2'!F19</f>
        <v>21042.50779160708</v>
      </c>
      <c r="G19" s="77">
        <f t="shared" si="0"/>
        <v>210255.85128431066</v>
      </c>
      <c r="H19" s="54" t="s">
        <v>31</v>
      </c>
    </row>
    <row r="20" spans="1:9" ht="39.950000000000003" customHeight="1" x14ac:dyDescent="0.2">
      <c r="A20" s="15"/>
      <c r="B20" s="58" t="s">
        <v>34</v>
      </c>
      <c r="C20" s="79">
        <f>'15-1'!C20+'15-2'!C20</f>
        <v>30779.305741857108</v>
      </c>
      <c r="D20" s="79">
        <f>'15-1'!D20+'15-2'!D20</f>
        <v>8236.923150719349</v>
      </c>
      <c r="E20" s="79">
        <f>'15-1'!E20+'15-2'!E20</f>
        <v>3456.9318703737872</v>
      </c>
      <c r="F20" s="79">
        <f>'15-1'!F20+'15-2'!F20</f>
        <v>6076.2255731022487</v>
      </c>
      <c r="G20" s="79">
        <f>SUM(C20:F20)</f>
        <v>48549.386336052499</v>
      </c>
      <c r="H20" s="58" t="s">
        <v>33</v>
      </c>
    </row>
    <row r="21" spans="1:9" s="5" customFormat="1" ht="45" customHeight="1" x14ac:dyDescent="0.2">
      <c r="A21" s="31"/>
      <c r="B21" s="139" t="s">
        <v>35</v>
      </c>
      <c r="C21" s="80">
        <f>SUM(C8:C20)</f>
        <v>8503508.3336609639</v>
      </c>
      <c r="D21" s="80">
        <f>SUM(D8:D20)</f>
        <v>1699697.2351679876</v>
      </c>
      <c r="E21" s="80">
        <f>SUM(E8:E20)</f>
        <v>266195.94153158303</v>
      </c>
      <c r="F21" s="80">
        <f>SUM(F8:F20)</f>
        <v>884884.05564874702</v>
      </c>
      <c r="G21" s="80">
        <f>SUM(G8:G20)</f>
        <v>11354285.566009277</v>
      </c>
      <c r="H21" s="139" t="s">
        <v>7</v>
      </c>
    </row>
    <row r="22" spans="1:9" s="6" customFormat="1" ht="27" customHeight="1" x14ac:dyDescent="0.2">
      <c r="A22" s="33"/>
      <c r="B22" s="162" t="s">
        <v>346</v>
      </c>
      <c r="C22" s="162"/>
      <c r="D22" s="75"/>
      <c r="F22" s="191" t="s">
        <v>347</v>
      </c>
      <c r="G22" s="191"/>
      <c r="H22" s="191"/>
      <c r="I22" s="17"/>
    </row>
    <row r="23" spans="1:9" ht="45" hidden="1" customHeight="1" x14ac:dyDescent="0.2">
      <c r="A23" s="15"/>
      <c r="B23" s="15"/>
      <c r="C23" s="15"/>
      <c r="D23" s="15"/>
      <c r="E23" s="15"/>
      <c r="F23" s="15"/>
      <c r="G23" s="15"/>
      <c r="H23" s="15"/>
      <c r="I23" s="17"/>
    </row>
  </sheetData>
  <protectedRanges>
    <protectedRange sqref="B5:B21" name="نطاق1_1"/>
    <protectedRange sqref="H5:H21 B4:H4" name="نطاق1"/>
    <protectedRange sqref="G5" name="نطاق1_2_1_1_1"/>
  </protectedRanges>
  <mergeCells count="7">
    <mergeCell ref="B22:C22"/>
    <mergeCell ref="B4:H4"/>
    <mergeCell ref="H5:H7"/>
    <mergeCell ref="B5:B7"/>
    <mergeCell ref="F5:G5"/>
    <mergeCell ref="B3:H3"/>
    <mergeCell ref="F22:H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I23"/>
  <sheetViews>
    <sheetView rightToLeft="1" view="pageBreakPreview" zoomScale="55" zoomScaleNormal="50" zoomScaleSheetLayoutView="55" zoomScalePageLayoutView="70" workbookViewId="0">
      <selection activeCell="D32" sqref="D32"/>
    </sheetView>
  </sheetViews>
  <sheetFormatPr defaultRowHeight="15.75" x14ac:dyDescent="0.2"/>
  <cols>
    <col min="1" max="1" width="9.140625" style="1"/>
    <col min="2" max="2" width="39.42578125" style="1" customWidth="1"/>
    <col min="3" max="7" width="33.7109375" style="1" customWidth="1"/>
    <col min="8" max="8" width="41.140625" style="1" bestFit="1" customWidth="1"/>
    <col min="9" max="9" width="9.140625" style="4"/>
    <col min="10" max="16384" width="9.140625" style="1"/>
  </cols>
  <sheetData>
    <row r="1" spans="1:9" ht="22.5" x14ac:dyDescent="0.2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">
      <c r="A2" s="18"/>
      <c r="B2" s="22" t="s">
        <v>126</v>
      </c>
      <c r="C2" s="18"/>
      <c r="D2" s="18"/>
      <c r="E2" s="18"/>
      <c r="F2" s="18"/>
      <c r="G2" s="18"/>
      <c r="H2" s="35" t="s">
        <v>138</v>
      </c>
      <c r="I2" s="18"/>
    </row>
    <row r="3" spans="1:9" s="13" customFormat="1" ht="38.25" customHeight="1" x14ac:dyDescent="0.2">
      <c r="A3" s="24"/>
      <c r="B3" s="163" t="s">
        <v>472</v>
      </c>
      <c r="C3" s="163"/>
      <c r="D3" s="163"/>
      <c r="E3" s="163"/>
      <c r="F3" s="163"/>
      <c r="G3" s="163"/>
      <c r="H3" s="163"/>
      <c r="I3" s="25"/>
    </row>
    <row r="4" spans="1:9" s="3" customFormat="1" ht="46.5" customHeight="1" x14ac:dyDescent="0.2">
      <c r="A4" s="26"/>
      <c r="B4" s="164" t="s">
        <v>471</v>
      </c>
      <c r="C4" s="164"/>
      <c r="D4" s="164"/>
      <c r="E4" s="164"/>
      <c r="F4" s="164"/>
      <c r="G4" s="164"/>
      <c r="H4" s="164"/>
      <c r="I4" s="17"/>
    </row>
    <row r="5" spans="1:9" ht="29.25" customHeight="1" x14ac:dyDescent="0.2">
      <c r="A5" s="15"/>
      <c r="B5" s="189" t="s">
        <v>1</v>
      </c>
      <c r="C5" s="101" t="s">
        <v>328</v>
      </c>
      <c r="D5" s="102"/>
      <c r="E5" s="102"/>
      <c r="F5" s="174" t="s">
        <v>364</v>
      </c>
      <c r="G5" s="175"/>
      <c r="H5" s="165" t="s">
        <v>0</v>
      </c>
      <c r="I5" s="17"/>
    </row>
    <row r="6" spans="1:9" ht="25.5" customHeight="1" x14ac:dyDescent="0.2">
      <c r="A6" s="15"/>
      <c r="B6" s="189" t="s">
        <v>5</v>
      </c>
      <c r="C6" s="27" t="s">
        <v>333</v>
      </c>
      <c r="D6" s="27" t="s">
        <v>108</v>
      </c>
      <c r="E6" s="27" t="s">
        <v>109</v>
      </c>
      <c r="F6" s="27" t="s">
        <v>110</v>
      </c>
      <c r="G6" s="27" t="s">
        <v>2</v>
      </c>
      <c r="H6" s="165"/>
      <c r="I6" s="17"/>
    </row>
    <row r="7" spans="1:9" ht="25.5" customHeight="1" x14ac:dyDescent="0.2">
      <c r="A7" s="15"/>
      <c r="B7" s="189"/>
      <c r="C7" s="37" t="s">
        <v>334</v>
      </c>
      <c r="D7" s="37" t="s">
        <v>111</v>
      </c>
      <c r="E7" s="27" t="s">
        <v>112</v>
      </c>
      <c r="F7" s="27" t="s">
        <v>141</v>
      </c>
      <c r="G7" s="27" t="s">
        <v>7</v>
      </c>
      <c r="H7" s="165" t="s">
        <v>6</v>
      </c>
      <c r="I7" s="17"/>
    </row>
    <row r="8" spans="1:9" ht="39.950000000000003" customHeight="1" x14ac:dyDescent="0.2">
      <c r="A8" s="15"/>
      <c r="B8" s="58" t="s">
        <v>11</v>
      </c>
      <c r="C8" s="79">
        <v>261347.92579154976</v>
      </c>
      <c r="D8" s="79">
        <v>299210.95975921897</v>
      </c>
      <c r="E8" s="79">
        <v>52358.576777540169</v>
      </c>
      <c r="F8" s="79">
        <v>273232.20184131135</v>
      </c>
      <c r="G8" s="79">
        <f>SUM(C8:F8)</f>
        <v>886149.66416962026</v>
      </c>
      <c r="H8" s="58" t="s">
        <v>10</v>
      </c>
      <c r="I8" s="17"/>
    </row>
    <row r="9" spans="1:9" ht="39.950000000000003" customHeight="1" x14ac:dyDescent="0.2">
      <c r="A9" s="15"/>
      <c r="B9" s="54" t="s">
        <v>13</v>
      </c>
      <c r="C9" s="77">
        <v>2101466.6070947424</v>
      </c>
      <c r="D9" s="77">
        <v>160592.53787310919</v>
      </c>
      <c r="E9" s="77">
        <v>15029.566173216605</v>
      </c>
      <c r="F9" s="77">
        <v>33774.268509211419</v>
      </c>
      <c r="G9" s="77">
        <f t="shared" ref="G9:G20" si="0">SUM(C9:F9)</f>
        <v>2310862.97965028</v>
      </c>
      <c r="H9" s="54" t="s">
        <v>12</v>
      </c>
      <c r="I9" s="17"/>
    </row>
    <row r="10" spans="1:9" ht="39.950000000000003" customHeight="1" x14ac:dyDescent="0.2">
      <c r="A10" s="15"/>
      <c r="B10" s="58" t="s">
        <v>15</v>
      </c>
      <c r="C10" s="79">
        <v>180750.17521164325</v>
      </c>
      <c r="D10" s="79">
        <v>78705.721936035639</v>
      </c>
      <c r="E10" s="79">
        <v>4581.6947736013735</v>
      </c>
      <c r="F10" s="79">
        <v>15915.412225832064</v>
      </c>
      <c r="G10" s="79">
        <f t="shared" si="0"/>
        <v>279953.00414711231</v>
      </c>
      <c r="H10" s="58" t="s">
        <v>14</v>
      </c>
      <c r="I10" s="17"/>
    </row>
    <row r="11" spans="1:9" ht="39.950000000000003" customHeight="1" x14ac:dyDescent="0.2">
      <c r="A11" s="15"/>
      <c r="B11" s="54" t="s">
        <v>17</v>
      </c>
      <c r="C11" s="77">
        <v>118595.37757894167</v>
      </c>
      <c r="D11" s="77">
        <v>58837.869222891481</v>
      </c>
      <c r="E11" s="77">
        <v>14626.306276079808</v>
      </c>
      <c r="F11" s="77">
        <v>7918.5182475445135</v>
      </c>
      <c r="G11" s="77">
        <f t="shared" si="0"/>
        <v>199978.07132545748</v>
      </c>
      <c r="H11" s="54" t="s">
        <v>16</v>
      </c>
      <c r="I11" s="17"/>
    </row>
    <row r="12" spans="1:9" ht="39.950000000000003" customHeight="1" x14ac:dyDescent="0.2">
      <c r="A12" s="15"/>
      <c r="B12" s="58" t="s">
        <v>79</v>
      </c>
      <c r="C12" s="79">
        <v>166731.00072528911</v>
      </c>
      <c r="D12" s="79">
        <v>126355.06635257931</v>
      </c>
      <c r="E12" s="79">
        <v>73016.630059805539</v>
      </c>
      <c r="F12" s="79">
        <v>141548.12884248121</v>
      </c>
      <c r="G12" s="79">
        <f t="shared" si="0"/>
        <v>507650.82598015515</v>
      </c>
      <c r="H12" s="58" t="s">
        <v>18</v>
      </c>
      <c r="I12" s="17"/>
    </row>
    <row r="13" spans="1:9" ht="39.950000000000003" customHeight="1" x14ac:dyDescent="0.2">
      <c r="A13" s="15"/>
      <c r="B13" s="54" t="s">
        <v>20</v>
      </c>
      <c r="C13" s="77">
        <v>206498.20629988422</v>
      </c>
      <c r="D13" s="77">
        <v>100325.72248396021</v>
      </c>
      <c r="E13" s="77">
        <v>12165.330412814379</v>
      </c>
      <c r="F13" s="77">
        <v>114214.68425378104</v>
      </c>
      <c r="G13" s="77">
        <f t="shared" si="0"/>
        <v>433203.9434504399</v>
      </c>
      <c r="H13" s="54" t="s">
        <v>19</v>
      </c>
      <c r="I13" s="17"/>
    </row>
    <row r="14" spans="1:9" ht="39.950000000000003" customHeight="1" x14ac:dyDescent="0.2">
      <c r="A14" s="15"/>
      <c r="B14" s="58" t="s">
        <v>22</v>
      </c>
      <c r="C14" s="79">
        <v>38462.379928917391</v>
      </c>
      <c r="D14" s="79">
        <v>12705.590396485666</v>
      </c>
      <c r="E14" s="79">
        <v>5671.229240143075</v>
      </c>
      <c r="F14" s="79">
        <v>17020.604586005531</v>
      </c>
      <c r="G14" s="79">
        <f t="shared" si="0"/>
        <v>73859.804151551667</v>
      </c>
      <c r="H14" s="58" t="s">
        <v>21</v>
      </c>
      <c r="I14" s="17"/>
    </row>
    <row r="15" spans="1:9" ht="39.950000000000003" customHeight="1" x14ac:dyDescent="0.2">
      <c r="A15" s="15"/>
      <c r="B15" s="54" t="s">
        <v>24</v>
      </c>
      <c r="C15" s="77">
        <v>8181.6994609147268</v>
      </c>
      <c r="D15" s="77">
        <v>7464.6126046232257</v>
      </c>
      <c r="E15" s="77">
        <v>1503.3476562871317</v>
      </c>
      <c r="F15" s="77">
        <v>11953.671467202394</v>
      </c>
      <c r="G15" s="77">
        <f t="shared" si="0"/>
        <v>29103.331189027478</v>
      </c>
      <c r="H15" s="54" t="s">
        <v>23</v>
      </c>
      <c r="I15" s="17"/>
    </row>
    <row r="16" spans="1:9" ht="39.950000000000003" customHeight="1" x14ac:dyDescent="0.2">
      <c r="A16" s="15"/>
      <c r="B16" s="58" t="s">
        <v>26</v>
      </c>
      <c r="C16" s="79">
        <v>18469.761162096394</v>
      </c>
      <c r="D16" s="79">
        <v>8382.2470808967773</v>
      </c>
      <c r="E16" s="79">
        <v>987.33565112756196</v>
      </c>
      <c r="F16" s="79">
        <v>2010.8884695534837</v>
      </c>
      <c r="G16" s="79">
        <f t="shared" si="0"/>
        <v>29850.232363674219</v>
      </c>
      <c r="H16" s="58" t="s">
        <v>25</v>
      </c>
      <c r="I16" s="17"/>
    </row>
    <row r="17" spans="1:9" ht="39.950000000000003" customHeight="1" x14ac:dyDescent="0.2">
      <c r="A17" s="15"/>
      <c r="B17" s="54" t="s">
        <v>28</v>
      </c>
      <c r="C17" s="77">
        <v>112210.50436261632</v>
      </c>
      <c r="D17" s="77">
        <v>54957.049316210396</v>
      </c>
      <c r="E17" s="77">
        <v>10978.816280157429</v>
      </c>
      <c r="F17" s="77">
        <v>70070.340062926363</v>
      </c>
      <c r="G17" s="77">
        <f t="shared" si="0"/>
        <v>248216.71002191049</v>
      </c>
      <c r="H17" s="54" t="s">
        <v>27</v>
      </c>
      <c r="I17" s="17"/>
    </row>
    <row r="18" spans="1:9" ht="39.950000000000003" customHeight="1" x14ac:dyDescent="0.2">
      <c r="A18" s="15"/>
      <c r="B18" s="58" t="s">
        <v>30</v>
      </c>
      <c r="C18" s="79">
        <v>58138.256215616144</v>
      </c>
      <c r="D18" s="79">
        <v>23111.092752085613</v>
      </c>
      <c r="E18" s="79">
        <v>5963.8393832204983</v>
      </c>
      <c r="F18" s="79">
        <v>5927.8544235923637</v>
      </c>
      <c r="G18" s="79">
        <f t="shared" si="0"/>
        <v>93141.042774514615</v>
      </c>
      <c r="H18" s="58" t="s">
        <v>29</v>
      </c>
      <c r="I18" s="17"/>
    </row>
    <row r="19" spans="1:9" ht="39.950000000000003" customHeight="1" x14ac:dyDescent="0.2">
      <c r="A19" s="15"/>
      <c r="B19" s="54" t="s">
        <v>32</v>
      </c>
      <c r="C19" s="77">
        <v>83212.452346190476</v>
      </c>
      <c r="D19" s="77">
        <v>49929.61850049132</v>
      </c>
      <c r="E19" s="77">
        <v>2560.5500907211585</v>
      </c>
      <c r="F19" s="77">
        <v>17719.153540621825</v>
      </c>
      <c r="G19" s="77">
        <f t="shared" si="0"/>
        <v>153421.7744780248</v>
      </c>
      <c r="H19" s="54" t="s">
        <v>31</v>
      </c>
      <c r="I19" s="17"/>
    </row>
    <row r="20" spans="1:9" ht="39.950000000000003" customHeight="1" x14ac:dyDescent="0.2">
      <c r="A20" s="15"/>
      <c r="B20" s="58" t="s">
        <v>34</v>
      </c>
      <c r="C20" s="79">
        <v>16840.198567950098</v>
      </c>
      <c r="D20" s="79">
        <v>5941.8227815936616</v>
      </c>
      <c r="E20" s="79">
        <v>3456.9318703737872</v>
      </c>
      <c r="F20" s="79">
        <v>5275.3377627531927</v>
      </c>
      <c r="G20" s="79">
        <f t="shared" si="0"/>
        <v>31514.29098267074</v>
      </c>
      <c r="H20" s="58" t="s">
        <v>33</v>
      </c>
      <c r="I20" s="30"/>
    </row>
    <row r="21" spans="1:9" s="5" customFormat="1" ht="45" customHeight="1" x14ac:dyDescent="0.2">
      <c r="A21" s="31"/>
      <c r="B21" s="59" t="s">
        <v>35</v>
      </c>
      <c r="C21" s="80">
        <f>SUM(C8:C20)</f>
        <v>3370904.5447463524</v>
      </c>
      <c r="D21" s="80">
        <f>SUM(D8:D20)</f>
        <v>986519.91106018156</v>
      </c>
      <c r="E21" s="80">
        <f>SUM(E8:E20)</f>
        <v>202900.15464508851</v>
      </c>
      <c r="F21" s="80">
        <f>SUM(F8:F20)</f>
        <v>716581.0642328168</v>
      </c>
      <c r="G21" s="80">
        <f>SUM(G8:G20)</f>
        <v>5276905.6746844389</v>
      </c>
      <c r="H21" s="59" t="s">
        <v>7</v>
      </c>
      <c r="I21" s="17"/>
    </row>
    <row r="22" spans="1:9" s="6" customFormat="1" ht="27" customHeight="1" x14ac:dyDescent="0.2">
      <c r="A22" s="33"/>
      <c r="B22" s="162" t="s">
        <v>346</v>
      </c>
      <c r="C22" s="162"/>
      <c r="D22" s="75"/>
      <c r="F22" s="191" t="s">
        <v>347</v>
      </c>
      <c r="G22" s="191"/>
      <c r="H22" s="191"/>
      <c r="I22" s="17"/>
    </row>
    <row r="23" spans="1:9" ht="45" hidden="1" customHeight="1" x14ac:dyDescent="0.2">
      <c r="A23" s="15"/>
      <c r="B23" s="15"/>
      <c r="C23" s="15"/>
      <c r="D23" s="15"/>
      <c r="E23" s="15"/>
      <c r="H23" s="15"/>
      <c r="I23" s="17"/>
    </row>
  </sheetData>
  <protectedRanges>
    <protectedRange sqref="B5:B21" name="نطاق1_1_1"/>
    <protectedRange sqref="H5:H21" name="نطاق1_2"/>
    <protectedRange sqref="G5" name="نطاق1_2_1_1_1_1"/>
    <protectedRange sqref="B4:H4" name="نطاق1_1"/>
  </protectedRanges>
  <mergeCells count="7">
    <mergeCell ref="B3:H3"/>
    <mergeCell ref="B4:H4"/>
    <mergeCell ref="B5:B7"/>
    <mergeCell ref="H5:H7"/>
    <mergeCell ref="B22:C22"/>
    <mergeCell ref="F5:G5"/>
    <mergeCell ref="F22:H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2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I23"/>
  <sheetViews>
    <sheetView rightToLeft="1" view="pageBreakPreview" zoomScale="55" zoomScaleNormal="50" zoomScaleSheetLayoutView="55" zoomScalePageLayoutView="70" workbookViewId="0">
      <selection activeCell="D32" sqref="D32"/>
    </sheetView>
  </sheetViews>
  <sheetFormatPr defaultRowHeight="15.75" x14ac:dyDescent="0.2"/>
  <cols>
    <col min="1" max="1" width="9.140625" style="1"/>
    <col min="2" max="2" width="39.42578125" style="1" customWidth="1"/>
    <col min="3" max="7" width="33.7109375" style="1" customWidth="1"/>
    <col min="8" max="8" width="41.140625" style="1" bestFit="1" customWidth="1"/>
    <col min="9" max="9" width="9.140625" style="4"/>
    <col min="10" max="16384" width="9.140625" style="1"/>
  </cols>
  <sheetData>
    <row r="1" spans="1:9" ht="22.5" x14ac:dyDescent="0.2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">
      <c r="A2" s="18"/>
      <c r="B2" s="22" t="s">
        <v>127</v>
      </c>
      <c r="C2" s="18"/>
      <c r="D2" s="18"/>
      <c r="E2" s="18"/>
      <c r="F2" s="18"/>
      <c r="G2" s="18"/>
      <c r="H2" s="35" t="s">
        <v>262</v>
      </c>
      <c r="I2" s="18"/>
    </row>
    <row r="3" spans="1:9" s="13" customFormat="1" ht="38.25" customHeight="1" x14ac:dyDescent="0.2">
      <c r="A3" s="24"/>
      <c r="B3" s="193" t="s">
        <v>474</v>
      </c>
      <c r="C3" s="193"/>
      <c r="D3" s="193"/>
      <c r="E3" s="193"/>
      <c r="F3" s="193"/>
      <c r="G3" s="193"/>
      <c r="H3" s="193"/>
      <c r="I3" s="25"/>
    </row>
    <row r="4" spans="1:9" s="3" customFormat="1" ht="51.75" customHeight="1" x14ac:dyDescent="0.2">
      <c r="A4" s="26"/>
      <c r="B4" s="194" t="s">
        <v>473</v>
      </c>
      <c r="C4" s="194"/>
      <c r="D4" s="194"/>
      <c r="E4" s="194"/>
      <c r="F4" s="194"/>
      <c r="G4" s="194"/>
      <c r="H4" s="194"/>
      <c r="I4" s="17"/>
    </row>
    <row r="5" spans="1:9" ht="29.25" customHeight="1" x14ac:dyDescent="0.2">
      <c r="A5" s="15"/>
      <c r="B5" s="189" t="s">
        <v>1</v>
      </c>
      <c r="C5" s="101" t="s">
        <v>328</v>
      </c>
      <c r="D5" s="102"/>
      <c r="E5" s="102"/>
      <c r="F5" s="174" t="s">
        <v>364</v>
      </c>
      <c r="G5" s="175"/>
      <c r="H5" s="165" t="s">
        <v>0</v>
      </c>
      <c r="I5" s="17"/>
    </row>
    <row r="6" spans="1:9" ht="25.5" customHeight="1" x14ac:dyDescent="0.2">
      <c r="A6" s="15"/>
      <c r="B6" s="189" t="s">
        <v>5</v>
      </c>
      <c r="C6" s="27" t="s">
        <v>333</v>
      </c>
      <c r="D6" s="27" t="s">
        <v>108</v>
      </c>
      <c r="E6" s="27" t="s">
        <v>109</v>
      </c>
      <c r="F6" s="27" t="s">
        <v>110</v>
      </c>
      <c r="G6" s="27" t="s">
        <v>2</v>
      </c>
      <c r="H6" s="165"/>
      <c r="I6" s="17"/>
    </row>
    <row r="7" spans="1:9" ht="25.5" customHeight="1" x14ac:dyDescent="0.2">
      <c r="A7" s="15"/>
      <c r="B7" s="189"/>
      <c r="C7" s="37" t="s">
        <v>334</v>
      </c>
      <c r="D7" s="37" t="s">
        <v>111</v>
      </c>
      <c r="E7" s="27" t="s">
        <v>112</v>
      </c>
      <c r="F7" s="27" t="s">
        <v>141</v>
      </c>
      <c r="G7" s="27" t="s">
        <v>7</v>
      </c>
      <c r="H7" s="165" t="s">
        <v>6</v>
      </c>
      <c r="I7" s="17"/>
    </row>
    <row r="8" spans="1:9" ht="39.950000000000003" customHeight="1" x14ac:dyDescent="0.2">
      <c r="A8" s="15"/>
      <c r="B8" s="58" t="s">
        <v>11</v>
      </c>
      <c r="C8" s="79">
        <v>641072.18603361503</v>
      </c>
      <c r="D8" s="79">
        <v>263027.61464474635</v>
      </c>
      <c r="E8" s="79">
        <v>29786.31267244909</v>
      </c>
      <c r="F8" s="79">
        <v>66008.561204150814</v>
      </c>
      <c r="G8" s="79">
        <f>SUM(C8:F8)</f>
        <v>999894.67455496127</v>
      </c>
      <c r="H8" s="58" t="s">
        <v>10</v>
      </c>
      <c r="I8" s="17"/>
    </row>
    <row r="9" spans="1:9" ht="39.950000000000003" customHeight="1" x14ac:dyDescent="0.2">
      <c r="A9" s="15"/>
      <c r="B9" s="54" t="s">
        <v>13</v>
      </c>
      <c r="C9" s="77">
        <v>3554676.4814509363</v>
      </c>
      <c r="D9" s="77">
        <v>161367.38706015883</v>
      </c>
      <c r="E9" s="77">
        <v>2117.0215712037557</v>
      </c>
      <c r="F9" s="77">
        <v>6450.7737451377479</v>
      </c>
      <c r="G9" s="77">
        <f t="shared" ref="G9:G20" si="0">SUM(C9:F9)</f>
        <v>3724611.6638274365</v>
      </c>
      <c r="H9" s="54" t="s">
        <v>12</v>
      </c>
      <c r="I9" s="17"/>
    </row>
    <row r="10" spans="1:9" ht="39.950000000000003" customHeight="1" x14ac:dyDescent="0.2">
      <c r="A10" s="15"/>
      <c r="B10" s="58" t="s">
        <v>15</v>
      </c>
      <c r="C10" s="79">
        <v>348731.76077127818</v>
      </c>
      <c r="D10" s="79">
        <v>86859.744199913999</v>
      </c>
      <c r="E10" s="79">
        <v>2963.4946352692173</v>
      </c>
      <c r="F10" s="79">
        <v>12297.796298242924</v>
      </c>
      <c r="G10" s="79">
        <f t="shared" si="0"/>
        <v>450852.79590470431</v>
      </c>
      <c r="H10" s="58" t="s">
        <v>14</v>
      </c>
      <c r="I10" s="17"/>
    </row>
    <row r="11" spans="1:9" ht="39.950000000000003" customHeight="1" x14ac:dyDescent="0.2">
      <c r="A11" s="15"/>
      <c r="B11" s="54" t="s">
        <v>17</v>
      </c>
      <c r="C11" s="77">
        <v>111874.21984602894</v>
      </c>
      <c r="D11" s="77">
        <v>10199.465934366161</v>
      </c>
      <c r="E11" s="77">
        <v>1110.7989469896984</v>
      </c>
      <c r="F11" s="77">
        <v>578.12613758991665</v>
      </c>
      <c r="G11" s="77">
        <f t="shared" si="0"/>
        <v>123762.61086497472</v>
      </c>
      <c r="H11" s="54" t="s">
        <v>16</v>
      </c>
      <c r="I11" s="17"/>
    </row>
    <row r="12" spans="1:9" ht="39.950000000000003" customHeight="1" x14ac:dyDescent="0.2">
      <c r="A12" s="15"/>
      <c r="B12" s="58" t="s">
        <v>79</v>
      </c>
      <c r="C12" s="79">
        <v>223836.97980126669</v>
      </c>
      <c r="D12" s="79">
        <v>100166.77868391848</v>
      </c>
      <c r="E12" s="79">
        <v>18324.898752170993</v>
      </c>
      <c r="F12" s="79">
        <v>50264.644562523543</v>
      </c>
      <c r="G12" s="79">
        <f t="shared" si="0"/>
        <v>392593.3017998797</v>
      </c>
      <c r="H12" s="58" t="s">
        <v>18</v>
      </c>
      <c r="I12" s="17"/>
    </row>
    <row r="13" spans="1:9" ht="39.950000000000003" customHeight="1" x14ac:dyDescent="0.2">
      <c r="A13" s="15"/>
      <c r="B13" s="54" t="s">
        <v>20</v>
      </c>
      <c r="C13" s="77">
        <v>85561.516651018741</v>
      </c>
      <c r="D13" s="77">
        <v>43332.962506593511</v>
      </c>
      <c r="E13" s="77">
        <v>4815.7215659200483</v>
      </c>
      <c r="F13" s="77">
        <v>14072.51404464487</v>
      </c>
      <c r="G13" s="77">
        <f t="shared" si="0"/>
        <v>147782.71476817716</v>
      </c>
      <c r="H13" s="54" t="s">
        <v>19</v>
      </c>
      <c r="I13" s="17"/>
    </row>
    <row r="14" spans="1:9" ht="39.950000000000003" customHeight="1" x14ac:dyDescent="0.2">
      <c r="A14" s="15"/>
      <c r="B14" s="58" t="s">
        <v>22</v>
      </c>
      <c r="C14" s="79">
        <v>25583.119377718256</v>
      </c>
      <c r="D14" s="79">
        <v>8922.186511183123</v>
      </c>
      <c r="E14" s="79">
        <v>1738.9462021508059</v>
      </c>
      <c r="F14" s="79">
        <v>3516.619914558858</v>
      </c>
      <c r="G14" s="79">
        <f t="shared" si="0"/>
        <v>39760.872005611047</v>
      </c>
      <c r="H14" s="58" t="s">
        <v>21</v>
      </c>
      <c r="I14" s="17"/>
    </row>
    <row r="15" spans="1:9" ht="39.950000000000003" customHeight="1" x14ac:dyDescent="0.2">
      <c r="A15" s="15"/>
      <c r="B15" s="54" t="s">
        <v>24</v>
      </c>
      <c r="C15" s="77">
        <v>21469.515331091294</v>
      </c>
      <c r="D15" s="77">
        <v>9808.0884923347021</v>
      </c>
      <c r="E15" s="77">
        <v>762.45006540817076</v>
      </c>
      <c r="F15" s="77">
        <v>331.73931391277353</v>
      </c>
      <c r="G15" s="77">
        <f t="shared" si="0"/>
        <v>32371.793202746943</v>
      </c>
      <c r="H15" s="54" t="s">
        <v>23</v>
      </c>
      <c r="I15" s="17"/>
    </row>
    <row r="16" spans="1:9" ht="39.950000000000003" customHeight="1" x14ac:dyDescent="0.2">
      <c r="A16" s="15"/>
      <c r="B16" s="58" t="s">
        <v>26</v>
      </c>
      <c r="C16" s="79">
        <v>22248.370318108387</v>
      </c>
      <c r="D16" s="79">
        <v>741.19916983790779</v>
      </c>
      <c r="E16" s="79">
        <v>0</v>
      </c>
      <c r="F16" s="79">
        <v>347.60736407799834</v>
      </c>
      <c r="G16" s="79">
        <f t="shared" si="0"/>
        <v>23337.176852024291</v>
      </c>
      <c r="H16" s="58" t="s">
        <v>25</v>
      </c>
      <c r="I16" s="17"/>
    </row>
    <row r="17" spans="1:9" ht="39.950000000000003" customHeight="1" x14ac:dyDescent="0.2">
      <c r="A17" s="15"/>
      <c r="B17" s="54" t="s">
        <v>28</v>
      </c>
      <c r="C17" s="77">
        <v>25582.822194323915</v>
      </c>
      <c r="D17" s="77">
        <v>12700.14509595213</v>
      </c>
      <c r="E17" s="77">
        <v>304.27472295422496</v>
      </c>
      <c r="F17" s="77">
        <v>7701.9791853075758</v>
      </c>
      <c r="G17" s="77">
        <f t="shared" si="0"/>
        <v>46289.221198537838</v>
      </c>
      <c r="H17" s="54" t="s">
        <v>27</v>
      </c>
      <c r="I17" s="17"/>
    </row>
    <row r="18" spans="1:9" ht="39.950000000000003" customHeight="1" x14ac:dyDescent="0.2">
      <c r="A18" s="15"/>
      <c r="B18" s="58" t="s">
        <v>30</v>
      </c>
      <c r="C18" s="79">
        <v>13799.70319742311</v>
      </c>
      <c r="D18" s="79">
        <v>4557.2259043056174</v>
      </c>
      <c r="E18" s="79">
        <v>1288.5774999437065</v>
      </c>
      <c r="F18" s="79">
        <v>2608.3875844489448</v>
      </c>
      <c r="G18" s="79">
        <f t="shared" si="0"/>
        <v>22253.894186121379</v>
      </c>
      <c r="H18" s="58" t="s">
        <v>29</v>
      </c>
      <c r="I18" s="17"/>
    </row>
    <row r="19" spans="1:9" ht="39.950000000000003" customHeight="1" x14ac:dyDescent="0.2">
      <c r="A19" s="15"/>
      <c r="B19" s="54" t="s">
        <v>32</v>
      </c>
      <c r="C19" s="77">
        <v>44228.006767896215</v>
      </c>
      <c r="D19" s="77">
        <v>9199.4255353696317</v>
      </c>
      <c r="E19" s="77">
        <v>83.290252034766056</v>
      </c>
      <c r="F19" s="77">
        <v>3323.3542509852564</v>
      </c>
      <c r="G19" s="77">
        <f t="shared" si="0"/>
        <v>56834.076806285862</v>
      </c>
      <c r="H19" s="54" t="s">
        <v>31</v>
      </c>
      <c r="I19" s="17"/>
    </row>
    <row r="20" spans="1:9" ht="39.950000000000003" customHeight="1" x14ac:dyDescent="0.2">
      <c r="A20" s="15"/>
      <c r="B20" s="58" t="s">
        <v>34</v>
      </c>
      <c r="C20" s="79">
        <v>13939.10717390701</v>
      </c>
      <c r="D20" s="79">
        <v>2295.1003691256874</v>
      </c>
      <c r="E20" s="79">
        <v>0</v>
      </c>
      <c r="F20" s="79">
        <v>800.88781034905583</v>
      </c>
      <c r="G20" s="79">
        <f t="shared" si="0"/>
        <v>17035.095353381756</v>
      </c>
      <c r="H20" s="58" t="s">
        <v>33</v>
      </c>
      <c r="I20" s="30"/>
    </row>
    <row r="21" spans="1:9" s="5" customFormat="1" ht="45" customHeight="1" x14ac:dyDescent="0.2">
      <c r="A21" s="31"/>
      <c r="B21" s="59" t="s">
        <v>35</v>
      </c>
      <c r="C21" s="80">
        <f>SUM(C8:C20)</f>
        <v>5132603.7889146116</v>
      </c>
      <c r="D21" s="80">
        <f>SUM(D8:D20)</f>
        <v>713177.3241078062</v>
      </c>
      <c r="E21" s="80">
        <f>SUM(E8:E20)</f>
        <v>63295.786886494476</v>
      </c>
      <c r="F21" s="80">
        <f>SUM(F8:F20)</f>
        <v>168302.99141593027</v>
      </c>
      <c r="G21" s="80">
        <f>SUM(G8:G20)</f>
        <v>6077379.8913248405</v>
      </c>
      <c r="H21" s="59" t="s">
        <v>7</v>
      </c>
      <c r="I21" s="17"/>
    </row>
    <row r="22" spans="1:9" s="6" customFormat="1" ht="27" customHeight="1" x14ac:dyDescent="0.2">
      <c r="A22" s="33"/>
      <c r="B22" s="162" t="s">
        <v>346</v>
      </c>
      <c r="C22" s="162"/>
      <c r="D22" s="75"/>
      <c r="F22" s="191" t="s">
        <v>347</v>
      </c>
      <c r="G22" s="191"/>
      <c r="H22" s="191"/>
      <c r="I22" s="17"/>
    </row>
    <row r="23" spans="1:9" ht="45" hidden="1" customHeight="1" x14ac:dyDescent="0.2">
      <c r="A23" s="15"/>
      <c r="B23" s="15"/>
      <c r="C23" s="15"/>
      <c r="D23" s="15"/>
      <c r="E23" s="15"/>
      <c r="F23" s="15"/>
      <c r="H23" s="15"/>
      <c r="I23" s="17"/>
    </row>
  </sheetData>
  <protectedRanges>
    <protectedRange sqref="B5:B21" name="نطاق1_1_1"/>
    <protectedRange sqref="H5:H21" name="نطاق1_2"/>
    <protectedRange sqref="G5" name="نطاق1_2_1_1_1_1"/>
    <protectedRange sqref="B4:H4" name="نطاق1_1"/>
  </protectedRanges>
  <mergeCells count="7">
    <mergeCell ref="B3:H3"/>
    <mergeCell ref="B4:H4"/>
    <mergeCell ref="B5:B7"/>
    <mergeCell ref="H5:H7"/>
    <mergeCell ref="B22:C22"/>
    <mergeCell ref="F5:G5"/>
    <mergeCell ref="F22:H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2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rightToLeft="1" view="pageBreakPreview" zoomScale="55" zoomScaleNormal="50" zoomScaleSheetLayoutView="55" zoomScalePageLayoutView="70" workbookViewId="0">
      <selection activeCell="C29" sqref="C29"/>
    </sheetView>
  </sheetViews>
  <sheetFormatPr defaultRowHeight="15.75" x14ac:dyDescent="0.2"/>
  <cols>
    <col min="1" max="1" width="9.140625" style="1"/>
    <col min="2" max="2" width="39.42578125" style="1" customWidth="1"/>
    <col min="3" max="7" width="26.7109375" style="1" customWidth="1"/>
    <col min="8" max="8" width="41.140625" style="1" bestFit="1" customWidth="1"/>
    <col min="9" max="9" width="9.140625" style="4"/>
    <col min="10" max="16384" width="9.140625" style="1"/>
  </cols>
  <sheetData>
    <row r="1" spans="1:9" ht="22.5" x14ac:dyDescent="0.2">
      <c r="A1" s="15"/>
      <c r="B1" s="15"/>
      <c r="C1" s="15"/>
      <c r="D1" s="15"/>
      <c r="E1" s="15"/>
      <c r="F1" s="15"/>
      <c r="G1" s="15"/>
      <c r="H1" s="15"/>
      <c r="I1" s="17"/>
    </row>
    <row r="2" spans="1:9" s="8" customFormat="1" ht="38.25" customHeight="1" x14ac:dyDescent="0.2">
      <c r="A2" s="18"/>
      <c r="B2" s="22" t="s">
        <v>263</v>
      </c>
      <c r="C2" s="18"/>
      <c r="D2" s="18"/>
      <c r="E2" s="18"/>
      <c r="F2" s="18"/>
      <c r="G2" s="18"/>
      <c r="H2" s="35" t="s">
        <v>140</v>
      </c>
      <c r="I2" s="18"/>
    </row>
    <row r="3" spans="1:9" s="13" customFormat="1" ht="38.25" customHeight="1" x14ac:dyDescent="0.2">
      <c r="A3" s="24"/>
      <c r="B3" s="163" t="s">
        <v>483</v>
      </c>
      <c r="C3" s="163"/>
      <c r="D3" s="163"/>
      <c r="E3" s="163"/>
      <c r="F3" s="163"/>
      <c r="G3" s="163"/>
      <c r="H3" s="163"/>
      <c r="I3" s="25"/>
    </row>
    <row r="4" spans="1:9" s="3" customFormat="1" ht="35.25" customHeight="1" x14ac:dyDescent="0.2">
      <c r="A4" s="26"/>
      <c r="B4" s="164" t="s">
        <v>484</v>
      </c>
      <c r="C4" s="164"/>
      <c r="D4" s="164"/>
      <c r="E4" s="164"/>
      <c r="F4" s="164"/>
      <c r="G4" s="164"/>
      <c r="H4" s="164"/>
      <c r="I4" s="17"/>
    </row>
    <row r="5" spans="1:9" ht="29.25" customHeight="1" x14ac:dyDescent="0.2">
      <c r="A5" s="15"/>
      <c r="B5" s="189" t="s">
        <v>479</v>
      </c>
      <c r="C5" s="173" t="s">
        <v>359</v>
      </c>
      <c r="D5" s="174"/>
      <c r="E5" s="195" t="s">
        <v>365</v>
      </c>
      <c r="F5" s="195"/>
      <c r="G5" s="196"/>
      <c r="H5" s="197" t="s">
        <v>480</v>
      </c>
    </row>
    <row r="6" spans="1:9" ht="25.5" customHeight="1" x14ac:dyDescent="0.2">
      <c r="A6" s="15"/>
      <c r="B6" s="189"/>
      <c r="C6" s="152" t="s">
        <v>98</v>
      </c>
      <c r="D6" s="152" t="s">
        <v>99</v>
      </c>
      <c r="E6" s="152" t="s">
        <v>100</v>
      </c>
      <c r="F6" s="152" t="s">
        <v>357</v>
      </c>
      <c r="G6" s="152" t="s">
        <v>2</v>
      </c>
      <c r="H6" s="198"/>
    </row>
    <row r="7" spans="1:9" ht="25.5" customHeight="1" x14ac:dyDescent="0.2">
      <c r="A7" s="15"/>
      <c r="B7" s="189"/>
      <c r="C7" s="37" t="s">
        <v>225</v>
      </c>
      <c r="D7" s="152" t="s">
        <v>102</v>
      </c>
      <c r="E7" s="152" t="s">
        <v>101</v>
      </c>
      <c r="F7" s="152" t="s">
        <v>358</v>
      </c>
      <c r="G7" s="152" t="s">
        <v>7</v>
      </c>
      <c r="H7" s="199"/>
    </row>
    <row r="8" spans="1:9" ht="39.950000000000003" customHeight="1" x14ac:dyDescent="0.2">
      <c r="A8" s="15"/>
      <c r="B8" s="58" t="s">
        <v>477</v>
      </c>
      <c r="C8" s="79">
        <v>619904.25984486472</v>
      </c>
      <c r="D8" s="79">
        <v>298774.95262123022</v>
      </c>
      <c r="E8" s="79">
        <v>4374599.5990662035</v>
      </c>
      <c r="F8" s="79">
        <v>18431.77534305687</v>
      </c>
      <c r="G8" s="79">
        <v>5311710.5868753567</v>
      </c>
      <c r="H8" s="58" t="s">
        <v>481</v>
      </c>
    </row>
    <row r="9" spans="1:9" ht="39.950000000000003" customHeight="1" x14ac:dyDescent="0.2">
      <c r="A9" s="15"/>
      <c r="B9" s="54" t="s">
        <v>478</v>
      </c>
      <c r="C9" s="77">
        <v>191212.81131992131</v>
      </c>
      <c r="D9" s="77">
        <v>2608800.0090570678</v>
      </c>
      <c r="E9" s="77">
        <v>3580266.4626963721</v>
      </c>
      <c r="F9" s="77">
        <v>8378.0820724073583</v>
      </c>
      <c r="G9" s="77">
        <v>6388657.365145769</v>
      </c>
      <c r="H9" s="54" t="s">
        <v>482</v>
      </c>
    </row>
    <row r="10" spans="1:9" ht="39.950000000000003" customHeight="1" x14ac:dyDescent="0.2">
      <c r="A10" s="15"/>
      <c r="B10" s="153" t="s">
        <v>2</v>
      </c>
      <c r="C10" s="80">
        <f>C8+C9</f>
        <v>811117.071164786</v>
      </c>
      <c r="D10" s="80">
        <f t="shared" ref="D10:G10" si="0">D8+D9</f>
        <v>2907574.9616782982</v>
      </c>
      <c r="E10" s="80">
        <f t="shared" si="0"/>
        <v>7954866.0617625751</v>
      </c>
      <c r="F10" s="80">
        <f t="shared" si="0"/>
        <v>26809.857415464227</v>
      </c>
      <c r="G10" s="80">
        <f t="shared" si="0"/>
        <v>11700367.952021126</v>
      </c>
      <c r="H10" s="153" t="s">
        <v>7</v>
      </c>
    </row>
    <row r="11" spans="1:9" s="6" customFormat="1" ht="30" customHeight="1" x14ac:dyDescent="0.2">
      <c r="A11" s="33"/>
      <c r="B11" s="162" t="s">
        <v>346</v>
      </c>
      <c r="C11" s="162"/>
      <c r="D11" s="75"/>
      <c r="F11" s="191" t="s">
        <v>347</v>
      </c>
      <c r="G11" s="191"/>
      <c r="H11" s="191"/>
      <c r="I11" s="75"/>
    </row>
    <row r="12" spans="1:9" ht="3" customHeight="1" x14ac:dyDescent="0.2">
      <c r="A12" s="15"/>
      <c r="B12" s="15"/>
      <c r="C12" s="15"/>
      <c r="D12" s="15"/>
      <c r="E12" s="15"/>
      <c r="F12" s="15"/>
      <c r="G12" s="15"/>
      <c r="H12" s="15"/>
      <c r="I12" s="17"/>
    </row>
  </sheetData>
  <protectedRanges>
    <protectedRange sqref="B4:H4" name="نطاق1"/>
    <protectedRange sqref="D5:G5" name="نطاق1_2_1_1_1_1"/>
  </protectedRanges>
  <mergeCells count="8">
    <mergeCell ref="B11:C11"/>
    <mergeCell ref="B4:H4"/>
    <mergeCell ref="B3:H3"/>
    <mergeCell ref="F11:H11"/>
    <mergeCell ref="B5:B7"/>
    <mergeCell ref="C5:D5"/>
    <mergeCell ref="E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view="pageBreakPreview" zoomScale="55" zoomScaleNormal="50" zoomScaleSheetLayoutView="55" zoomScalePageLayoutView="70" workbookViewId="0">
      <selection activeCell="B22" sqref="B22"/>
    </sheetView>
  </sheetViews>
  <sheetFormatPr defaultRowHeight="15.75" x14ac:dyDescent="0.2"/>
  <cols>
    <col min="1" max="1" width="9.140625" style="1"/>
    <col min="2" max="2" width="39.42578125" style="1" customWidth="1"/>
    <col min="3" max="6" width="30.5703125" style="1" customWidth="1"/>
    <col min="7" max="7" width="41.140625" style="1" bestFit="1" customWidth="1"/>
    <col min="8" max="8" width="9.140625" style="4"/>
    <col min="9" max="16384" width="9.140625" style="1"/>
  </cols>
  <sheetData>
    <row r="1" spans="1:8" ht="22.5" x14ac:dyDescent="0.2">
      <c r="A1" s="15"/>
      <c r="B1" s="15"/>
      <c r="C1" s="15"/>
      <c r="D1" s="15"/>
      <c r="E1" s="15"/>
      <c r="F1" s="15"/>
      <c r="G1" s="15"/>
      <c r="H1" s="17"/>
    </row>
    <row r="2" spans="1:8" s="8" customFormat="1" ht="38.25" customHeight="1" x14ac:dyDescent="0.2">
      <c r="A2" s="18"/>
      <c r="B2" s="22" t="s">
        <v>264</v>
      </c>
      <c r="C2" s="18"/>
      <c r="D2" s="18"/>
      <c r="E2" s="18"/>
      <c r="F2" s="18"/>
      <c r="G2" s="35" t="s">
        <v>128</v>
      </c>
      <c r="H2" s="18"/>
    </row>
    <row r="3" spans="1:8" s="13" customFormat="1" ht="38.25" customHeight="1" x14ac:dyDescent="0.2">
      <c r="A3" s="24"/>
      <c r="B3" s="163" t="s">
        <v>485</v>
      </c>
      <c r="C3" s="163"/>
      <c r="D3" s="163"/>
      <c r="E3" s="163"/>
      <c r="F3" s="163"/>
      <c r="G3" s="163"/>
      <c r="H3" s="25"/>
    </row>
    <row r="4" spans="1:8" s="3" customFormat="1" ht="35.25" customHeight="1" x14ac:dyDescent="0.2">
      <c r="A4" s="26"/>
      <c r="B4" s="164" t="s">
        <v>486</v>
      </c>
      <c r="C4" s="164"/>
      <c r="D4" s="164"/>
      <c r="E4" s="164"/>
      <c r="F4" s="164"/>
      <c r="G4" s="164"/>
      <c r="H4" s="17"/>
    </row>
    <row r="5" spans="1:8" ht="29.25" customHeight="1" x14ac:dyDescent="0.2">
      <c r="A5" s="15"/>
      <c r="B5" s="167" t="s">
        <v>479</v>
      </c>
      <c r="C5" s="154" t="s">
        <v>360</v>
      </c>
      <c r="D5" s="155"/>
      <c r="E5" s="195" t="s">
        <v>366</v>
      </c>
      <c r="F5" s="196"/>
      <c r="G5" s="197" t="s">
        <v>480</v>
      </c>
    </row>
    <row r="6" spans="1:8" ht="25.5" customHeight="1" x14ac:dyDescent="0.2">
      <c r="A6" s="15"/>
      <c r="B6" s="168"/>
      <c r="C6" s="152" t="s">
        <v>103</v>
      </c>
      <c r="D6" s="152" t="s">
        <v>142</v>
      </c>
      <c r="E6" s="152" t="s">
        <v>104</v>
      </c>
      <c r="F6" s="152" t="s">
        <v>2</v>
      </c>
      <c r="G6" s="198"/>
    </row>
    <row r="7" spans="1:8" ht="25.5" customHeight="1" x14ac:dyDescent="0.2">
      <c r="A7" s="15"/>
      <c r="B7" s="169"/>
      <c r="C7" s="37" t="s">
        <v>105</v>
      </c>
      <c r="D7" s="152" t="s">
        <v>106</v>
      </c>
      <c r="E7" s="152" t="s">
        <v>107</v>
      </c>
      <c r="F7" s="152" t="s">
        <v>7</v>
      </c>
      <c r="G7" s="199"/>
    </row>
    <row r="8" spans="1:8" ht="39.950000000000003" customHeight="1" x14ac:dyDescent="0.2">
      <c r="A8" s="15"/>
      <c r="B8" s="58" t="s">
        <v>477</v>
      </c>
      <c r="C8" s="79">
        <v>5276905.6746844416</v>
      </c>
      <c r="D8" s="79">
        <v>22580.631045863789</v>
      </c>
      <c r="E8" s="79">
        <v>12224.281145054545</v>
      </c>
      <c r="F8" s="79">
        <v>5311710.5868753605</v>
      </c>
      <c r="G8" s="58" t="s">
        <v>481</v>
      </c>
    </row>
    <row r="9" spans="1:8" ht="39.950000000000003" customHeight="1" x14ac:dyDescent="0.2">
      <c r="A9" s="15"/>
      <c r="B9" s="54" t="s">
        <v>478</v>
      </c>
      <c r="C9" s="77">
        <v>6077379.8913248517</v>
      </c>
      <c r="D9" s="77">
        <v>303235.31067866524</v>
      </c>
      <c r="E9" s="77">
        <v>8042.1631422649107</v>
      </c>
      <c r="F9" s="77">
        <v>6388657.3651457839</v>
      </c>
      <c r="G9" s="54" t="s">
        <v>482</v>
      </c>
    </row>
    <row r="10" spans="1:8" ht="39.950000000000003" customHeight="1" x14ac:dyDescent="0.2">
      <c r="A10" s="15"/>
      <c r="B10" s="153" t="s">
        <v>2</v>
      </c>
      <c r="C10" s="80">
        <f>C8+C9</f>
        <v>11354285.566009294</v>
      </c>
      <c r="D10" s="80">
        <f t="shared" ref="D10:F10" si="0">D8+D9</f>
        <v>325815.94172452902</v>
      </c>
      <c r="E10" s="80">
        <f t="shared" si="0"/>
        <v>20266.444287319457</v>
      </c>
      <c r="F10" s="80">
        <f t="shared" si="0"/>
        <v>11700367.952021144</v>
      </c>
      <c r="G10" s="153" t="s">
        <v>7</v>
      </c>
    </row>
    <row r="11" spans="1:8" s="6" customFormat="1" ht="30" customHeight="1" x14ac:dyDescent="0.2">
      <c r="A11" s="33"/>
      <c r="B11" s="162" t="s">
        <v>346</v>
      </c>
      <c r="C11" s="162"/>
      <c r="D11" s="75"/>
      <c r="E11" s="191" t="s">
        <v>347</v>
      </c>
      <c r="F11" s="191"/>
      <c r="G11" s="191"/>
      <c r="H11" s="17"/>
    </row>
  </sheetData>
  <protectedRanges>
    <protectedRange sqref="B3:G4" name="نطاق1"/>
    <protectedRange sqref="D5:F5" name="نطاق1_2_1_1_1_1_1"/>
  </protectedRanges>
  <mergeCells count="7">
    <mergeCell ref="G5:G7"/>
    <mergeCell ref="B11:C11"/>
    <mergeCell ref="B3:G3"/>
    <mergeCell ref="B4:G4"/>
    <mergeCell ref="B5:B7"/>
    <mergeCell ref="E5:F5"/>
    <mergeCell ref="E11:G1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7"/>
  <sheetViews>
    <sheetView showGridLines="0" rightToLeft="1" view="pageBreakPreview" topLeftCell="H1" zoomScale="70" zoomScaleNormal="70" zoomScaleSheetLayoutView="70" workbookViewId="0">
      <selection activeCell="Q1" sqref="Q1:CU1048576"/>
    </sheetView>
  </sheetViews>
  <sheetFormatPr defaultRowHeight="14.25" x14ac:dyDescent="0.2"/>
  <cols>
    <col min="1" max="1" width="9.140625" style="62"/>
    <col min="2" max="2" width="25.85546875" style="62" customWidth="1"/>
    <col min="3" max="3" width="18.5703125" style="62" customWidth="1"/>
    <col min="4" max="14" width="20.7109375" style="62" customWidth="1"/>
    <col min="15" max="15" width="25.85546875" style="62" customWidth="1"/>
    <col min="16" max="16384" width="9.140625" style="62"/>
  </cols>
  <sheetData>
    <row r="2" spans="2:15" ht="30" x14ac:dyDescent="0.2">
      <c r="B2" s="66" t="s">
        <v>335</v>
      </c>
      <c r="C2" s="69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9" t="s">
        <v>336</v>
      </c>
    </row>
    <row r="3" spans="2:15" ht="33" x14ac:dyDescent="0.2">
      <c r="B3" s="201" t="s">
        <v>226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2:15" ht="33" x14ac:dyDescent="0.2">
      <c r="B4" s="202" t="s">
        <v>442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6" spans="2:15" ht="39" customHeight="1" x14ac:dyDescent="0.2">
      <c r="B6" s="203" t="s">
        <v>37</v>
      </c>
      <c r="C6" s="103" t="s">
        <v>52</v>
      </c>
      <c r="D6" s="104"/>
      <c r="E6" s="104"/>
      <c r="F6" s="104"/>
      <c r="G6" s="104"/>
      <c r="H6" s="104"/>
      <c r="I6" s="104"/>
      <c r="J6" s="104"/>
      <c r="K6" s="104"/>
      <c r="L6" s="104"/>
      <c r="M6" s="104" t="s">
        <v>367</v>
      </c>
      <c r="N6" s="105"/>
      <c r="O6" s="203" t="s">
        <v>36</v>
      </c>
    </row>
    <row r="7" spans="2:15" ht="23.25" customHeight="1" x14ac:dyDescent="0.2">
      <c r="B7" s="204"/>
      <c r="C7" s="63" t="s">
        <v>53</v>
      </c>
      <c r="D7" s="63" t="s">
        <v>54</v>
      </c>
      <c r="E7" s="63" t="s">
        <v>55</v>
      </c>
      <c r="F7" s="63" t="s">
        <v>56</v>
      </c>
      <c r="G7" s="63" t="s">
        <v>57</v>
      </c>
      <c r="H7" s="63" t="s">
        <v>58</v>
      </c>
      <c r="I7" s="63" t="s">
        <v>59</v>
      </c>
      <c r="J7" s="63" t="s">
        <v>60</v>
      </c>
      <c r="K7" s="63" t="s">
        <v>61</v>
      </c>
      <c r="L7" s="63" t="s">
        <v>62</v>
      </c>
      <c r="M7" s="63" t="s">
        <v>63</v>
      </c>
      <c r="N7" s="63" t="s">
        <v>35</v>
      </c>
      <c r="O7" s="204"/>
    </row>
    <row r="8" spans="2:15" ht="46.5" customHeight="1" x14ac:dyDescent="0.2">
      <c r="B8" s="205"/>
      <c r="C8" s="63" t="s">
        <v>65</v>
      </c>
      <c r="D8" s="63" t="s">
        <v>66</v>
      </c>
      <c r="E8" s="63" t="s">
        <v>67</v>
      </c>
      <c r="F8" s="63" t="s">
        <v>68</v>
      </c>
      <c r="G8" s="63" t="s">
        <v>69</v>
      </c>
      <c r="H8" s="63" t="s">
        <v>70</v>
      </c>
      <c r="I8" s="63" t="s">
        <v>71</v>
      </c>
      <c r="J8" s="63" t="s">
        <v>72</v>
      </c>
      <c r="K8" s="63" t="s">
        <v>73</v>
      </c>
      <c r="L8" s="63" t="s">
        <v>74</v>
      </c>
      <c r="M8" s="63" t="s">
        <v>76</v>
      </c>
      <c r="N8" s="63" t="s">
        <v>7</v>
      </c>
      <c r="O8" s="205"/>
    </row>
    <row r="9" spans="2:15" ht="47.25" customHeight="1" x14ac:dyDescent="0.2">
      <c r="B9" s="83" t="s">
        <v>114</v>
      </c>
      <c r="C9" s="65">
        <f>'1.-1'!C9+'1.-2'!C9</f>
        <v>8997</v>
      </c>
      <c r="D9" s="65">
        <f>'1.-1'!D9+'1.-2'!D9</f>
        <v>29791</v>
      </c>
      <c r="E9" s="65">
        <f>'1.-1'!E9+'1.-2'!E9</f>
        <v>31462</v>
      </c>
      <c r="F9" s="65">
        <f>'1.-1'!F9+'1.-2'!F9</f>
        <v>59672</v>
      </c>
      <c r="G9" s="65">
        <f>'1.-1'!G9+'1.-2'!G9</f>
        <v>49495</v>
      </c>
      <c r="H9" s="65">
        <f>'1.-1'!H9+'1.-2'!H9</f>
        <v>38651</v>
      </c>
      <c r="I9" s="65">
        <f>'1.-1'!I9+'1.-2'!I9</f>
        <v>43724</v>
      </c>
      <c r="J9" s="65">
        <f>'1.-1'!J9+'1.-2'!J9</f>
        <v>43067</v>
      </c>
      <c r="K9" s="65">
        <f>'1.-1'!K9+'1.-2'!K9</f>
        <v>46827</v>
      </c>
      <c r="L9" s="65">
        <f>'1.-1'!L9+'1.-2'!L9</f>
        <v>11095</v>
      </c>
      <c r="M9" s="65">
        <f>'1.-1'!M9+'1.-2'!M9</f>
        <v>4</v>
      </c>
      <c r="N9" s="65">
        <f>SUM(C9:M9)</f>
        <v>362785</v>
      </c>
      <c r="O9" s="65" t="s">
        <v>113</v>
      </c>
    </row>
    <row r="10" spans="2:15" ht="47.25" customHeight="1" x14ac:dyDescent="0.2">
      <c r="B10" s="84" t="s">
        <v>115</v>
      </c>
      <c r="C10" s="64">
        <f>'1.-1'!C10+'1.-2'!C10</f>
        <v>9333</v>
      </c>
      <c r="D10" s="64">
        <f>'1.-1'!D10+'1.-2'!D10</f>
        <v>31452</v>
      </c>
      <c r="E10" s="64">
        <f>'1.-1'!E10+'1.-2'!E10</f>
        <v>33229</v>
      </c>
      <c r="F10" s="64">
        <f>'1.-1'!F10+'1.-2'!F10</f>
        <v>72730</v>
      </c>
      <c r="G10" s="64">
        <f>'1.-1'!G10+'1.-2'!G10</f>
        <v>66298</v>
      </c>
      <c r="H10" s="64">
        <f>'1.-1'!H10+'1.-2'!H10</f>
        <v>41899</v>
      </c>
      <c r="I10" s="64">
        <f>'1.-1'!I10+'1.-2'!I10</f>
        <v>42239</v>
      </c>
      <c r="J10" s="64">
        <f>'1.-1'!J10+'1.-2'!J10</f>
        <v>48102</v>
      </c>
      <c r="K10" s="64">
        <f>'1.-1'!K10+'1.-2'!K10</f>
        <v>59942</v>
      </c>
      <c r="L10" s="64">
        <f>'1.-1'!L10+'1.-2'!L10</f>
        <v>15971</v>
      </c>
      <c r="M10" s="64">
        <f>'1.-1'!M10+'1.-2'!M10</f>
        <v>0</v>
      </c>
      <c r="N10" s="64">
        <f t="shared" ref="N10:N15" si="0">SUM(C10:M10)</f>
        <v>421195</v>
      </c>
      <c r="O10" s="64" t="s">
        <v>115</v>
      </c>
    </row>
    <row r="11" spans="2:15" ht="47.25" customHeight="1" x14ac:dyDescent="0.2">
      <c r="B11" s="83" t="s">
        <v>117</v>
      </c>
      <c r="C11" s="65">
        <f>'1.-1'!C11+'1.-2'!C11</f>
        <v>18250</v>
      </c>
      <c r="D11" s="65">
        <f>'1.-1'!D11+'1.-2'!D11</f>
        <v>64718</v>
      </c>
      <c r="E11" s="65">
        <f>'1.-1'!E11+'1.-2'!E11</f>
        <v>72351</v>
      </c>
      <c r="F11" s="65">
        <f>'1.-1'!F11+'1.-2'!F11</f>
        <v>90910</v>
      </c>
      <c r="G11" s="65">
        <f>'1.-1'!G11+'1.-2'!G11</f>
        <v>108798</v>
      </c>
      <c r="H11" s="65">
        <f>'1.-1'!H11+'1.-2'!H11</f>
        <v>95557</v>
      </c>
      <c r="I11" s="65">
        <f>'1.-1'!I11+'1.-2'!I11</f>
        <v>93498</v>
      </c>
      <c r="J11" s="65">
        <f>'1.-1'!J11+'1.-2'!J11</f>
        <v>98901</v>
      </c>
      <c r="K11" s="65">
        <f>'1.-1'!K11+'1.-2'!K11</f>
        <v>130896</v>
      </c>
      <c r="L11" s="65">
        <f>'1.-1'!L11+'1.-2'!L11</f>
        <v>20286</v>
      </c>
      <c r="M11" s="65">
        <f>'1.-1'!M11+'1.-2'!M11</f>
        <v>2</v>
      </c>
      <c r="N11" s="65">
        <f t="shared" si="0"/>
        <v>794167</v>
      </c>
      <c r="O11" s="65" t="s">
        <v>116</v>
      </c>
    </row>
    <row r="12" spans="2:15" ht="47.25" customHeight="1" x14ac:dyDescent="0.2">
      <c r="B12" s="84" t="s">
        <v>119</v>
      </c>
      <c r="C12" s="64">
        <f>'1.-1'!C12+'1.-2'!C12</f>
        <v>23985</v>
      </c>
      <c r="D12" s="64">
        <f>'1.-1'!D12+'1.-2'!D12</f>
        <v>90641</v>
      </c>
      <c r="E12" s="64">
        <f>'1.-1'!E12+'1.-2'!E12</f>
        <v>103428</v>
      </c>
      <c r="F12" s="64">
        <f>'1.-1'!F12+'1.-2'!F12</f>
        <v>135026</v>
      </c>
      <c r="G12" s="64">
        <f>'1.-1'!G12+'1.-2'!G12</f>
        <v>148731</v>
      </c>
      <c r="H12" s="64">
        <f>'1.-1'!H12+'1.-2'!H12</f>
        <v>139161</v>
      </c>
      <c r="I12" s="64">
        <f>'1.-1'!I12+'1.-2'!I12</f>
        <v>148216</v>
      </c>
      <c r="J12" s="64">
        <f>'1.-1'!J12+'1.-2'!J12</f>
        <v>150059</v>
      </c>
      <c r="K12" s="64">
        <f>'1.-1'!K12+'1.-2'!K12</f>
        <v>199160</v>
      </c>
      <c r="L12" s="64">
        <f>'1.-1'!L12+'1.-2'!L12</f>
        <v>28000</v>
      </c>
      <c r="M12" s="64">
        <f>'1.-1'!M12+'1.-2'!M12</f>
        <v>6</v>
      </c>
      <c r="N12" s="64">
        <f t="shared" si="0"/>
        <v>1166413</v>
      </c>
      <c r="O12" s="64" t="s">
        <v>118</v>
      </c>
    </row>
    <row r="13" spans="2:15" ht="47.25" customHeight="1" x14ac:dyDescent="0.2">
      <c r="B13" s="83" t="s">
        <v>121</v>
      </c>
      <c r="C13" s="65">
        <f>'1.-1'!C13+'1.-2'!C13</f>
        <v>26166</v>
      </c>
      <c r="D13" s="65">
        <f>'1.-1'!D13+'1.-2'!D13</f>
        <v>102483</v>
      </c>
      <c r="E13" s="65">
        <f>'1.-1'!E13+'1.-2'!E13</f>
        <v>119512</v>
      </c>
      <c r="F13" s="65">
        <f>'1.-1'!F13+'1.-2'!F13</f>
        <v>157968</v>
      </c>
      <c r="G13" s="65">
        <f>'1.-1'!G13+'1.-2'!G13</f>
        <v>170273</v>
      </c>
      <c r="H13" s="65">
        <f>'1.-1'!H13+'1.-2'!H13</f>
        <v>161818</v>
      </c>
      <c r="I13" s="65">
        <f>'1.-1'!I13+'1.-2'!I13</f>
        <v>175334</v>
      </c>
      <c r="J13" s="65">
        <f>'1.-1'!J13+'1.-2'!J13</f>
        <v>175136</v>
      </c>
      <c r="K13" s="65">
        <f>'1.-1'!K13+'1.-2'!K13</f>
        <v>216089</v>
      </c>
      <c r="L13" s="65">
        <f>'1.-1'!L13+'1.-2'!L13</f>
        <v>32277</v>
      </c>
      <c r="M13" s="65">
        <f>'1.-1'!M13+'1.-2'!M13</f>
        <v>2</v>
      </c>
      <c r="N13" s="65">
        <f t="shared" si="0"/>
        <v>1337058</v>
      </c>
      <c r="O13" s="65" t="s">
        <v>120</v>
      </c>
    </row>
    <row r="14" spans="2:15" ht="47.25" customHeight="1" x14ac:dyDescent="0.2">
      <c r="B14" s="84" t="s">
        <v>123</v>
      </c>
      <c r="C14" s="64">
        <f>'1.-1'!C14+'1.-2'!C14</f>
        <v>29708</v>
      </c>
      <c r="D14" s="64">
        <f>'1.-1'!D14+'1.-2'!D14</f>
        <v>121504</v>
      </c>
      <c r="E14" s="64">
        <f>'1.-1'!E14+'1.-2'!E14</f>
        <v>148341</v>
      </c>
      <c r="F14" s="64">
        <f>'1.-1'!F14+'1.-2'!F14</f>
        <v>170576</v>
      </c>
      <c r="G14" s="64">
        <f>'1.-1'!G14+'1.-2'!G14</f>
        <v>191948</v>
      </c>
      <c r="H14" s="64">
        <f>'1.-1'!H14+'1.-2'!H14</f>
        <v>199711</v>
      </c>
      <c r="I14" s="64">
        <f>'1.-1'!I14+'1.-2'!I14</f>
        <v>218578</v>
      </c>
      <c r="J14" s="64">
        <f>'1.-1'!J14+'1.-2'!J14</f>
        <v>225125</v>
      </c>
      <c r="K14" s="64">
        <f>'1.-1'!K14+'1.-2'!K14</f>
        <v>237743</v>
      </c>
      <c r="L14" s="64">
        <f>'1.-1'!L14+'1.-2'!L14</f>
        <v>29151</v>
      </c>
      <c r="M14" s="64">
        <f>'1.-1'!M14+'1.-2'!M14</f>
        <v>6</v>
      </c>
      <c r="N14" s="64">
        <f t="shared" si="0"/>
        <v>1572391</v>
      </c>
      <c r="O14" s="64" t="s">
        <v>122</v>
      </c>
    </row>
    <row r="15" spans="2:15" ht="47.25" customHeight="1" x14ac:dyDescent="0.2">
      <c r="B15" s="83" t="s">
        <v>237</v>
      </c>
      <c r="C15" s="65">
        <f>'1.-1'!C15+'1.-2'!C15</f>
        <v>29990</v>
      </c>
      <c r="D15" s="65">
        <f>'1.-1'!D15+'1.-2'!D15</f>
        <v>127337</v>
      </c>
      <c r="E15" s="65">
        <f>'1.-1'!E15+'1.-2'!E15</f>
        <v>164415</v>
      </c>
      <c r="F15" s="65">
        <f>'1.-1'!F15+'1.-2'!F15</f>
        <v>175980</v>
      </c>
      <c r="G15" s="65">
        <f>'1.-1'!G15+'1.-2'!G15</f>
        <v>208429</v>
      </c>
      <c r="H15" s="65">
        <f>'1.-1'!H15+'1.-2'!H15</f>
        <v>241058</v>
      </c>
      <c r="I15" s="65">
        <f>'1.-1'!I15+'1.-2'!I15</f>
        <v>269000</v>
      </c>
      <c r="J15" s="65">
        <f>'1.-1'!J15+'1.-2'!J15</f>
        <v>293358</v>
      </c>
      <c r="K15" s="65">
        <f>'1.-1'!K15+'1.-2'!K15</f>
        <v>265413</v>
      </c>
      <c r="L15" s="65">
        <f>'1.-1'!L15+'1.-2'!L15</f>
        <v>28672</v>
      </c>
      <c r="M15" s="65">
        <f>'1.-1'!M15+'1.-2'!M15</f>
        <v>2</v>
      </c>
      <c r="N15" s="65">
        <f t="shared" si="0"/>
        <v>1803654</v>
      </c>
      <c r="O15" s="65" t="s">
        <v>238</v>
      </c>
    </row>
    <row r="16" spans="2:15" ht="47.25" customHeight="1" x14ac:dyDescent="0.2">
      <c r="B16" s="147" t="s">
        <v>35</v>
      </c>
      <c r="C16" s="147">
        <f>SUM(C9:C15)</f>
        <v>146429</v>
      </c>
      <c r="D16" s="147">
        <f t="shared" ref="D16:N16" si="1">SUM(D9:D15)</f>
        <v>567926</v>
      </c>
      <c r="E16" s="147">
        <f t="shared" si="1"/>
        <v>672738</v>
      </c>
      <c r="F16" s="147">
        <f t="shared" si="1"/>
        <v>862862</v>
      </c>
      <c r="G16" s="147">
        <f t="shared" si="1"/>
        <v>943972</v>
      </c>
      <c r="H16" s="147">
        <f t="shared" si="1"/>
        <v>917855</v>
      </c>
      <c r="I16" s="147">
        <f t="shared" si="1"/>
        <v>990589</v>
      </c>
      <c r="J16" s="147">
        <f t="shared" si="1"/>
        <v>1033748</v>
      </c>
      <c r="K16" s="147">
        <f t="shared" si="1"/>
        <v>1156070</v>
      </c>
      <c r="L16" s="147">
        <f t="shared" si="1"/>
        <v>165452</v>
      </c>
      <c r="M16" s="147">
        <f t="shared" si="1"/>
        <v>22</v>
      </c>
      <c r="N16" s="147">
        <f t="shared" si="1"/>
        <v>7457663</v>
      </c>
      <c r="O16" s="147" t="s">
        <v>7</v>
      </c>
    </row>
    <row r="17" spans="2:15" ht="26.25" x14ac:dyDescent="0.2">
      <c r="B17" s="200" t="s">
        <v>348</v>
      </c>
      <c r="C17" s="200"/>
      <c r="D17" s="200"/>
      <c r="E17" s="200"/>
      <c r="M17" s="206" t="s">
        <v>349</v>
      </c>
      <c r="N17" s="206"/>
      <c r="O17" s="206"/>
    </row>
  </sheetData>
  <protectedRanges>
    <protectedRange sqref="O6:O15" name="نطاق1_5_3_1_1"/>
    <protectedRange sqref="O16" name="نطاق1_1_2_3_1_1"/>
    <protectedRange sqref="B6:B8 B16" name="نطاق1_6_3_1_1"/>
    <protectedRange sqref="N7:N8" name="نطاق1_5_3_2"/>
    <protectedRange sqref="B9:B15" name="نطاق1_6_3_1"/>
    <protectedRange sqref="N9:N15" name="نطاق1_5_3"/>
  </protectedRanges>
  <mergeCells count="6">
    <mergeCell ref="B17:E17"/>
    <mergeCell ref="B3:O3"/>
    <mergeCell ref="B4:O4"/>
    <mergeCell ref="B6:B8"/>
    <mergeCell ref="O6:O8"/>
    <mergeCell ref="M17:O17"/>
  </mergeCells>
  <pageMargins left="0.70866141732283472" right="0.70866141732283472" top="0.74803149606299213" bottom="0.74803149606299213" header="0.31496062992125984" footer="0.31496062992125984"/>
  <pageSetup paperSize="9" scale="42" fitToHeight="2" orientation="landscape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showGridLines="0" rightToLeft="1" view="pageBreakPreview" topLeftCell="F1" zoomScale="60" zoomScaleNormal="70" workbookViewId="0">
      <selection activeCell="Q1" sqref="Q1:CB1048576"/>
    </sheetView>
  </sheetViews>
  <sheetFormatPr defaultRowHeight="14.25" x14ac:dyDescent="0.2"/>
  <cols>
    <col min="1" max="1" width="9.140625" style="62"/>
    <col min="2" max="2" width="25.85546875" style="62" customWidth="1"/>
    <col min="3" max="3" width="18.5703125" style="62" customWidth="1"/>
    <col min="4" max="14" width="20.7109375" style="62" customWidth="1"/>
    <col min="15" max="15" width="25.85546875" style="62" customWidth="1"/>
    <col min="16" max="16384" width="9.140625" style="62"/>
  </cols>
  <sheetData>
    <row r="2" spans="1:15" ht="30" x14ac:dyDescent="0.2">
      <c r="B2" s="66" t="s">
        <v>337</v>
      </c>
      <c r="C2" s="69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9" t="s">
        <v>338</v>
      </c>
    </row>
    <row r="3" spans="1:15" ht="33" x14ac:dyDescent="0.2">
      <c r="B3" s="201" t="s">
        <v>227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15" ht="33" x14ac:dyDescent="0.2">
      <c r="B4" s="202" t="s">
        <v>443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5" spans="1:15" ht="15.75" customHeight="1" x14ac:dyDescent="0.2"/>
    <row r="6" spans="1:15" ht="42.75" customHeight="1" x14ac:dyDescent="0.2">
      <c r="A6" s="148"/>
      <c r="B6" s="203" t="s">
        <v>37</v>
      </c>
      <c r="C6" s="103" t="s">
        <v>52</v>
      </c>
      <c r="D6" s="104"/>
      <c r="E6" s="104"/>
      <c r="F6" s="104"/>
      <c r="G6" s="104"/>
      <c r="H6" s="104"/>
      <c r="I6" s="104"/>
      <c r="J6" s="104"/>
      <c r="K6" s="104"/>
      <c r="L6" s="104"/>
      <c r="M6" s="104" t="s">
        <v>367</v>
      </c>
      <c r="N6" s="105"/>
      <c r="O6" s="203" t="s">
        <v>36</v>
      </c>
    </row>
    <row r="7" spans="1:15" ht="23.25" customHeight="1" x14ac:dyDescent="0.2">
      <c r="A7" s="148"/>
      <c r="B7" s="204"/>
      <c r="C7" s="63" t="s">
        <v>53</v>
      </c>
      <c r="D7" s="63" t="s">
        <v>54</v>
      </c>
      <c r="E7" s="63" t="s">
        <v>55</v>
      </c>
      <c r="F7" s="63" t="s">
        <v>56</v>
      </c>
      <c r="G7" s="63" t="s">
        <v>57</v>
      </c>
      <c r="H7" s="63" t="s">
        <v>58</v>
      </c>
      <c r="I7" s="63" t="s">
        <v>59</v>
      </c>
      <c r="J7" s="63" t="s">
        <v>60</v>
      </c>
      <c r="K7" s="63" t="s">
        <v>61</v>
      </c>
      <c r="L7" s="63" t="s">
        <v>62</v>
      </c>
      <c r="M7" s="63" t="s">
        <v>63</v>
      </c>
      <c r="N7" s="63" t="s">
        <v>35</v>
      </c>
      <c r="O7" s="204"/>
    </row>
    <row r="8" spans="1:15" ht="46.5" customHeight="1" x14ac:dyDescent="0.2">
      <c r="A8" s="148"/>
      <c r="B8" s="205"/>
      <c r="C8" s="63" t="s">
        <v>65</v>
      </c>
      <c r="D8" s="63" t="s">
        <v>66</v>
      </c>
      <c r="E8" s="63" t="s">
        <v>67</v>
      </c>
      <c r="F8" s="63" t="s">
        <v>68</v>
      </c>
      <c r="G8" s="63" t="s">
        <v>69</v>
      </c>
      <c r="H8" s="63" t="s">
        <v>70</v>
      </c>
      <c r="I8" s="63" t="s">
        <v>71</v>
      </c>
      <c r="J8" s="63" t="s">
        <v>72</v>
      </c>
      <c r="K8" s="63" t="s">
        <v>73</v>
      </c>
      <c r="L8" s="63" t="s">
        <v>74</v>
      </c>
      <c r="M8" s="63" t="s">
        <v>76</v>
      </c>
      <c r="N8" s="63" t="s">
        <v>7</v>
      </c>
      <c r="O8" s="205"/>
    </row>
    <row r="9" spans="1:15" ht="47.25" customHeight="1" x14ac:dyDescent="0.2">
      <c r="A9" s="148"/>
      <c r="B9" s="83" t="s">
        <v>114</v>
      </c>
      <c r="C9" s="65">
        <v>4759</v>
      </c>
      <c r="D9" s="65">
        <v>15618</v>
      </c>
      <c r="E9" s="65">
        <v>16446</v>
      </c>
      <c r="F9" s="65">
        <v>31381</v>
      </c>
      <c r="G9" s="65">
        <v>26046</v>
      </c>
      <c r="H9" s="65">
        <v>20448</v>
      </c>
      <c r="I9" s="65">
        <v>22931</v>
      </c>
      <c r="J9" s="65">
        <v>22679</v>
      </c>
      <c r="K9" s="65">
        <v>24679</v>
      </c>
      <c r="L9" s="65">
        <v>5829</v>
      </c>
      <c r="M9" s="65">
        <v>2</v>
      </c>
      <c r="N9" s="65">
        <f>SUM(C9:M9)</f>
        <v>190818</v>
      </c>
      <c r="O9" s="65" t="s">
        <v>113</v>
      </c>
    </row>
    <row r="10" spans="1:15" ht="47.25" customHeight="1" x14ac:dyDescent="0.2">
      <c r="A10" s="148"/>
      <c r="B10" s="84" t="s">
        <v>115</v>
      </c>
      <c r="C10" s="64">
        <v>4543</v>
      </c>
      <c r="D10" s="64">
        <v>15932</v>
      </c>
      <c r="E10" s="64">
        <v>17502</v>
      </c>
      <c r="F10" s="64">
        <v>38611</v>
      </c>
      <c r="G10" s="64">
        <v>36813</v>
      </c>
      <c r="H10" s="64">
        <v>22310</v>
      </c>
      <c r="I10" s="64">
        <v>22700</v>
      </c>
      <c r="J10" s="64">
        <v>25833</v>
      </c>
      <c r="K10" s="64">
        <v>34613</v>
      </c>
      <c r="L10" s="64">
        <v>8165</v>
      </c>
      <c r="M10" s="64">
        <v>0</v>
      </c>
      <c r="N10" s="64">
        <f t="shared" ref="N10:N15" si="0">SUM(C10:M10)</f>
        <v>227022</v>
      </c>
      <c r="O10" s="64" t="s">
        <v>115</v>
      </c>
    </row>
    <row r="11" spans="1:15" ht="47.25" customHeight="1" x14ac:dyDescent="0.2">
      <c r="A11" s="148"/>
      <c r="B11" s="83" t="s">
        <v>117</v>
      </c>
      <c r="C11" s="65">
        <v>9427</v>
      </c>
      <c r="D11" s="65">
        <v>33718</v>
      </c>
      <c r="E11" s="65">
        <v>39069</v>
      </c>
      <c r="F11" s="65">
        <v>47888</v>
      </c>
      <c r="G11" s="65">
        <v>57105</v>
      </c>
      <c r="H11" s="65">
        <v>51058</v>
      </c>
      <c r="I11" s="65">
        <v>49615</v>
      </c>
      <c r="J11" s="65">
        <v>54668</v>
      </c>
      <c r="K11" s="65">
        <v>85052</v>
      </c>
      <c r="L11" s="65">
        <v>10107</v>
      </c>
      <c r="M11" s="65">
        <v>2</v>
      </c>
      <c r="N11" s="65">
        <f t="shared" si="0"/>
        <v>437709</v>
      </c>
      <c r="O11" s="65" t="s">
        <v>116</v>
      </c>
    </row>
    <row r="12" spans="1:15" ht="47.25" customHeight="1" x14ac:dyDescent="0.2">
      <c r="A12" s="148"/>
      <c r="B12" s="84" t="s">
        <v>119</v>
      </c>
      <c r="C12" s="64">
        <v>12423</v>
      </c>
      <c r="D12" s="64">
        <v>48195</v>
      </c>
      <c r="E12" s="64">
        <v>57352</v>
      </c>
      <c r="F12" s="64">
        <v>72560</v>
      </c>
      <c r="G12" s="64">
        <v>80729</v>
      </c>
      <c r="H12" s="64">
        <v>79922</v>
      </c>
      <c r="I12" s="64">
        <v>82845</v>
      </c>
      <c r="J12" s="64">
        <v>86233</v>
      </c>
      <c r="K12" s="64">
        <v>136804</v>
      </c>
      <c r="L12" s="64">
        <v>14761</v>
      </c>
      <c r="M12" s="64">
        <v>4</v>
      </c>
      <c r="N12" s="64">
        <f t="shared" si="0"/>
        <v>671828</v>
      </c>
      <c r="O12" s="64" t="s">
        <v>118</v>
      </c>
    </row>
    <row r="13" spans="1:15" ht="47.25" customHeight="1" x14ac:dyDescent="0.2">
      <c r="A13" s="148"/>
      <c r="B13" s="83" t="s">
        <v>121</v>
      </c>
      <c r="C13" s="65">
        <v>11622</v>
      </c>
      <c r="D13" s="65">
        <v>45931</v>
      </c>
      <c r="E13" s="65">
        <v>54833</v>
      </c>
      <c r="F13" s="65">
        <v>74694</v>
      </c>
      <c r="G13" s="65">
        <v>78973</v>
      </c>
      <c r="H13" s="65">
        <v>76599</v>
      </c>
      <c r="I13" s="65">
        <v>82786</v>
      </c>
      <c r="J13" s="65">
        <v>84914</v>
      </c>
      <c r="K13" s="65">
        <v>129270</v>
      </c>
      <c r="L13" s="65">
        <v>15687</v>
      </c>
      <c r="M13" s="65">
        <v>2</v>
      </c>
      <c r="N13" s="65">
        <f t="shared" si="0"/>
        <v>655311</v>
      </c>
      <c r="O13" s="65" t="s">
        <v>120</v>
      </c>
    </row>
    <row r="14" spans="1:15" ht="47.25" customHeight="1" x14ac:dyDescent="0.2">
      <c r="A14" s="148"/>
      <c r="B14" s="84" t="s">
        <v>123</v>
      </c>
      <c r="C14" s="64">
        <v>11881</v>
      </c>
      <c r="D14" s="64">
        <v>48421</v>
      </c>
      <c r="E14" s="64">
        <v>58356</v>
      </c>
      <c r="F14" s="64">
        <v>69275</v>
      </c>
      <c r="G14" s="64">
        <v>75735</v>
      </c>
      <c r="H14" s="64">
        <v>77320</v>
      </c>
      <c r="I14" s="64">
        <v>82362</v>
      </c>
      <c r="J14" s="64">
        <v>83139</v>
      </c>
      <c r="K14" s="64">
        <v>105684</v>
      </c>
      <c r="L14" s="64">
        <v>12174</v>
      </c>
      <c r="M14" s="64">
        <v>5</v>
      </c>
      <c r="N14" s="64">
        <f t="shared" si="0"/>
        <v>624352</v>
      </c>
      <c r="O14" s="64" t="s">
        <v>122</v>
      </c>
    </row>
    <row r="15" spans="1:15" ht="47.25" customHeight="1" x14ac:dyDescent="0.2">
      <c r="A15" s="148"/>
      <c r="B15" s="150" t="s">
        <v>237</v>
      </c>
      <c r="C15" s="71">
        <v>14040</v>
      </c>
      <c r="D15" s="65">
        <v>58033</v>
      </c>
      <c r="E15" s="71">
        <v>72606</v>
      </c>
      <c r="F15" s="65">
        <v>76595</v>
      </c>
      <c r="G15" s="65">
        <v>91017</v>
      </c>
      <c r="H15" s="65">
        <v>106173</v>
      </c>
      <c r="I15" s="65">
        <v>115804</v>
      </c>
      <c r="J15" s="65">
        <v>125473</v>
      </c>
      <c r="K15" s="65">
        <v>121273</v>
      </c>
      <c r="L15" s="65">
        <v>12278</v>
      </c>
      <c r="M15" s="65">
        <v>2</v>
      </c>
      <c r="N15" s="65">
        <f t="shared" si="0"/>
        <v>793294</v>
      </c>
      <c r="O15" s="65" t="s">
        <v>238</v>
      </c>
    </row>
    <row r="16" spans="1:15" ht="47.25" customHeight="1" x14ac:dyDescent="0.2">
      <c r="A16" s="148"/>
      <c r="B16" s="63" t="s">
        <v>35</v>
      </c>
      <c r="C16" s="149">
        <f>SUM(C9:C15)</f>
        <v>68695</v>
      </c>
      <c r="D16" s="147">
        <f t="shared" ref="D16:N16" si="1">SUM(D9:D15)</f>
        <v>265848</v>
      </c>
      <c r="E16" s="63">
        <f t="shared" si="1"/>
        <v>316164</v>
      </c>
      <c r="F16" s="147">
        <f t="shared" si="1"/>
        <v>411004</v>
      </c>
      <c r="G16" s="147">
        <f t="shared" si="1"/>
        <v>446418</v>
      </c>
      <c r="H16" s="147">
        <f t="shared" si="1"/>
        <v>433830</v>
      </c>
      <c r="I16" s="147">
        <f t="shared" si="1"/>
        <v>459043</v>
      </c>
      <c r="J16" s="147">
        <f t="shared" si="1"/>
        <v>482939</v>
      </c>
      <c r="K16" s="147">
        <f t="shared" si="1"/>
        <v>637375</v>
      </c>
      <c r="L16" s="147">
        <f t="shared" si="1"/>
        <v>79001</v>
      </c>
      <c r="M16" s="147">
        <f t="shared" si="1"/>
        <v>17</v>
      </c>
      <c r="N16" s="147">
        <f t="shared" si="1"/>
        <v>3600334</v>
      </c>
      <c r="O16" s="147" t="s">
        <v>7</v>
      </c>
    </row>
    <row r="17" spans="2:15" ht="26.25" x14ac:dyDescent="0.2">
      <c r="B17" s="207" t="s">
        <v>348</v>
      </c>
      <c r="C17" s="207"/>
      <c r="D17" s="207"/>
      <c r="E17" s="207"/>
      <c r="M17" s="206" t="s">
        <v>349</v>
      </c>
      <c r="N17" s="206"/>
      <c r="O17" s="206"/>
    </row>
  </sheetData>
  <protectedRanges>
    <protectedRange sqref="O6:O15" name="نطاق1_5_3_1_1_1"/>
    <protectedRange sqref="O16" name="نطاق1_1_2_3_1_1"/>
    <protectedRange sqref="B6:B8 B16" name="نطاق1_6_3_1_1"/>
    <protectedRange sqref="N7:N8" name="نطاق1_5_3_2_1"/>
    <protectedRange sqref="B9:B15" name="نطاق1_6_3_1_2"/>
    <protectedRange sqref="N9:N15" name="نطاق1_5_3_1"/>
  </protectedRanges>
  <mergeCells count="6">
    <mergeCell ref="B17:E17"/>
    <mergeCell ref="B3:O3"/>
    <mergeCell ref="B4:O4"/>
    <mergeCell ref="B6:B8"/>
    <mergeCell ref="O6:O8"/>
    <mergeCell ref="M17:O17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showGridLines="0" rightToLeft="1" view="pageBreakPreview" topLeftCell="A9" zoomScale="60" zoomScaleNormal="70" workbookViewId="0">
      <selection activeCell="A20" sqref="A20:XFD49"/>
    </sheetView>
  </sheetViews>
  <sheetFormatPr defaultRowHeight="14.25" x14ac:dyDescent="0.2"/>
  <cols>
    <col min="1" max="1" width="9.140625" style="62"/>
    <col min="2" max="2" width="25.85546875" style="62" customWidth="1"/>
    <col min="3" max="3" width="18.5703125" style="62" customWidth="1"/>
    <col min="4" max="14" width="20.7109375" style="62" customWidth="1"/>
    <col min="15" max="15" width="25.85546875" style="62" customWidth="1"/>
    <col min="16" max="16384" width="9.140625" style="62"/>
  </cols>
  <sheetData>
    <row r="2" spans="2:15" ht="30" x14ac:dyDescent="0.2">
      <c r="B2" s="66" t="s">
        <v>341</v>
      </c>
      <c r="C2" s="69"/>
      <c r="D2" s="68"/>
      <c r="E2" s="68"/>
      <c r="F2" s="67"/>
      <c r="G2" s="67"/>
      <c r="H2" s="67"/>
      <c r="I2" s="67"/>
      <c r="J2" s="67"/>
      <c r="K2" s="67"/>
      <c r="L2" s="67"/>
      <c r="M2" s="67"/>
      <c r="N2" s="67"/>
      <c r="O2" s="69" t="s">
        <v>340</v>
      </c>
    </row>
    <row r="3" spans="2:15" ht="33" x14ac:dyDescent="0.2">
      <c r="B3" s="201" t="s">
        <v>228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2:15" ht="33" x14ac:dyDescent="0.2">
      <c r="B4" s="202" t="s">
        <v>444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6" spans="2:15" ht="42.75" customHeight="1" x14ac:dyDescent="0.2">
      <c r="B6" s="203" t="s">
        <v>37</v>
      </c>
      <c r="C6" s="103" t="s">
        <v>52</v>
      </c>
      <c r="D6" s="104"/>
      <c r="E6" s="104"/>
      <c r="F6" s="104"/>
      <c r="G6" s="104"/>
      <c r="H6" s="104"/>
      <c r="I6" s="104"/>
      <c r="J6" s="104"/>
      <c r="K6" s="104"/>
      <c r="L6" s="104"/>
      <c r="M6" s="104" t="s">
        <v>367</v>
      </c>
      <c r="N6" s="105"/>
      <c r="O6" s="203" t="s">
        <v>36</v>
      </c>
    </row>
    <row r="7" spans="2:15" ht="23.25" customHeight="1" x14ac:dyDescent="0.2">
      <c r="B7" s="204"/>
      <c r="C7" s="63" t="s">
        <v>53</v>
      </c>
      <c r="D7" s="63" t="s">
        <v>54</v>
      </c>
      <c r="E7" s="63" t="s">
        <v>55</v>
      </c>
      <c r="F7" s="63" t="s">
        <v>56</v>
      </c>
      <c r="G7" s="63" t="s">
        <v>57</v>
      </c>
      <c r="H7" s="63" t="s">
        <v>58</v>
      </c>
      <c r="I7" s="63" t="s">
        <v>59</v>
      </c>
      <c r="J7" s="63" t="s">
        <v>60</v>
      </c>
      <c r="K7" s="63" t="s">
        <v>61</v>
      </c>
      <c r="L7" s="63" t="s">
        <v>62</v>
      </c>
      <c r="M7" s="63" t="s">
        <v>63</v>
      </c>
      <c r="N7" s="63" t="s">
        <v>35</v>
      </c>
      <c r="O7" s="204"/>
    </row>
    <row r="8" spans="2:15" ht="46.5" customHeight="1" x14ac:dyDescent="0.2">
      <c r="B8" s="205"/>
      <c r="C8" s="63" t="s">
        <v>65</v>
      </c>
      <c r="D8" s="63" t="s">
        <v>66</v>
      </c>
      <c r="E8" s="63" t="s">
        <v>67</v>
      </c>
      <c r="F8" s="63" t="s">
        <v>68</v>
      </c>
      <c r="G8" s="63" t="s">
        <v>69</v>
      </c>
      <c r="H8" s="63" t="s">
        <v>70</v>
      </c>
      <c r="I8" s="63" t="s">
        <v>71</v>
      </c>
      <c r="J8" s="63" t="s">
        <v>72</v>
      </c>
      <c r="K8" s="63" t="s">
        <v>73</v>
      </c>
      <c r="L8" s="63" t="s">
        <v>74</v>
      </c>
      <c r="M8" s="63" t="s">
        <v>76</v>
      </c>
      <c r="N8" s="63" t="s">
        <v>7</v>
      </c>
      <c r="O8" s="205"/>
    </row>
    <row r="9" spans="2:15" ht="47.25" customHeight="1" x14ac:dyDescent="0.2">
      <c r="B9" s="83" t="s">
        <v>114</v>
      </c>
      <c r="C9" s="65">
        <v>4238</v>
      </c>
      <c r="D9" s="65">
        <v>14173</v>
      </c>
      <c r="E9" s="65">
        <v>15016</v>
      </c>
      <c r="F9" s="65">
        <v>28291</v>
      </c>
      <c r="G9" s="65">
        <v>23449</v>
      </c>
      <c r="H9" s="65">
        <v>18203</v>
      </c>
      <c r="I9" s="65">
        <v>20793</v>
      </c>
      <c r="J9" s="65">
        <v>20388</v>
      </c>
      <c r="K9" s="65">
        <v>22148</v>
      </c>
      <c r="L9" s="65">
        <v>5266</v>
      </c>
      <c r="M9" s="65">
        <v>2</v>
      </c>
      <c r="N9" s="65">
        <f>SUM(C9:M9)</f>
        <v>171967</v>
      </c>
      <c r="O9" s="65" t="s">
        <v>113</v>
      </c>
    </row>
    <row r="10" spans="2:15" ht="47.25" customHeight="1" x14ac:dyDescent="0.2">
      <c r="B10" s="84" t="s">
        <v>115</v>
      </c>
      <c r="C10" s="64">
        <v>4790</v>
      </c>
      <c r="D10" s="64">
        <v>15520</v>
      </c>
      <c r="E10" s="64">
        <v>15727</v>
      </c>
      <c r="F10" s="64">
        <v>34119</v>
      </c>
      <c r="G10" s="64">
        <v>29485</v>
      </c>
      <c r="H10" s="64">
        <v>19589</v>
      </c>
      <c r="I10" s="64">
        <v>19539</v>
      </c>
      <c r="J10" s="64">
        <v>22269</v>
      </c>
      <c r="K10" s="64">
        <v>25329</v>
      </c>
      <c r="L10" s="64">
        <v>7806</v>
      </c>
      <c r="M10" s="64">
        <v>0</v>
      </c>
      <c r="N10" s="64">
        <f t="shared" ref="N10:N15" si="0">SUM(C10:M10)</f>
        <v>194173</v>
      </c>
      <c r="O10" s="64" t="s">
        <v>115</v>
      </c>
    </row>
    <row r="11" spans="2:15" ht="47.25" customHeight="1" x14ac:dyDescent="0.2">
      <c r="B11" s="83" t="s">
        <v>117</v>
      </c>
      <c r="C11" s="65">
        <v>8823</v>
      </c>
      <c r="D11" s="65">
        <v>31000</v>
      </c>
      <c r="E11" s="65">
        <v>33282</v>
      </c>
      <c r="F11" s="65">
        <v>43022</v>
      </c>
      <c r="G11" s="65">
        <v>51693</v>
      </c>
      <c r="H11" s="65">
        <v>44499</v>
      </c>
      <c r="I11" s="65">
        <v>43883</v>
      </c>
      <c r="J11" s="65">
        <v>44233</v>
      </c>
      <c r="K11" s="65">
        <v>45844</v>
      </c>
      <c r="L11" s="65">
        <v>10179</v>
      </c>
      <c r="M11" s="65">
        <v>0</v>
      </c>
      <c r="N11" s="65">
        <f t="shared" si="0"/>
        <v>356458</v>
      </c>
      <c r="O11" s="65" t="s">
        <v>116</v>
      </c>
    </row>
    <row r="12" spans="2:15" ht="47.25" customHeight="1" x14ac:dyDescent="0.2">
      <c r="B12" s="84" t="s">
        <v>119</v>
      </c>
      <c r="C12" s="64">
        <v>11562</v>
      </c>
      <c r="D12" s="64">
        <v>42446</v>
      </c>
      <c r="E12" s="64">
        <v>46076</v>
      </c>
      <c r="F12" s="64">
        <v>62466</v>
      </c>
      <c r="G12" s="64">
        <v>68002</v>
      </c>
      <c r="H12" s="64">
        <v>59239</v>
      </c>
      <c r="I12" s="64">
        <v>65371</v>
      </c>
      <c r="J12" s="64">
        <v>63826</v>
      </c>
      <c r="K12" s="64">
        <v>62356</v>
      </c>
      <c r="L12" s="64">
        <v>13239</v>
      </c>
      <c r="M12" s="64">
        <v>2</v>
      </c>
      <c r="N12" s="64">
        <f t="shared" si="0"/>
        <v>494585</v>
      </c>
      <c r="O12" s="64" t="s">
        <v>118</v>
      </c>
    </row>
    <row r="13" spans="2:15" ht="47.25" customHeight="1" x14ac:dyDescent="0.2">
      <c r="B13" s="83" t="s">
        <v>121</v>
      </c>
      <c r="C13" s="65">
        <v>14544</v>
      </c>
      <c r="D13" s="65">
        <v>56552</v>
      </c>
      <c r="E13" s="65">
        <v>64679</v>
      </c>
      <c r="F13" s="65">
        <v>83274</v>
      </c>
      <c r="G13" s="65">
        <v>91300</v>
      </c>
      <c r="H13" s="65">
        <v>85219</v>
      </c>
      <c r="I13" s="65">
        <v>92548</v>
      </c>
      <c r="J13" s="65">
        <v>90222</v>
      </c>
      <c r="K13" s="65">
        <v>86819</v>
      </c>
      <c r="L13" s="65">
        <v>16590</v>
      </c>
      <c r="M13" s="65">
        <v>0</v>
      </c>
      <c r="N13" s="65">
        <f t="shared" si="0"/>
        <v>681747</v>
      </c>
      <c r="O13" s="65" t="s">
        <v>120</v>
      </c>
    </row>
    <row r="14" spans="2:15" ht="47.25" customHeight="1" x14ac:dyDescent="0.2">
      <c r="B14" s="84" t="s">
        <v>123</v>
      </c>
      <c r="C14" s="64">
        <v>17827</v>
      </c>
      <c r="D14" s="64">
        <v>73083</v>
      </c>
      <c r="E14" s="64">
        <v>89985</v>
      </c>
      <c r="F14" s="64">
        <v>101301</v>
      </c>
      <c r="G14" s="64">
        <v>116213</v>
      </c>
      <c r="H14" s="64">
        <v>122391</v>
      </c>
      <c r="I14" s="64">
        <v>136216</v>
      </c>
      <c r="J14" s="64">
        <v>141986</v>
      </c>
      <c r="K14" s="64">
        <v>132059</v>
      </c>
      <c r="L14" s="64">
        <v>16977</v>
      </c>
      <c r="M14" s="64">
        <v>1</v>
      </c>
      <c r="N14" s="64">
        <f t="shared" si="0"/>
        <v>948039</v>
      </c>
      <c r="O14" s="64" t="s">
        <v>122</v>
      </c>
    </row>
    <row r="15" spans="2:15" ht="47.25" customHeight="1" x14ac:dyDescent="0.2">
      <c r="B15" s="83" t="s">
        <v>237</v>
      </c>
      <c r="C15" s="65">
        <v>15950</v>
      </c>
      <c r="D15" s="65">
        <v>69304</v>
      </c>
      <c r="E15" s="65">
        <v>91809</v>
      </c>
      <c r="F15" s="65">
        <v>99385</v>
      </c>
      <c r="G15" s="65">
        <v>117412</v>
      </c>
      <c r="H15" s="65">
        <v>134885</v>
      </c>
      <c r="I15" s="65">
        <v>153196</v>
      </c>
      <c r="J15" s="65">
        <v>167885</v>
      </c>
      <c r="K15" s="65">
        <v>144140</v>
      </c>
      <c r="L15" s="65">
        <v>16394</v>
      </c>
      <c r="M15" s="65">
        <v>0</v>
      </c>
      <c r="N15" s="65">
        <f t="shared" si="0"/>
        <v>1010360</v>
      </c>
      <c r="O15" s="65" t="s">
        <v>238</v>
      </c>
    </row>
    <row r="16" spans="2:15" ht="47.25" customHeight="1" x14ac:dyDescent="0.2">
      <c r="B16" s="63" t="s">
        <v>35</v>
      </c>
      <c r="C16" s="63">
        <f>SUM(C9:C15)</f>
        <v>77734</v>
      </c>
      <c r="D16" s="63">
        <f t="shared" ref="D16:N16" si="1">SUM(D9:D15)</f>
        <v>302078</v>
      </c>
      <c r="E16" s="63">
        <f t="shared" si="1"/>
        <v>356574</v>
      </c>
      <c r="F16" s="63">
        <f t="shared" si="1"/>
        <v>451858</v>
      </c>
      <c r="G16" s="63">
        <f t="shared" si="1"/>
        <v>497554</v>
      </c>
      <c r="H16" s="63">
        <f t="shared" si="1"/>
        <v>484025</v>
      </c>
      <c r="I16" s="63">
        <f t="shared" si="1"/>
        <v>531546</v>
      </c>
      <c r="J16" s="63">
        <f t="shared" si="1"/>
        <v>550809</v>
      </c>
      <c r="K16" s="63">
        <f t="shared" si="1"/>
        <v>518695</v>
      </c>
      <c r="L16" s="63">
        <f t="shared" si="1"/>
        <v>86451</v>
      </c>
      <c r="M16" s="63">
        <f t="shared" si="1"/>
        <v>5</v>
      </c>
      <c r="N16" s="63">
        <f t="shared" si="1"/>
        <v>3857329</v>
      </c>
      <c r="O16" s="63" t="s">
        <v>7</v>
      </c>
    </row>
    <row r="17" spans="2:15" ht="26.25" x14ac:dyDescent="0.2">
      <c r="B17" s="207" t="s">
        <v>348</v>
      </c>
      <c r="C17" s="207"/>
      <c r="D17" s="207"/>
      <c r="E17" s="207"/>
      <c r="M17" s="206" t="s">
        <v>349</v>
      </c>
      <c r="N17" s="206"/>
      <c r="O17" s="206"/>
    </row>
  </sheetData>
  <protectedRanges>
    <protectedRange sqref="O6:O15" name="نطاق1_5_3_1_1"/>
    <protectedRange sqref="O16" name="نطاق1_1_2_3_1_1"/>
    <protectedRange sqref="B6:B8 B16" name="نطاق1_6_3_1_1"/>
    <protectedRange sqref="N7:N8" name="نطاق1_5_3_2"/>
    <protectedRange sqref="B9:B15" name="نطاق1_6_3_1_2"/>
    <protectedRange sqref="N9:N15" name="نطاق1_5_3_1"/>
  </protectedRanges>
  <mergeCells count="6">
    <mergeCell ref="B17:E17"/>
    <mergeCell ref="B3:O3"/>
    <mergeCell ref="B4:O4"/>
    <mergeCell ref="B6:B8"/>
    <mergeCell ref="O6:O8"/>
    <mergeCell ref="M17:O17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rightToLeft="1" view="pageBreakPreview" topLeftCell="A9" zoomScale="60" zoomScaleNormal="55" workbookViewId="0">
      <selection activeCell="A22" sqref="A22:XFD118"/>
    </sheetView>
  </sheetViews>
  <sheetFormatPr defaultRowHeight="14.25" x14ac:dyDescent="0.2"/>
  <cols>
    <col min="1" max="1" width="9.140625" style="62"/>
    <col min="2" max="2" width="39.5703125" style="62" customWidth="1"/>
    <col min="3" max="6" width="39.140625" style="62" customWidth="1"/>
    <col min="7" max="7" width="25.85546875" style="62" customWidth="1"/>
    <col min="8" max="8" width="39.5703125" style="62" customWidth="1"/>
    <col min="9" max="16384" width="9.140625" style="62"/>
  </cols>
  <sheetData>
    <row r="2" spans="2:9" ht="30" x14ac:dyDescent="0.2">
      <c r="B2" s="66" t="s">
        <v>133</v>
      </c>
      <c r="C2" s="74"/>
      <c r="D2" s="74"/>
      <c r="E2" s="74"/>
      <c r="F2" s="74"/>
      <c r="G2" s="74"/>
      <c r="H2" s="69" t="s">
        <v>342</v>
      </c>
      <c r="I2" s="73"/>
    </row>
    <row r="3" spans="2:9" ht="33" x14ac:dyDescent="0.2">
      <c r="B3" s="209" t="s">
        <v>435</v>
      </c>
      <c r="C3" s="209"/>
      <c r="D3" s="209"/>
      <c r="E3" s="209"/>
      <c r="F3" s="209"/>
      <c r="G3" s="209"/>
      <c r="H3" s="209"/>
      <c r="I3" s="72"/>
    </row>
    <row r="4" spans="2:9" ht="30" x14ac:dyDescent="0.2">
      <c r="B4" s="210" t="s">
        <v>436</v>
      </c>
      <c r="C4" s="210"/>
      <c r="D4" s="210"/>
      <c r="E4" s="210"/>
      <c r="F4" s="210"/>
      <c r="G4" s="210"/>
      <c r="H4" s="210"/>
      <c r="I4" s="70"/>
    </row>
    <row r="5" spans="2:9" ht="40.5" customHeight="1" x14ac:dyDescent="0.2">
      <c r="B5" s="211" t="s">
        <v>85</v>
      </c>
      <c r="C5" s="214" t="s">
        <v>368</v>
      </c>
      <c r="D5" s="215"/>
      <c r="E5" s="215" t="s">
        <v>369</v>
      </c>
      <c r="F5" s="215"/>
      <c r="G5" s="106"/>
      <c r="H5" s="211" t="s">
        <v>86</v>
      </c>
    </row>
    <row r="6" spans="2:9" ht="40.5" customHeight="1" x14ac:dyDescent="0.2">
      <c r="B6" s="212" t="s">
        <v>5</v>
      </c>
      <c r="C6" s="63" t="s">
        <v>143</v>
      </c>
      <c r="D6" s="63" t="s">
        <v>144</v>
      </c>
      <c r="E6" s="63" t="s">
        <v>145</v>
      </c>
      <c r="F6" s="85" t="s">
        <v>239</v>
      </c>
      <c r="G6" s="63" t="s">
        <v>2</v>
      </c>
      <c r="H6" s="212"/>
    </row>
    <row r="7" spans="2:9" ht="40.5" customHeight="1" x14ac:dyDescent="0.2">
      <c r="B7" s="213"/>
      <c r="C7" s="63" t="s">
        <v>229</v>
      </c>
      <c r="D7" s="63" t="s">
        <v>230</v>
      </c>
      <c r="E7" s="63" t="s">
        <v>231</v>
      </c>
      <c r="F7" s="86" t="s">
        <v>240</v>
      </c>
      <c r="G7" s="63" t="s">
        <v>7</v>
      </c>
      <c r="H7" s="213" t="s">
        <v>6</v>
      </c>
    </row>
    <row r="8" spans="2:9" ht="39.950000000000003" customHeight="1" x14ac:dyDescent="0.2">
      <c r="B8" s="65" t="s">
        <v>53</v>
      </c>
      <c r="C8" s="65">
        <f>'2.-1'!C8+'2.-2'!C8</f>
        <v>11352</v>
      </c>
      <c r="D8" s="65">
        <f>'2.-1'!D8+'2.-2'!D8</f>
        <v>60820</v>
      </c>
      <c r="E8" s="65">
        <f>'2.-1'!E8+'2.-2'!E8</f>
        <v>52645</v>
      </c>
      <c r="F8" s="65">
        <f>'2.-1'!F8+'2.-2'!F8</f>
        <v>21612</v>
      </c>
      <c r="G8" s="65">
        <f t="shared" ref="G8:G18" si="0">SUM(C8:F8)</f>
        <v>146429</v>
      </c>
      <c r="H8" s="65" t="s">
        <v>65</v>
      </c>
    </row>
    <row r="9" spans="2:9" ht="39.950000000000003" customHeight="1" x14ac:dyDescent="0.2">
      <c r="B9" s="64" t="s">
        <v>54</v>
      </c>
      <c r="C9" s="64">
        <f>'2.-1'!C9+'2.-2'!C9</f>
        <v>89958</v>
      </c>
      <c r="D9" s="64">
        <f>'2.-1'!D9+'2.-2'!D9</f>
        <v>232369</v>
      </c>
      <c r="E9" s="64">
        <f>'2.-1'!E9+'2.-2'!E9</f>
        <v>166735</v>
      </c>
      <c r="F9" s="64">
        <f>'2.-1'!F9+'2.-2'!F9</f>
        <v>78864</v>
      </c>
      <c r="G9" s="64">
        <f t="shared" si="0"/>
        <v>567926</v>
      </c>
      <c r="H9" s="64" t="s">
        <v>66</v>
      </c>
    </row>
    <row r="10" spans="2:9" ht="39.950000000000003" customHeight="1" x14ac:dyDescent="0.2">
      <c r="B10" s="71" t="s">
        <v>55</v>
      </c>
      <c r="C10" s="71">
        <f>'2.-1'!C10+'2.-2'!C10</f>
        <v>94379</v>
      </c>
      <c r="D10" s="71">
        <f>'2.-1'!D10+'2.-2'!D10</f>
        <v>335864</v>
      </c>
      <c r="E10" s="71">
        <f>'2.-1'!E10+'2.-2'!E10</f>
        <v>158848</v>
      </c>
      <c r="F10" s="71">
        <f>'2.-1'!F10+'2.-2'!F10</f>
        <v>83647</v>
      </c>
      <c r="G10" s="71">
        <f t="shared" si="0"/>
        <v>672738</v>
      </c>
      <c r="H10" s="71" t="s">
        <v>67</v>
      </c>
    </row>
    <row r="11" spans="2:9" ht="39.950000000000003" customHeight="1" x14ac:dyDescent="0.2">
      <c r="B11" s="64" t="s">
        <v>56</v>
      </c>
      <c r="C11" s="64">
        <f>'2.-1'!C11+'2.-2'!C11</f>
        <v>127622</v>
      </c>
      <c r="D11" s="64">
        <f>'2.-1'!D11+'2.-2'!D11</f>
        <v>464420</v>
      </c>
      <c r="E11" s="64">
        <f>'2.-1'!E11+'2.-2'!E11</f>
        <v>175315</v>
      </c>
      <c r="F11" s="64">
        <f>'2.-1'!F11+'2.-2'!F11</f>
        <v>95505</v>
      </c>
      <c r="G11" s="64">
        <f t="shared" si="0"/>
        <v>862862</v>
      </c>
      <c r="H11" s="64" t="s">
        <v>68</v>
      </c>
    </row>
    <row r="12" spans="2:9" ht="39.950000000000003" customHeight="1" x14ac:dyDescent="0.2">
      <c r="B12" s="71" t="s">
        <v>57</v>
      </c>
      <c r="C12" s="71">
        <f>'2.-1'!C12+'2.-2'!C12</f>
        <v>111650</v>
      </c>
      <c r="D12" s="71">
        <f>'2.-1'!D12+'2.-2'!D12</f>
        <v>522264</v>
      </c>
      <c r="E12" s="71">
        <f>'2.-1'!E12+'2.-2'!E12</f>
        <v>197963</v>
      </c>
      <c r="F12" s="71">
        <f>'2.-1'!F12+'2.-2'!F12</f>
        <v>112095</v>
      </c>
      <c r="G12" s="71">
        <f t="shared" si="0"/>
        <v>943972</v>
      </c>
      <c r="H12" s="71" t="s">
        <v>69</v>
      </c>
    </row>
    <row r="13" spans="2:9" ht="39.950000000000003" customHeight="1" x14ac:dyDescent="0.2">
      <c r="B13" s="64" t="s">
        <v>58</v>
      </c>
      <c r="C13" s="64">
        <f>'2.-1'!C13+'2.-2'!C13</f>
        <v>125661</v>
      </c>
      <c r="D13" s="64">
        <f>'2.-1'!D13+'2.-2'!D13</f>
        <v>495730</v>
      </c>
      <c r="E13" s="64">
        <f>'2.-1'!E13+'2.-2'!E13</f>
        <v>188839</v>
      </c>
      <c r="F13" s="64">
        <f>'2.-1'!F13+'2.-2'!F13</f>
        <v>107625</v>
      </c>
      <c r="G13" s="64">
        <f t="shared" si="0"/>
        <v>917855</v>
      </c>
      <c r="H13" s="64" t="s">
        <v>70</v>
      </c>
    </row>
    <row r="14" spans="2:9" ht="39.950000000000003" customHeight="1" x14ac:dyDescent="0.2">
      <c r="B14" s="71" t="s">
        <v>59</v>
      </c>
      <c r="C14" s="71">
        <f>'2.-1'!C14+'2.-2'!C14</f>
        <v>111506</v>
      </c>
      <c r="D14" s="71">
        <f>'2.-1'!D14+'2.-2'!D14</f>
        <v>583532</v>
      </c>
      <c r="E14" s="71">
        <f>'2.-1'!E14+'2.-2'!E14</f>
        <v>201362</v>
      </c>
      <c r="F14" s="71">
        <f>'2.-1'!F14+'2.-2'!F14</f>
        <v>94189</v>
      </c>
      <c r="G14" s="71">
        <f t="shared" si="0"/>
        <v>990589</v>
      </c>
      <c r="H14" s="71" t="s">
        <v>71</v>
      </c>
    </row>
    <row r="15" spans="2:9" ht="39.950000000000003" customHeight="1" x14ac:dyDescent="0.2">
      <c r="B15" s="64" t="s">
        <v>60</v>
      </c>
      <c r="C15" s="64">
        <f>'2.-1'!C15+'2.-2'!C15</f>
        <v>94932</v>
      </c>
      <c r="D15" s="64">
        <f>'2.-1'!D15+'2.-2'!D15</f>
        <v>499807</v>
      </c>
      <c r="E15" s="64">
        <f>'2.-1'!E15+'2.-2'!E15</f>
        <v>199805</v>
      </c>
      <c r="F15" s="64">
        <f>'2.-1'!F15+'2.-2'!F15</f>
        <v>239204</v>
      </c>
      <c r="G15" s="64">
        <f t="shared" si="0"/>
        <v>1033748</v>
      </c>
      <c r="H15" s="64" t="s">
        <v>72</v>
      </c>
    </row>
    <row r="16" spans="2:9" ht="39.950000000000003" customHeight="1" x14ac:dyDescent="0.2">
      <c r="B16" s="71" t="s">
        <v>61</v>
      </c>
      <c r="C16" s="71">
        <f>'2.-1'!C16+'2.-2'!C16</f>
        <v>56652</v>
      </c>
      <c r="D16" s="71">
        <f>'2.-1'!D16+'2.-2'!D16</f>
        <v>303707</v>
      </c>
      <c r="E16" s="71">
        <f>'2.-1'!E16+'2.-2'!E16</f>
        <v>262635</v>
      </c>
      <c r="F16" s="71">
        <f>'2.-1'!F16+'2.-2'!F16</f>
        <v>533076</v>
      </c>
      <c r="G16" s="71">
        <f t="shared" si="0"/>
        <v>1156070</v>
      </c>
      <c r="H16" s="71" t="s">
        <v>73</v>
      </c>
    </row>
    <row r="17" spans="2:9" ht="39.950000000000003" customHeight="1" x14ac:dyDescent="0.2">
      <c r="B17" s="64" t="s">
        <v>62</v>
      </c>
      <c r="C17" s="64">
        <f>'2.-1'!C17+'2.-2'!C17</f>
        <v>22932</v>
      </c>
      <c r="D17" s="64">
        <f>'2.-1'!D17+'2.-2'!D17</f>
        <v>81873</v>
      </c>
      <c r="E17" s="64">
        <f>'2.-1'!E17+'2.-2'!E17</f>
        <v>40131</v>
      </c>
      <c r="F17" s="64">
        <f>'2.-1'!F17+'2.-2'!F17</f>
        <v>20516</v>
      </c>
      <c r="G17" s="64">
        <f t="shared" si="0"/>
        <v>165452</v>
      </c>
      <c r="H17" s="64" t="s">
        <v>74</v>
      </c>
    </row>
    <row r="18" spans="2:9" ht="39.950000000000003" customHeight="1" x14ac:dyDescent="0.2">
      <c r="B18" s="71" t="s">
        <v>63</v>
      </c>
      <c r="C18" s="71">
        <f>'2.-1'!C18+'2.-2'!C18</f>
        <v>12</v>
      </c>
      <c r="D18" s="71">
        <f>'2.-1'!D18+'2.-2'!D18</f>
        <v>3</v>
      </c>
      <c r="E18" s="71">
        <f>'2.-1'!E18+'2.-2'!E18</f>
        <v>5</v>
      </c>
      <c r="F18" s="71">
        <f>'2.-1'!F18+'2.-2'!F18</f>
        <v>2</v>
      </c>
      <c r="G18" s="71">
        <f t="shared" si="0"/>
        <v>22</v>
      </c>
      <c r="H18" s="71" t="s">
        <v>76</v>
      </c>
    </row>
    <row r="19" spans="2:9" ht="38.25" customHeight="1" x14ac:dyDescent="0.2">
      <c r="B19" s="63" t="s">
        <v>35</v>
      </c>
      <c r="C19" s="63">
        <f>SUM(C8:C18)</f>
        <v>846656</v>
      </c>
      <c r="D19" s="63">
        <f>SUM(D8:D18)</f>
        <v>3580389</v>
      </c>
      <c r="E19" s="63">
        <f>SUM(E8:E18)</f>
        <v>1644283</v>
      </c>
      <c r="F19" s="63">
        <f>SUM(F8:F18)</f>
        <v>1386335</v>
      </c>
      <c r="G19" s="63">
        <f>SUM(G8:G18)</f>
        <v>7457663</v>
      </c>
      <c r="H19" s="63" t="s">
        <v>7</v>
      </c>
    </row>
    <row r="20" spans="2:9" ht="26.25" x14ac:dyDescent="0.2">
      <c r="B20" s="207" t="s">
        <v>348</v>
      </c>
      <c r="C20" s="207"/>
      <c r="D20" s="207"/>
      <c r="F20" s="208" t="s">
        <v>349</v>
      </c>
      <c r="G20" s="208"/>
      <c r="H20" s="208"/>
      <c r="I20" s="70"/>
    </row>
  </sheetData>
  <protectedRanges>
    <protectedRange sqref="D5:G5" name="نطاق1_2_1"/>
    <protectedRange sqref="B5:B19" name="نطاق1_1"/>
    <protectedRange sqref="H5:H19 B3:H4" name="نطاق1"/>
  </protectedRanges>
  <mergeCells count="8">
    <mergeCell ref="B20:D20"/>
    <mergeCell ref="F20:H20"/>
    <mergeCell ref="B3:H3"/>
    <mergeCell ref="B4:H4"/>
    <mergeCell ref="B5:B7"/>
    <mergeCell ref="H5:H7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rightToLeft="1" view="pageBreakPreview" topLeftCell="A9" zoomScale="60" zoomScaleNormal="55" workbookViewId="0">
      <selection activeCell="A22" sqref="A22:XFD55"/>
    </sheetView>
  </sheetViews>
  <sheetFormatPr defaultRowHeight="14.25" x14ac:dyDescent="0.2"/>
  <cols>
    <col min="1" max="1" width="9.140625" style="62"/>
    <col min="2" max="2" width="39.5703125" style="62" customWidth="1"/>
    <col min="3" max="7" width="36.42578125" style="62" customWidth="1"/>
    <col min="8" max="8" width="39.5703125" style="62" customWidth="1"/>
    <col min="9" max="9" width="8.7109375" style="62" customWidth="1"/>
    <col min="10" max="16384" width="9.140625" style="62"/>
  </cols>
  <sheetData>
    <row r="2" spans="2:9" ht="30" x14ac:dyDescent="0.2">
      <c r="B2" s="66" t="s">
        <v>344</v>
      </c>
      <c r="C2" s="74"/>
      <c r="D2" s="74"/>
      <c r="E2" s="74"/>
      <c r="F2" s="74"/>
      <c r="G2" s="74"/>
      <c r="H2" s="69" t="s">
        <v>343</v>
      </c>
      <c r="I2" s="73"/>
    </row>
    <row r="3" spans="2:9" ht="33" x14ac:dyDescent="0.2">
      <c r="B3" s="209" t="s">
        <v>434</v>
      </c>
      <c r="C3" s="209"/>
      <c r="D3" s="209"/>
      <c r="E3" s="209"/>
      <c r="F3" s="209"/>
      <c r="G3" s="209"/>
      <c r="H3" s="209"/>
      <c r="I3" s="72"/>
    </row>
    <row r="4" spans="2:9" ht="30" x14ac:dyDescent="0.2">
      <c r="B4" s="210" t="s">
        <v>437</v>
      </c>
      <c r="C4" s="210"/>
      <c r="D4" s="210"/>
      <c r="E4" s="210"/>
      <c r="F4" s="210"/>
      <c r="G4" s="210"/>
      <c r="H4" s="210"/>
      <c r="I4" s="70"/>
    </row>
    <row r="5" spans="2:9" ht="40.5" customHeight="1" x14ac:dyDescent="0.2">
      <c r="B5" s="211" t="s">
        <v>85</v>
      </c>
      <c r="C5" s="214" t="s">
        <v>368</v>
      </c>
      <c r="D5" s="215"/>
      <c r="E5" s="215" t="s">
        <v>369</v>
      </c>
      <c r="F5" s="215"/>
      <c r="G5" s="106"/>
      <c r="H5" s="211" t="s">
        <v>86</v>
      </c>
      <c r="I5" s="70"/>
    </row>
    <row r="6" spans="2:9" ht="40.5" customHeight="1" x14ac:dyDescent="0.2">
      <c r="B6" s="212" t="s">
        <v>5</v>
      </c>
      <c r="C6" s="63" t="s">
        <v>351</v>
      </c>
      <c r="D6" s="63" t="s">
        <v>144</v>
      </c>
      <c r="E6" s="63" t="s">
        <v>145</v>
      </c>
      <c r="F6" s="85" t="s">
        <v>239</v>
      </c>
      <c r="G6" s="63" t="s">
        <v>2</v>
      </c>
      <c r="H6" s="212"/>
      <c r="I6" s="70"/>
    </row>
    <row r="7" spans="2:9" ht="40.5" customHeight="1" x14ac:dyDescent="0.2">
      <c r="B7" s="213"/>
      <c r="C7" s="85" t="s">
        <v>350</v>
      </c>
      <c r="D7" s="63" t="s">
        <v>230</v>
      </c>
      <c r="E7" s="63" t="s">
        <v>231</v>
      </c>
      <c r="F7" s="86" t="s">
        <v>240</v>
      </c>
      <c r="G7" s="63" t="s">
        <v>7</v>
      </c>
      <c r="H7" s="213" t="s">
        <v>6</v>
      </c>
      <c r="I7" s="70"/>
    </row>
    <row r="8" spans="2:9" ht="39.950000000000003" customHeight="1" x14ac:dyDescent="0.2">
      <c r="B8" s="65" t="s">
        <v>53</v>
      </c>
      <c r="C8" s="65">
        <v>5835</v>
      </c>
      <c r="D8" s="65">
        <v>28422</v>
      </c>
      <c r="E8" s="65">
        <v>24559</v>
      </c>
      <c r="F8" s="65">
        <v>9879</v>
      </c>
      <c r="G8" s="65">
        <f t="shared" ref="G8:G18" si="0">SUM(C8:F8)</f>
        <v>68695</v>
      </c>
      <c r="H8" s="65" t="s">
        <v>65</v>
      </c>
      <c r="I8" s="70"/>
    </row>
    <row r="9" spans="2:9" ht="39.950000000000003" customHeight="1" x14ac:dyDescent="0.2">
      <c r="B9" s="64" t="s">
        <v>54</v>
      </c>
      <c r="C9" s="64">
        <v>42373</v>
      </c>
      <c r="D9" s="64">
        <v>110389</v>
      </c>
      <c r="E9" s="64">
        <v>77012</v>
      </c>
      <c r="F9" s="64">
        <v>36074</v>
      </c>
      <c r="G9" s="64">
        <f t="shared" si="0"/>
        <v>265848</v>
      </c>
      <c r="H9" s="64" t="s">
        <v>66</v>
      </c>
      <c r="I9" s="70"/>
    </row>
    <row r="10" spans="2:9" ht="39.950000000000003" customHeight="1" x14ac:dyDescent="0.2">
      <c r="B10" s="71" t="s">
        <v>55</v>
      </c>
      <c r="C10" s="71">
        <v>45430</v>
      </c>
      <c r="D10" s="71">
        <v>157956</v>
      </c>
      <c r="E10" s="71">
        <v>73703</v>
      </c>
      <c r="F10" s="71">
        <v>39075</v>
      </c>
      <c r="G10" s="71">
        <f t="shared" si="0"/>
        <v>316164</v>
      </c>
      <c r="H10" s="71" t="s">
        <v>67</v>
      </c>
      <c r="I10" s="70"/>
    </row>
    <row r="11" spans="2:9" ht="39.950000000000003" customHeight="1" x14ac:dyDescent="0.2">
      <c r="B11" s="64" t="s">
        <v>56</v>
      </c>
      <c r="C11" s="64">
        <v>62064</v>
      </c>
      <c r="D11" s="64">
        <v>221505</v>
      </c>
      <c r="E11" s="64">
        <v>82577</v>
      </c>
      <c r="F11" s="64">
        <v>44858</v>
      </c>
      <c r="G11" s="64">
        <f t="shared" si="0"/>
        <v>411004</v>
      </c>
      <c r="H11" s="64" t="s">
        <v>68</v>
      </c>
      <c r="I11" s="70"/>
    </row>
    <row r="12" spans="2:9" ht="39.950000000000003" customHeight="1" x14ac:dyDescent="0.2">
      <c r="B12" s="71" t="s">
        <v>57</v>
      </c>
      <c r="C12" s="71">
        <v>55082</v>
      </c>
      <c r="D12" s="71">
        <v>244910</v>
      </c>
      <c r="E12" s="71">
        <v>93172</v>
      </c>
      <c r="F12" s="71">
        <v>53254</v>
      </c>
      <c r="G12" s="71">
        <f t="shared" si="0"/>
        <v>446418</v>
      </c>
      <c r="H12" s="71" t="s">
        <v>69</v>
      </c>
      <c r="I12" s="70"/>
    </row>
    <row r="13" spans="2:9" ht="39.950000000000003" customHeight="1" x14ac:dyDescent="0.2">
      <c r="B13" s="64" t="s">
        <v>58</v>
      </c>
      <c r="C13" s="64">
        <v>63052</v>
      </c>
      <c r="D13" s="64">
        <v>233842</v>
      </c>
      <c r="E13" s="64">
        <v>87587</v>
      </c>
      <c r="F13" s="64">
        <v>49349</v>
      </c>
      <c r="G13" s="64">
        <f t="shared" si="0"/>
        <v>433830</v>
      </c>
      <c r="H13" s="64" t="s">
        <v>70</v>
      </c>
      <c r="I13" s="70"/>
    </row>
    <row r="14" spans="2:9" ht="39.950000000000003" customHeight="1" x14ac:dyDescent="0.2">
      <c r="B14" s="71" t="s">
        <v>59</v>
      </c>
      <c r="C14" s="71">
        <v>55732</v>
      </c>
      <c r="D14" s="71">
        <v>265652</v>
      </c>
      <c r="E14" s="71">
        <v>92380</v>
      </c>
      <c r="F14" s="71">
        <v>45279</v>
      </c>
      <c r="G14" s="71">
        <f t="shared" si="0"/>
        <v>459043</v>
      </c>
      <c r="H14" s="71" t="s">
        <v>71</v>
      </c>
      <c r="I14" s="70"/>
    </row>
    <row r="15" spans="2:9" ht="39.950000000000003" customHeight="1" x14ac:dyDescent="0.2">
      <c r="B15" s="64" t="s">
        <v>60</v>
      </c>
      <c r="C15" s="64">
        <v>49023</v>
      </c>
      <c r="D15" s="64">
        <v>232593</v>
      </c>
      <c r="E15" s="64">
        <v>92712</v>
      </c>
      <c r="F15" s="64">
        <v>108611</v>
      </c>
      <c r="G15" s="64">
        <f t="shared" si="0"/>
        <v>482939</v>
      </c>
      <c r="H15" s="64" t="s">
        <v>72</v>
      </c>
      <c r="I15" s="70"/>
    </row>
    <row r="16" spans="2:9" ht="39.950000000000003" customHeight="1" x14ac:dyDescent="0.2">
      <c r="B16" s="71" t="s">
        <v>61</v>
      </c>
      <c r="C16" s="71">
        <v>40131</v>
      </c>
      <c r="D16" s="71">
        <v>183129</v>
      </c>
      <c r="E16" s="71">
        <v>146600</v>
      </c>
      <c r="F16" s="71">
        <v>267515</v>
      </c>
      <c r="G16" s="71">
        <f t="shared" si="0"/>
        <v>637375</v>
      </c>
      <c r="H16" s="71" t="s">
        <v>73</v>
      </c>
      <c r="I16" s="70"/>
    </row>
    <row r="17" spans="2:9" ht="39.950000000000003" customHeight="1" x14ac:dyDescent="0.2">
      <c r="B17" s="64" t="s">
        <v>62</v>
      </c>
      <c r="C17" s="64">
        <v>11748</v>
      </c>
      <c r="D17" s="64">
        <v>37365</v>
      </c>
      <c r="E17" s="64">
        <v>18531</v>
      </c>
      <c r="F17" s="64">
        <v>11357</v>
      </c>
      <c r="G17" s="64">
        <f t="shared" si="0"/>
        <v>79001</v>
      </c>
      <c r="H17" s="64" t="s">
        <v>74</v>
      </c>
      <c r="I17" s="70"/>
    </row>
    <row r="18" spans="2:9" ht="39.950000000000003" customHeight="1" x14ac:dyDescent="0.2">
      <c r="B18" s="71" t="s">
        <v>63</v>
      </c>
      <c r="C18" s="71">
        <v>9</v>
      </c>
      <c r="D18" s="71">
        <v>3</v>
      </c>
      <c r="E18" s="71">
        <v>4</v>
      </c>
      <c r="F18" s="71">
        <v>1</v>
      </c>
      <c r="G18" s="71">
        <f t="shared" si="0"/>
        <v>17</v>
      </c>
      <c r="H18" s="71" t="s">
        <v>76</v>
      </c>
      <c r="I18" s="70"/>
    </row>
    <row r="19" spans="2:9" ht="38.25" customHeight="1" x14ac:dyDescent="0.2">
      <c r="B19" s="63" t="s">
        <v>35</v>
      </c>
      <c r="C19" s="63">
        <f>SUM(C8:C18)</f>
        <v>430479</v>
      </c>
      <c r="D19" s="63">
        <f>SUM(D8:D18)</f>
        <v>1715766</v>
      </c>
      <c r="E19" s="63">
        <f>SUM(E8:E18)</f>
        <v>788837</v>
      </c>
      <c r="F19" s="63">
        <f>SUM(F8:F18)</f>
        <v>665252</v>
      </c>
      <c r="G19" s="63">
        <f>SUM(G8:G18)</f>
        <v>3600334</v>
      </c>
      <c r="H19" s="63" t="s">
        <v>7</v>
      </c>
      <c r="I19" s="70"/>
    </row>
    <row r="20" spans="2:9" ht="26.25" x14ac:dyDescent="0.2">
      <c r="B20" s="207" t="s">
        <v>348</v>
      </c>
      <c r="C20" s="207"/>
      <c r="D20" s="207"/>
      <c r="F20" s="208" t="s">
        <v>349</v>
      </c>
      <c r="G20" s="208"/>
      <c r="H20" s="208"/>
      <c r="I20" s="70"/>
    </row>
  </sheetData>
  <protectedRanges>
    <protectedRange sqref="G5" name="نطاق1_2_1_1"/>
    <protectedRange sqref="B5:B19" name="نطاق1_1_1"/>
    <protectedRange sqref="H5:H19" name="نطاق1_2"/>
    <protectedRange sqref="D5:F5" name="نطاق1_2_1"/>
    <protectedRange sqref="B3:H3" name="نطاق1_1"/>
    <protectedRange sqref="B4:H4" name="نطاق1_4"/>
  </protectedRanges>
  <mergeCells count="8">
    <mergeCell ref="B20:D20"/>
    <mergeCell ref="F20:H20"/>
    <mergeCell ref="B3:H3"/>
    <mergeCell ref="B4:H4"/>
    <mergeCell ref="B5:B7"/>
    <mergeCell ref="H5:H7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zoomScale="40" zoomScaleNormal="75" zoomScaleSheetLayoutView="40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35" t="s">
        <v>134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22" t="s">
        <v>271</v>
      </c>
      <c r="Q2" s="23"/>
    </row>
    <row r="3" spans="1:17" s="14" customFormat="1" ht="38.25" customHeight="1" x14ac:dyDescent="0.2">
      <c r="A3" s="43"/>
      <c r="B3" s="178" t="s">
        <v>445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38.25" customHeight="1" x14ac:dyDescent="0.2">
      <c r="A4" s="44"/>
      <c r="B4" s="179" t="s">
        <v>392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56.25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f>'4-1'!C8+'5-1'!C8</f>
        <v>50886.574926984111</v>
      </c>
      <c r="D8" s="76">
        <f>'4-1'!D8+'5-1'!D8</f>
        <v>56844.308942216856</v>
      </c>
      <c r="E8" s="76">
        <f>'4-1'!E8+'5-1'!E8</f>
        <v>46524.031974670077</v>
      </c>
      <c r="F8" s="76">
        <f>'4-1'!F8+'5-1'!F8</f>
        <v>43707.869565293426</v>
      </c>
      <c r="G8" s="76">
        <f>'4-1'!G8+'5-1'!G8</f>
        <v>47940.867041324171</v>
      </c>
      <c r="H8" s="76">
        <f>'4-1'!H8+'5-1'!H8</f>
        <v>51182.800141273488</v>
      </c>
      <c r="I8" s="76">
        <f>'4-1'!I8+'5-1'!I8</f>
        <v>68982.205575318105</v>
      </c>
      <c r="J8" s="76">
        <f>'4-1'!J8+'5-1'!J8</f>
        <v>117026.23674270252</v>
      </c>
      <c r="K8" s="76">
        <f>'4-1'!K8+'5-1'!K8</f>
        <v>534814.95953422121</v>
      </c>
      <c r="L8" s="76">
        <f>'4-1'!L8+'5-1'!L8</f>
        <v>112461.64825009159</v>
      </c>
      <c r="M8" s="76">
        <f>'4-1'!M8+'5-1'!M8</f>
        <v>71758.008942480461</v>
      </c>
      <c r="N8" s="76">
        <f>'4-1'!N8+'5-1'!N8</f>
        <v>42902.367619053737</v>
      </c>
      <c r="O8" s="76">
        <f>SUM(C8:N8)</f>
        <v>1245031.8792556296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f>'4-1'!C9+'5-1'!C9</f>
        <v>126933.70003519738</v>
      </c>
      <c r="D9" s="77">
        <f>'4-1'!D9+'5-1'!D9</f>
        <v>100843.35599537221</v>
      </c>
      <c r="E9" s="77">
        <f>'4-1'!E9+'5-1'!E9</f>
        <v>122682.45770114206</v>
      </c>
      <c r="F9" s="77">
        <f>'4-1'!F9+'5-1'!F9</f>
        <v>87763.580125842316</v>
      </c>
      <c r="G9" s="77">
        <f>'4-1'!G9+'5-1'!G9</f>
        <v>117611.82849620805</v>
      </c>
      <c r="H9" s="77">
        <f>'4-1'!H9+'5-1'!H9</f>
        <v>93111.971883728722</v>
      </c>
      <c r="I9" s="77">
        <f>'4-1'!I9+'5-1'!I9</f>
        <v>259365.52081964482</v>
      </c>
      <c r="J9" s="77">
        <f>'4-1'!J9+'5-1'!J9</f>
        <v>144877.76048031828</v>
      </c>
      <c r="K9" s="77">
        <f>'4-1'!K9+'5-1'!K9</f>
        <v>2687919.6518457378</v>
      </c>
      <c r="L9" s="77">
        <f>'4-1'!L9+'5-1'!L9</f>
        <v>111988.6908482539</v>
      </c>
      <c r="M9" s="77">
        <f>'4-1'!M9+'5-1'!M9</f>
        <v>91758.338336689325</v>
      </c>
      <c r="N9" s="77">
        <f>'4-1'!N9+'5-1'!N9</f>
        <v>48396.912615006921</v>
      </c>
      <c r="O9" s="77">
        <f t="shared" ref="O9:O21" si="0">SUM(C9:N9)</f>
        <v>3993253.7691831412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f>'4-1'!C10+'5-1'!C10</f>
        <v>29763.503865138875</v>
      </c>
      <c r="D10" s="76">
        <f>'4-1'!D10+'5-1'!D10</f>
        <v>8340.930696497684</v>
      </c>
      <c r="E10" s="76">
        <f>'4-1'!E10+'5-1'!E10</f>
        <v>13915.044133339779</v>
      </c>
      <c r="F10" s="76">
        <f>'4-1'!F10+'5-1'!F10</f>
        <v>10886.95590832195</v>
      </c>
      <c r="G10" s="76">
        <f>'4-1'!G10+'5-1'!G10</f>
        <v>13314.020461655782</v>
      </c>
      <c r="H10" s="76">
        <f>'4-1'!H10+'5-1'!H10</f>
        <v>8899.0993862481319</v>
      </c>
      <c r="I10" s="76">
        <f>'4-1'!I10+'5-1'!I10</f>
        <v>20482.840427622323</v>
      </c>
      <c r="J10" s="76">
        <f>'4-1'!J10+'5-1'!J10</f>
        <v>27480.911093961829</v>
      </c>
      <c r="K10" s="76">
        <f>'4-1'!K10+'5-1'!K10</f>
        <v>356304.80484459765</v>
      </c>
      <c r="L10" s="76">
        <f>'4-1'!L10+'5-1'!L10</f>
        <v>18877.268210399394</v>
      </c>
      <c r="M10" s="76">
        <f>'4-1'!M10+'5-1'!M10</f>
        <v>12214.126007352188</v>
      </c>
      <c r="N10" s="76">
        <f>'4-1'!N10+'5-1'!N10</f>
        <v>5938.5670436162727</v>
      </c>
      <c r="O10" s="76">
        <f t="shared" si="0"/>
        <v>526418.07207875187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f>'4-1'!C11+'5-1'!C11</f>
        <v>6602.7084202053265</v>
      </c>
      <c r="D11" s="77">
        <f>'4-1'!D11+'5-1'!D11</f>
        <v>19437.517165883011</v>
      </c>
      <c r="E11" s="77">
        <f>'4-1'!E11+'5-1'!E11</f>
        <v>11242.937457165062</v>
      </c>
      <c r="F11" s="77">
        <f>'4-1'!F11+'5-1'!F11</f>
        <v>7811.3196869275971</v>
      </c>
      <c r="G11" s="77">
        <f>'4-1'!G11+'5-1'!G11</f>
        <v>11286.229720753923</v>
      </c>
      <c r="H11" s="77">
        <f>'4-1'!H11+'5-1'!H11</f>
        <v>4053.5539369822359</v>
      </c>
      <c r="I11" s="77">
        <f>'4-1'!I11+'5-1'!I11</f>
        <v>19771.677002146778</v>
      </c>
      <c r="J11" s="77">
        <f>'4-1'!J11+'5-1'!J11</f>
        <v>19599.603024884789</v>
      </c>
      <c r="K11" s="77">
        <f>'4-1'!K11+'5-1'!K11</f>
        <v>71272.125160431417</v>
      </c>
      <c r="L11" s="77">
        <f>'4-1'!L11+'5-1'!L11</f>
        <v>34431.63655827567</v>
      </c>
      <c r="M11" s="77">
        <f>'4-1'!M11+'5-1'!M11</f>
        <v>12458.828494824586</v>
      </c>
      <c r="N11" s="77">
        <f>'4-1'!N11+'5-1'!N11</f>
        <v>5420.9604419774587</v>
      </c>
      <c r="O11" s="77">
        <f t="shared" si="0"/>
        <v>223389.09707045785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f>'4-1'!C12+'5-1'!C12</f>
        <v>18403.216005619848</v>
      </c>
      <c r="D12" s="76">
        <f>'4-1'!D12+'5-1'!D12</f>
        <v>28598.097397654135</v>
      </c>
      <c r="E12" s="76">
        <f>'4-1'!E12+'5-1'!E12</f>
        <v>33855.787017698072</v>
      </c>
      <c r="F12" s="76">
        <f>'4-1'!F12+'5-1'!F12</f>
        <v>20586.45138223633</v>
      </c>
      <c r="G12" s="76">
        <f>'4-1'!G12+'5-1'!G12</f>
        <v>28695.892723437781</v>
      </c>
      <c r="H12" s="76">
        <f>'4-1'!H12+'5-1'!H12</f>
        <v>26536.455001418843</v>
      </c>
      <c r="I12" s="76">
        <f>'4-1'!I12+'5-1'!I12</f>
        <v>69521.760093051911</v>
      </c>
      <c r="J12" s="76">
        <f>'4-1'!J12+'5-1'!J12</f>
        <v>64161.198602774282</v>
      </c>
      <c r="K12" s="76">
        <f>'4-1'!K12+'5-1'!K12</f>
        <v>210311.57789138486</v>
      </c>
      <c r="L12" s="76">
        <f>'4-1'!L12+'5-1'!L12</f>
        <v>68674.383797836388</v>
      </c>
      <c r="M12" s="76">
        <f>'4-1'!M12+'5-1'!M12</f>
        <v>28677.165926426605</v>
      </c>
      <c r="N12" s="76">
        <f>'4-1'!N12+'5-1'!N12</f>
        <v>27559.989424443753</v>
      </c>
      <c r="O12" s="76">
        <f t="shared" si="0"/>
        <v>625581.97526398289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f>'4-1'!C13+'5-1'!C13</f>
        <v>13753.685875913099</v>
      </c>
      <c r="D13" s="77">
        <f>'4-1'!D13+'5-1'!D13</f>
        <v>16312.893096672338</v>
      </c>
      <c r="E13" s="77">
        <f>'4-1'!E13+'5-1'!E13</f>
        <v>12154.900648904677</v>
      </c>
      <c r="F13" s="77">
        <f>'4-1'!F13+'5-1'!F13</f>
        <v>11833.325700189554</v>
      </c>
      <c r="G13" s="77">
        <f>'4-1'!G13+'5-1'!G13</f>
        <v>23412.938174280476</v>
      </c>
      <c r="H13" s="77">
        <f>'4-1'!H13+'5-1'!H13</f>
        <v>10940.139960447112</v>
      </c>
      <c r="I13" s="77">
        <f>'4-1'!I13+'5-1'!I13</f>
        <v>15104.663331161577</v>
      </c>
      <c r="J13" s="77">
        <f>'4-1'!J13+'5-1'!J13</f>
        <v>17345.905939678531</v>
      </c>
      <c r="K13" s="77">
        <f>'4-1'!K13+'5-1'!K13</f>
        <v>184435.40550208621</v>
      </c>
      <c r="L13" s="77">
        <f>'4-1'!L13+'5-1'!L13</f>
        <v>32565.23451783794</v>
      </c>
      <c r="M13" s="77">
        <f>'4-1'!M13+'5-1'!M13</f>
        <v>11899.395389262681</v>
      </c>
      <c r="N13" s="77">
        <f>'4-1'!N13+'5-1'!N13</f>
        <v>8726.1581289009846</v>
      </c>
      <c r="O13" s="77">
        <f t="shared" si="0"/>
        <v>358484.64626533515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f>'4-1'!C14+'5-1'!C14</f>
        <v>3196.1599308863638</v>
      </c>
      <c r="D14" s="76">
        <f>'4-1'!D14+'5-1'!D14</f>
        <v>4059.5577970225595</v>
      </c>
      <c r="E14" s="76">
        <f>'4-1'!E14+'5-1'!E14</f>
        <v>1456.2524593468534</v>
      </c>
      <c r="F14" s="76">
        <f>'4-1'!F14+'5-1'!F14</f>
        <v>1393.1209464191206</v>
      </c>
      <c r="G14" s="76">
        <f>'4-1'!G14+'5-1'!G14</f>
        <v>2289.9997806038937</v>
      </c>
      <c r="H14" s="76">
        <f>'4-1'!H14+'5-1'!H14</f>
        <v>2691.6417892408799</v>
      </c>
      <c r="I14" s="76">
        <f>'4-1'!I14+'5-1'!I14</f>
        <v>3896.5524713227251</v>
      </c>
      <c r="J14" s="76">
        <f>'4-1'!J14+'5-1'!J14</f>
        <v>5157.908959423421</v>
      </c>
      <c r="K14" s="76">
        <f>'4-1'!K14+'5-1'!K14</f>
        <v>42571.069399389984</v>
      </c>
      <c r="L14" s="76">
        <f>'4-1'!L14+'5-1'!L14</f>
        <v>9751.0773940249273</v>
      </c>
      <c r="M14" s="76">
        <f>'4-1'!M14+'5-1'!M14</f>
        <v>3058.1379229351246</v>
      </c>
      <c r="N14" s="76">
        <f>'4-1'!N14+'5-1'!N14</f>
        <v>257.70158789315332</v>
      </c>
      <c r="O14" s="76">
        <f t="shared" si="0"/>
        <v>79779.180438509007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f>'4-1'!C15+'5-1'!C15</f>
        <v>1809.7329978372038</v>
      </c>
      <c r="D15" s="77">
        <f>'4-1'!D15+'5-1'!D15</f>
        <v>1895.6710390305843</v>
      </c>
      <c r="E15" s="77">
        <f>'4-1'!E15+'5-1'!E15</f>
        <v>1564.767028161988</v>
      </c>
      <c r="F15" s="77">
        <f>'4-1'!F15+'5-1'!F15</f>
        <v>1252.6919580590456</v>
      </c>
      <c r="G15" s="77">
        <f>'4-1'!G15+'5-1'!G15</f>
        <v>1454.3369822712132</v>
      </c>
      <c r="H15" s="77">
        <f>'4-1'!H15+'5-1'!H15</f>
        <v>1228.5914324193463</v>
      </c>
      <c r="I15" s="77">
        <f>'4-1'!I15+'5-1'!I15</f>
        <v>1462.0381114676818</v>
      </c>
      <c r="J15" s="77">
        <f>'4-1'!J15+'5-1'!J15</f>
        <v>3295.3976243463994</v>
      </c>
      <c r="K15" s="77">
        <f>'4-1'!K15+'5-1'!K15</f>
        <v>23815.791179107768</v>
      </c>
      <c r="L15" s="77">
        <f>'4-1'!L15+'5-1'!L15</f>
        <v>5323.0985361360081</v>
      </c>
      <c r="M15" s="77">
        <f>'4-1'!M15+'5-1'!M15</f>
        <v>2096.3665294904258</v>
      </c>
      <c r="N15" s="77">
        <f>'4-1'!N15+'5-1'!N15</f>
        <v>3058.0070097037824</v>
      </c>
      <c r="O15" s="77">
        <f t="shared" si="0"/>
        <v>48256.490428031444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f>'4-1'!C16+'5-1'!C16</f>
        <v>1089.169079714356</v>
      </c>
      <c r="D16" s="76">
        <f>'4-1'!D16+'5-1'!D16</f>
        <v>905.10250797812614</v>
      </c>
      <c r="E16" s="76">
        <f>'4-1'!E16+'5-1'!E16</f>
        <v>643.32683325519918</v>
      </c>
      <c r="F16" s="76">
        <f>'4-1'!F16+'5-1'!F16</f>
        <v>1798.6308423311698</v>
      </c>
      <c r="G16" s="76">
        <f>'4-1'!G16+'5-1'!G16</f>
        <v>2679.4035574922027</v>
      </c>
      <c r="H16" s="76">
        <f>'4-1'!H16+'5-1'!H16</f>
        <v>1874.7069437788361</v>
      </c>
      <c r="I16" s="76">
        <f>'4-1'!I16+'5-1'!I16</f>
        <v>3402.440684582114</v>
      </c>
      <c r="J16" s="76">
        <f>'4-1'!J16+'5-1'!J16</f>
        <v>4137.2413156399161</v>
      </c>
      <c r="K16" s="76">
        <f>'4-1'!K16+'5-1'!K16</f>
        <v>17079.89588574025</v>
      </c>
      <c r="L16" s="76">
        <f>'4-1'!L16+'5-1'!L16</f>
        <v>3666.0559756637076</v>
      </c>
      <c r="M16" s="76">
        <f>'4-1'!M16+'5-1'!M16</f>
        <v>1382.5658415839112</v>
      </c>
      <c r="N16" s="76">
        <f>'4-1'!N16+'5-1'!N16</f>
        <v>632.50507769479918</v>
      </c>
      <c r="O16" s="76">
        <f t="shared" si="0"/>
        <v>39291.044545454592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f>'4-1'!C17+'5-1'!C17</f>
        <v>4531.2731109253582</v>
      </c>
      <c r="D17" s="77">
        <f>'4-1'!D17+'5-1'!D17</f>
        <v>3639.9751456211889</v>
      </c>
      <c r="E17" s="77">
        <f>'4-1'!E17+'5-1'!E17</f>
        <v>6295.3889997600218</v>
      </c>
      <c r="F17" s="77">
        <f>'4-1'!F17+'5-1'!F17</f>
        <v>5094.7857507648714</v>
      </c>
      <c r="G17" s="77">
        <f>'4-1'!G17+'5-1'!G17</f>
        <v>4963.4498228577686</v>
      </c>
      <c r="H17" s="77">
        <f>'4-1'!H17+'5-1'!H17</f>
        <v>5869.1125385932382</v>
      </c>
      <c r="I17" s="77">
        <f>'4-1'!I17+'5-1'!I17</f>
        <v>5859.7610549544579</v>
      </c>
      <c r="J17" s="77">
        <f>'4-1'!J17+'5-1'!J17</f>
        <v>11651.891989996715</v>
      </c>
      <c r="K17" s="77">
        <f>'4-1'!K17+'5-1'!K17</f>
        <v>100541.1054678809</v>
      </c>
      <c r="L17" s="77">
        <f>'4-1'!L17+'5-1'!L17</f>
        <v>16480.675286842532</v>
      </c>
      <c r="M17" s="77">
        <f>'4-1'!M17+'5-1'!M17</f>
        <v>10113.431639640763</v>
      </c>
      <c r="N17" s="77">
        <f>'4-1'!N17+'5-1'!N17</f>
        <v>3560.042035228777</v>
      </c>
      <c r="O17" s="77">
        <f t="shared" si="0"/>
        <v>178600.8928430666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f>'4-1'!C18+'5-1'!C18</f>
        <v>4509.36782128087</v>
      </c>
      <c r="D18" s="76">
        <f>'4-1'!D18+'5-1'!D18</f>
        <v>4793.7787291541572</v>
      </c>
      <c r="E18" s="76">
        <f>'4-1'!E18+'5-1'!E18</f>
        <v>3884.3368979952293</v>
      </c>
      <c r="F18" s="76">
        <f>'4-1'!F18+'5-1'!F18</f>
        <v>2004.7613945378682</v>
      </c>
      <c r="G18" s="76">
        <f>'4-1'!G18+'5-1'!G18</f>
        <v>2780.9621148947454</v>
      </c>
      <c r="H18" s="76">
        <f>'4-1'!H18+'5-1'!H18</f>
        <v>4752.6304082031638</v>
      </c>
      <c r="I18" s="76">
        <f>'4-1'!I18+'5-1'!I18</f>
        <v>12265.246826846487</v>
      </c>
      <c r="J18" s="76">
        <f>'4-1'!J18+'5-1'!J18</f>
        <v>6138.3416016612937</v>
      </c>
      <c r="K18" s="76">
        <f>'4-1'!K18+'5-1'!K18</f>
        <v>21702.583792789766</v>
      </c>
      <c r="L18" s="76">
        <f>'4-1'!L18+'5-1'!L18</f>
        <v>6671.5392159893418</v>
      </c>
      <c r="M18" s="76">
        <f>'4-1'!M18+'5-1'!M18</f>
        <v>7797.8962324089825</v>
      </c>
      <c r="N18" s="76">
        <f>'4-1'!N18+'5-1'!N18</f>
        <v>519.02770739556172</v>
      </c>
      <c r="O18" s="76">
        <f t="shared" si="0"/>
        <v>77820.472743157457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f>'4-1'!C19+'5-1'!C19</f>
        <v>5461.9442506470423</v>
      </c>
      <c r="D19" s="77">
        <f>'4-1'!D19+'5-1'!D19</f>
        <v>4165.1334999218325</v>
      </c>
      <c r="E19" s="77">
        <f>'4-1'!E19+'5-1'!E19</f>
        <v>3013.0314185232955</v>
      </c>
      <c r="F19" s="77">
        <f>'4-1'!F19+'5-1'!F19</f>
        <v>3094.6228454539737</v>
      </c>
      <c r="G19" s="77">
        <f>'4-1'!G19+'5-1'!G19</f>
        <v>1650.0989654226028</v>
      </c>
      <c r="H19" s="77">
        <f>'4-1'!H19+'5-1'!H19</f>
        <v>4416.2200646845686</v>
      </c>
      <c r="I19" s="77">
        <f>'4-1'!I19+'5-1'!I19</f>
        <v>4368.1963073005463</v>
      </c>
      <c r="J19" s="77">
        <f>'4-1'!J19+'5-1'!J19</f>
        <v>11062.614043339065</v>
      </c>
      <c r="K19" s="77">
        <f>'4-1'!K19+'5-1'!K19</f>
        <v>86915.352705004509</v>
      </c>
      <c r="L19" s="77">
        <f>'4-1'!L19+'5-1'!L19</f>
        <v>5391.3217577443593</v>
      </c>
      <c r="M19" s="77">
        <f>'4-1'!M19+'5-1'!M19</f>
        <v>3157.7542669654426</v>
      </c>
      <c r="N19" s="77">
        <f>'4-1'!N19+'5-1'!N19</f>
        <v>486.77442993727777</v>
      </c>
      <c r="O19" s="77">
        <f t="shared" si="0"/>
        <v>133183.06455494452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f>'4-1'!C20+'5-1'!C20</f>
        <v>1576.9320979856921</v>
      </c>
      <c r="D20" s="76">
        <f>'4-1'!D20+'5-1'!D20</f>
        <v>777.20386439000902</v>
      </c>
      <c r="E20" s="76">
        <f>'4-1'!E20+'5-1'!E20</f>
        <v>1515.0639726400484</v>
      </c>
      <c r="F20" s="76">
        <f>'4-1'!F20+'5-1'!F20</f>
        <v>789.93432592923205</v>
      </c>
      <c r="G20" s="76">
        <f>'4-1'!G20+'5-1'!G20</f>
        <v>1215.0255512568015</v>
      </c>
      <c r="H20" s="76">
        <f>'4-1'!H20+'5-1'!H20</f>
        <v>279.12414874711982</v>
      </c>
      <c r="I20" s="76">
        <f>'4-1'!I20+'5-1'!I20</f>
        <v>1979.2617739720063</v>
      </c>
      <c r="J20" s="76">
        <f>'4-1'!J20+'5-1'!J20</f>
        <v>2268.6209500226555</v>
      </c>
      <c r="K20" s="76">
        <f>'4-1'!K20+'5-1'!K20</f>
        <v>18713.097334394181</v>
      </c>
      <c r="L20" s="76">
        <f>'4-1'!L20+'5-1'!L20</f>
        <v>962.81150417834147</v>
      </c>
      <c r="M20" s="76">
        <f>'4-1'!M20+'5-1'!M20</f>
        <v>177.86269819312511</v>
      </c>
      <c r="N20" s="76">
        <f>'4-1'!N20+'5-1'!N20</f>
        <v>1100.468941830203</v>
      </c>
      <c r="O20" s="76">
        <f t="shared" si="0"/>
        <v>31355.407163539418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>SUM(C8:C20)</f>
        <v>268517.9684183356</v>
      </c>
      <c r="D21" s="78">
        <f t="shared" ref="D21:N21" si="1">SUM(D8:D20)</f>
        <v>250613.52587741471</v>
      </c>
      <c r="E21" s="78">
        <f t="shared" si="1"/>
        <v>258747.32654260239</v>
      </c>
      <c r="F21" s="78">
        <f t="shared" si="1"/>
        <v>198018.05043230642</v>
      </c>
      <c r="G21" s="78">
        <f t="shared" si="1"/>
        <v>259295.05339245943</v>
      </c>
      <c r="H21" s="78">
        <f t="shared" si="1"/>
        <v>215836.04763576575</v>
      </c>
      <c r="I21" s="78">
        <f t="shared" si="1"/>
        <v>486462.16447939153</v>
      </c>
      <c r="J21" s="78">
        <f t="shared" si="1"/>
        <v>434203.63236874971</v>
      </c>
      <c r="K21" s="78">
        <f t="shared" si="1"/>
        <v>4356397.4205427673</v>
      </c>
      <c r="L21" s="78">
        <f t="shared" si="1"/>
        <v>427245.44185327413</v>
      </c>
      <c r="M21" s="78">
        <f t="shared" si="1"/>
        <v>256549.8782282536</v>
      </c>
      <c r="N21" s="78">
        <f t="shared" si="1"/>
        <v>148559.48206268268</v>
      </c>
      <c r="O21" s="78">
        <f t="shared" si="0"/>
        <v>7560445.9918340025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33"/>
      <c r="J22" s="33"/>
      <c r="K22" s="33"/>
      <c r="L22" s="33"/>
      <c r="M22" s="162" t="s">
        <v>347</v>
      </c>
      <c r="N22" s="162"/>
      <c r="O22" s="162"/>
      <c r="P22" s="162"/>
      <c r="Q22" s="33"/>
    </row>
    <row r="23" spans="1:17" ht="22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"/>
  <sheetViews>
    <sheetView showGridLines="0" rightToLeft="1" view="pageBreakPreview" zoomScale="55" zoomScaleNormal="55" zoomScaleSheetLayoutView="55" workbookViewId="0">
      <selection activeCell="A22" sqref="A22:XFD70"/>
    </sheetView>
  </sheetViews>
  <sheetFormatPr defaultRowHeight="14.25" x14ac:dyDescent="0.2"/>
  <cols>
    <col min="1" max="1" width="9.140625" style="62"/>
    <col min="2" max="2" width="39.5703125" style="62" customWidth="1"/>
    <col min="3" max="6" width="42.28515625" style="62" customWidth="1"/>
    <col min="7" max="7" width="25.85546875" style="62" customWidth="1"/>
    <col min="8" max="8" width="39.5703125" style="62" customWidth="1"/>
    <col min="9" max="9" width="4.42578125" style="62" customWidth="1"/>
    <col min="10" max="16384" width="9.140625" style="62"/>
  </cols>
  <sheetData>
    <row r="2" spans="2:9" ht="30" x14ac:dyDescent="0.2">
      <c r="B2" s="66" t="s">
        <v>345</v>
      </c>
      <c r="C2" s="74"/>
      <c r="D2" s="74"/>
      <c r="E2" s="74"/>
      <c r="F2" s="74"/>
      <c r="G2" s="74"/>
      <c r="H2" s="69" t="s">
        <v>339</v>
      </c>
      <c r="I2" s="73"/>
    </row>
    <row r="3" spans="2:9" ht="33" x14ac:dyDescent="0.2">
      <c r="B3" s="209" t="s">
        <v>438</v>
      </c>
      <c r="C3" s="209"/>
      <c r="D3" s="209"/>
      <c r="E3" s="209"/>
      <c r="F3" s="209"/>
      <c r="G3" s="209"/>
      <c r="H3" s="209"/>
      <c r="I3" s="72"/>
    </row>
    <row r="4" spans="2:9" ht="30" x14ac:dyDescent="0.2">
      <c r="B4" s="210" t="s">
        <v>439</v>
      </c>
      <c r="C4" s="210"/>
      <c r="D4" s="210"/>
      <c r="E4" s="210"/>
      <c r="F4" s="210"/>
      <c r="G4" s="210"/>
      <c r="H4" s="210"/>
      <c r="I4" s="70"/>
    </row>
    <row r="5" spans="2:9" ht="40.5" customHeight="1" x14ac:dyDescent="0.2">
      <c r="B5" s="211" t="s">
        <v>85</v>
      </c>
      <c r="C5" s="214" t="s">
        <v>368</v>
      </c>
      <c r="D5" s="215"/>
      <c r="E5" s="215" t="s">
        <v>369</v>
      </c>
      <c r="F5" s="215"/>
      <c r="G5" s="106"/>
      <c r="H5" s="211" t="s">
        <v>86</v>
      </c>
      <c r="I5" s="70"/>
    </row>
    <row r="6" spans="2:9" ht="40.5" customHeight="1" x14ac:dyDescent="0.2">
      <c r="B6" s="212" t="s">
        <v>5</v>
      </c>
      <c r="C6" s="63" t="s">
        <v>351</v>
      </c>
      <c r="D6" s="63" t="s">
        <v>144</v>
      </c>
      <c r="E6" s="63" t="s">
        <v>145</v>
      </c>
      <c r="F6" s="85" t="s">
        <v>239</v>
      </c>
      <c r="G6" s="63" t="s">
        <v>2</v>
      </c>
      <c r="H6" s="212"/>
      <c r="I6" s="70"/>
    </row>
    <row r="7" spans="2:9" ht="40.5" customHeight="1" x14ac:dyDescent="0.2">
      <c r="B7" s="213"/>
      <c r="C7" s="85" t="s">
        <v>350</v>
      </c>
      <c r="D7" s="63" t="s">
        <v>230</v>
      </c>
      <c r="E7" s="63" t="s">
        <v>231</v>
      </c>
      <c r="F7" s="86" t="s">
        <v>240</v>
      </c>
      <c r="G7" s="63" t="s">
        <v>7</v>
      </c>
      <c r="H7" s="213" t="s">
        <v>6</v>
      </c>
      <c r="I7" s="70"/>
    </row>
    <row r="8" spans="2:9" ht="39.950000000000003" customHeight="1" x14ac:dyDescent="0.2">
      <c r="B8" s="65" t="s">
        <v>53</v>
      </c>
      <c r="C8" s="65">
        <v>5517</v>
      </c>
      <c r="D8" s="65">
        <v>32398</v>
      </c>
      <c r="E8" s="65">
        <v>28086</v>
      </c>
      <c r="F8" s="65">
        <v>11733</v>
      </c>
      <c r="G8" s="65">
        <f t="shared" ref="G8:G18" si="0">SUM(C8:F8)</f>
        <v>77734</v>
      </c>
      <c r="H8" s="65" t="s">
        <v>65</v>
      </c>
      <c r="I8" s="70"/>
    </row>
    <row r="9" spans="2:9" ht="39.950000000000003" customHeight="1" x14ac:dyDescent="0.2">
      <c r="B9" s="64" t="s">
        <v>54</v>
      </c>
      <c r="C9" s="64">
        <v>47585</v>
      </c>
      <c r="D9" s="64">
        <v>121980</v>
      </c>
      <c r="E9" s="64">
        <v>89723</v>
      </c>
      <c r="F9" s="64">
        <v>42790</v>
      </c>
      <c r="G9" s="64">
        <f t="shared" si="0"/>
        <v>302078</v>
      </c>
      <c r="H9" s="64" t="s">
        <v>66</v>
      </c>
      <c r="I9" s="70"/>
    </row>
    <row r="10" spans="2:9" ht="39.950000000000003" customHeight="1" x14ac:dyDescent="0.2">
      <c r="B10" s="71" t="s">
        <v>55</v>
      </c>
      <c r="C10" s="71">
        <v>48949</v>
      </c>
      <c r="D10" s="71">
        <v>177908</v>
      </c>
      <c r="E10" s="71">
        <v>85145</v>
      </c>
      <c r="F10" s="71">
        <v>44572</v>
      </c>
      <c r="G10" s="71">
        <f t="shared" si="0"/>
        <v>356574</v>
      </c>
      <c r="H10" s="71" t="s">
        <v>67</v>
      </c>
      <c r="I10" s="70"/>
    </row>
    <row r="11" spans="2:9" ht="39.950000000000003" customHeight="1" x14ac:dyDescent="0.2">
      <c r="B11" s="64" t="s">
        <v>56</v>
      </c>
      <c r="C11" s="64">
        <v>65558</v>
      </c>
      <c r="D11" s="64">
        <v>242915</v>
      </c>
      <c r="E11" s="64">
        <v>92738</v>
      </c>
      <c r="F11" s="64">
        <v>50647</v>
      </c>
      <c r="G11" s="64">
        <f t="shared" si="0"/>
        <v>451858</v>
      </c>
      <c r="H11" s="64" t="s">
        <v>68</v>
      </c>
      <c r="I11" s="70"/>
    </row>
    <row r="12" spans="2:9" ht="39.950000000000003" customHeight="1" x14ac:dyDescent="0.2">
      <c r="B12" s="71" t="s">
        <v>57</v>
      </c>
      <c r="C12" s="71">
        <v>56568</v>
      </c>
      <c r="D12" s="71">
        <v>277354</v>
      </c>
      <c r="E12" s="71">
        <v>104791</v>
      </c>
      <c r="F12" s="71">
        <v>58841</v>
      </c>
      <c r="G12" s="71">
        <f t="shared" si="0"/>
        <v>497554</v>
      </c>
      <c r="H12" s="71" t="s">
        <v>69</v>
      </c>
      <c r="I12" s="70"/>
    </row>
    <row r="13" spans="2:9" ht="39.950000000000003" customHeight="1" x14ac:dyDescent="0.2">
      <c r="B13" s="64" t="s">
        <v>58</v>
      </c>
      <c r="C13" s="64">
        <v>62609</v>
      </c>
      <c r="D13" s="64">
        <v>261888</v>
      </c>
      <c r="E13" s="64">
        <v>101252</v>
      </c>
      <c r="F13" s="64">
        <v>58276</v>
      </c>
      <c r="G13" s="64">
        <f t="shared" si="0"/>
        <v>484025</v>
      </c>
      <c r="H13" s="64" t="s">
        <v>70</v>
      </c>
      <c r="I13" s="70"/>
    </row>
    <row r="14" spans="2:9" ht="39.950000000000003" customHeight="1" x14ac:dyDescent="0.2">
      <c r="B14" s="71" t="s">
        <v>59</v>
      </c>
      <c r="C14" s="71">
        <v>55774</v>
      </c>
      <c r="D14" s="71">
        <v>317880</v>
      </c>
      <c r="E14" s="71">
        <v>108982</v>
      </c>
      <c r="F14" s="71">
        <v>48910</v>
      </c>
      <c r="G14" s="71">
        <f t="shared" si="0"/>
        <v>531546</v>
      </c>
      <c r="H14" s="71" t="s">
        <v>71</v>
      </c>
      <c r="I14" s="70"/>
    </row>
    <row r="15" spans="2:9" ht="39.950000000000003" customHeight="1" x14ac:dyDescent="0.2">
      <c r="B15" s="64" t="s">
        <v>60</v>
      </c>
      <c r="C15" s="64">
        <v>45909</v>
      </c>
      <c r="D15" s="64">
        <v>267214</v>
      </c>
      <c r="E15" s="64">
        <v>107093</v>
      </c>
      <c r="F15" s="64">
        <v>130593</v>
      </c>
      <c r="G15" s="64">
        <f t="shared" si="0"/>
        <v>550809</v>
      </c>
      <c r="H15" s="64" t="s">
        <v>72</v>
      </c>
      <c r="I15" s="70"/>
    </row>
    <row r="16" spans="2:9" ht="39.950000000000003" customHeight="1" x14ac:dyDescent="0.2">
      <c r="B16" s="71" t="s">
        <v>61</v>
      </c>
      <c r="C16" s="71">
        <v>16521</v>
      </c>
      <c r="D16" s="71">
        <v>120578</v>
      </c>
      <c r="E16" s="71">
        <v>116035</v>
      </c>
      <c r="F16" s="71">
        <v>265561</v>
      </c>
      <c r="G16" s="71">
        <f t="shared" si="0"/>
        <v>518695</v>
      </c>
      <c r="H16" s="71" t="s">
        <v>73</v>
      </c>
      <c r="I16" s="70"/>
    </row>
    <row r="17" spans="2:9" ht="39.950000000000003" customHeight="1" x14ac:dyDescent="0.2">
      <c r="B17" s="64" t="s">
        <v>62</v>
      </c>
      <c r="C17" s="64">
        <v>11184</v>
      </c>
      <c r="D17" s="64">
        <v>44508</v>
      </c>
      <c r="E17" s="64">
        <v>21600</v>
      </c>
      <c r="F17" s="64">
        <v>9159</v>
      </c>
      <c r="G17" s="64">
        <f t="shared" si="0"/>
        <v>86451</v>
      </c>
      <c r="H17" s="64" t="s">
        <v>74</v>
      </c>
      <c r="I17" s="70"/>
    </row>
    <row r="18" spans="2:9" ht="39.950000000000003" customHeight="1" x14ac:dyDescent="0.2">
      <c r="B18" s="71" t="s">
        <v>63</v>
      </c>
      <c r="C18" s="71">
        <v>3</v>
      </c>
      <c r="D18" s="71">
        <v>0</v>
      </c>
      <c r="E18" s="71">
        <v>1</v>
      </c>
      <c r="F18" s="71">
        <v>1</v>
      </c>
      <c r="G18" s="71">
        <f t="shared" si="0"/>
        <v>5</v>
      </c>
      <c r="H18" s="71" t="s">
        <v>76</v>
      </c>
      <c r="I18" s="70"/>
    </row>
    <row r="19" spans="2:9" ht="38.25" customHeight="1" x14ac:dyDescent="0.2">
      <c r="B19" s="63" t="s">
        <v>35</v>
      </c>
      <c r="C19" s="63">
        <f>SUM(C8:C18)</f>
        <v>416177</v>
      </c>
      <c r="D19" s="63">
        <f>SUM(D8:D18)</f>
        <v>1864623</v>
      </c>
      <c r="E19" s="63">
        <f>SUM(E8:E18)</f>
        <v>855446</v>
      </c>
      <c r="F19" s="63">
        <f>SUM(F8:F18)</f>
        <v>721083</v>
      </c>
      <c r="G19" s="63">
        <f>SUM(G8:G18)</f>
        <v>3857329</v>
      </c>
      <c r="H19" s="63" t="s">
        <v>7</v>
      </c>
      <c r="I19" s="70"/>
    </row>
    <row r="20" spans="2:9" ht="26.25" x14ac:dyDescent="0.2">
      <c r="B20" s="207" t="s">
        <v>348</v>
      </c>
      <c r="C20" s="207"/>
      <c r="D20" s="207"/>
      <c r="F20" s="208" t="s">
        <v>349</v>
      </c>
      <c r="G20" s="208"/>
      <c r="H20" s="208"/>
      <c r="I20" s="70"/>
    </row>
  </sheetData>
  <protectedRanges>
    <protectedRange sqref="G5" name="نطاق1_2_1"/>
    <protectedRange sqref="B5:B19" name="نطاق1_1"/>
    <protectedRange sqref="H5:H19" name="نطاق1"/>
    <protectedRange sqref="D5:F5" name="نطاق1_2_1_1"/>
    <protectedRange sqref="B3:H3" name="نطاق1_1_2"/>
    <protectedRange sqref="B4:H4" name="نطاق1_4_1"/>
  </protectedRanges>
  <mergeCells count="8">
    <mergeCell ref="B20:D20"/>
    <mergeCell ref="F20:H20"/>
    <mergeCell ref="B3:H3"/>
    <mergeCell ref="B4:H4"/>
    <mergeCell ref="B5:B7"/>
    <mergeCell ref="H5:H7"/>
    <mergeCell ref="C5:D5"/>
    <mergeCell ref="E5:F5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6"/>
  <sheetViews>
    <sheetView showGridLines="0" rightToLeft="1" tabSelected="1" view="pageBreakPreview" zoomScale="55" zoomScaleNormal="55" zoomScaleSheetLayoutView="55" workbookViewId="0">
      <selection activeCell="A29" sqref="A29:XFD75"/>
    </sheetView>
  </sheetViews>
  <sheetFormatPr defaultRowHeight="14.25" x14ac:dyDescent="0.2"/>
  <cols>
    <col min="1" max="1" width="9.140625" style="62"/>
    <col min="2" max="2" width="58.5703125" style="62" customWidth="1"/>
    <col min="3" max="14" width="25.85546875" style="62" customWidth="1"/>
    <col min="15" max="15" width="60.42578125" style="62" bestFit="1" customWidth="1"/>
    <col min="16" max="16384" width="9.140625" style="62"/>
  </cols>
  <sheetData>
    <row r="2" spans="2:15" ht="30" x14ac:dyDescent="0.2">
      <c r="B2" s="66" t="s">
        <v>475</v>
      </c>
      <c r="C2" s="74"/>
      <c r="D2" s="74"/>
      <c r="E2" s="74"/>
      <c r="F2" s="74"/>
      <c r="G2" s="74"/>
      <c r="I2" s="73"/>
      <c r="O2" s="69" t="s">
        <v>476</v>
      </c>
    </row>
    <row r="3" spans="2:15" ht="42.75" customHeight="1" x14ac:dyDescent="0.2">
      <c r="B3" s="209" t="s">
        <v>440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2:15" ht="30" x14ac:dyDescent="0.2">
      <c r="B4" s="216" t="s">
        <v>441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</row>
    <row r="5" spans="2:15" ht="51.75" customHeight="1" x14ac:dyDescent="0.2">
      <c r="B5" s="217" t="s">
        <v>147</v>
      </c>
      <c r="C5" s="107" t="s">
        <v>52</v>
      </c>
      <c r="D5" s="108"/>
      <c r="E5" s="108"/>
      <c r="F5" s="108"/>
      <c r="G5" s="108"/>
      <c r="H5" s="108"/>
      <c r="I5" s="108"/>
      <c r="J5" s="108"/>
      <c r="K5" s="108"/>
      <c r="L5" s="108"/>
      <c r="M5" s="108" t="s">
        <v>367</v>
      </c>
      <c r="N5" s="109"/>
      <c r="O5" s="217" t="s">
        <v>146</v>
      </c>
    </row>
    <row r="6" spans="2:15" ht="39.950000000000003" customHeight="1" x14ac:dyDescent="0.2">
      <c r="B6" s="217"/>
      <c r="C6" s="89" t="s">
        <v>53</v>
      </c>
      <c r="D6" s="89" t="s">
        <v>54</v>
      </c>
      <c r="E6" s="89" t="s">
        <v>55</v>
      </c>
      <c r="F6" s="89" t="s">
        <v>56</v>
      </c>
      <c r="G6" s="89" t="s">
        <v>57</v>
      </c>
      <c r="H6" s="89" t="s">
        <v>58</v>
      </c>
      <c r="I6" s="89" t="s">
        <v>59</v>
      </c>
      <c r="J6" s="89" t="s">
        <v>60</v>
      </c>
      <c r="K6" s="89" t="s">
        <v>61</v>
      </c>
      <c r="L6" s="89" t="s">
        <v>62</v>
      </c>
      <c r="M6" s="89" t="s">
        <v>63</v>
      </c>
      <c r="N6" s="89" t="s">
        <v>35</v>
      </c>
      <c r="O6" s="217"/>
    </row>
    <row r="7" spans="2:15" ht="39.950000000000003" customHeight="1" x14ac:dyDescent="0.2">
      <c r="B7" s="218"/>
      <c r="C7" s="89" t="s">
        <v>65</v>
      </c>
      <c r="D7" s="89" t="s">
        <v>66</v>
      </c>
      <c r="E7" s="89" t="s">
        <v>67</v>
      </c>
      <c r="F7" s="89" t="s">
        <v>68</v>
      </c>
      <c r="G7" s="89" t="s">
        <v>69</v>
      </c>
      <c r="H7" s="89" t="s">
        <v>70</v>
      </c>
      <c r="I7" s="89" t="s">
        <v>71</v>
      </c>
      <c r="J7" s="89" t="s">
        <v>72</v>
      </c>
      <c r="K7" s="89" t="s">
        <v>73</v>
      </c>
      <c r="L7" s="89" t="s">
        <v>74</v>
      </c>
      <c r="M7" s="89" t="s">
        <v>76</v>
      </c>
      <c r="N7" s="89" t="s">
        <v>7</v>
      </c>
      <c r="O7" s="218"/>
    </row>
    <row r="8" spans="2:15" ht="54.75" customHeight="1" x14ac:dyDescent="0.2">
      <c r="B8" s="87" t="s">
        <v>149</v>
      </c>
      <c r="C8" s="87">
        <v>113767</v>
      </c>
      <c r="D8" s="87">
        <v>399260</v>
      </c>
      <c r="E8" s="87">
        <v>408839</v>
      </c>
      <c r="F8" s="87">
        <v>518381</v>
      </c>
      <c r="G8" s="87">
        <v>530256</v>
      </c>
      <c r="H8" s="87">
        <v>568758</v>
      </c>
      <c r="I8" s="87">
        <v>591112</v>
      </c>
      <c r="J8" s="87">
        <v>640322</v>
      </c>
      <c r="K8" s="87">
        <v>655159</v>
      </c>
      <c r="L8" s="87">
        <v>100502</v>
      </c>
      <c r="M8" s="87">
        <v>15</v>
      </c>
      <c r="N8" s="87">
        <f>SUM(C8:M8)</f>
        <v>4526371</v>
      </c>
      <c r="O8" s="87" t="s">
        <v>148</v>
      </c>
    </row>
    <row r="9" spans="2:15" ht="54.75" customHeight="1" x14ac:dyDescent="0.2">
      <c r="B9" s="88" t="s">
        <v>151</v>
      </c>
      <c r="C9" s="88">
        <v>18959</v>
      </c>
      <c r="D9" s="88">
        <v>102820</v>
      </c>
      <c r="E9" s="88">
        <v>186480</v>
      </c>
      <c r="F9" s="88">
        <v>235021</v>
      </c>
      <c r="G9" s="88">
        <v>236262</v>
      </c>
      <c r="H9" s="88">
        <v>241757</v>
      </c>
      <c r="I9" s="88">
        <v>272635</v>
      </c>
      <c r="J9" s="88">
        <v>266906</v>
      </c>
      <c r="K9" s="88">
        <v>292591</v>
      </c>
      <c r="L9" s="88">
        <v>48938</v>
      </c>
      <c r="M9" s="88">
        <v>7</v>
      </c>
      <c r="N9" s="88">
        <f t="shared" ref="N9:N24" si="0">SUM(C9:M9)</f>
        <v>1902376</v>
      </c>
      <c r="O9" s="88" t="s">
        <v>150</v>
      </c>
    </row>
    <row r="10" spans="2:15" ht="54.75" customHeight="1" x14ac:dyDescent="0.2">
      <c r="B10" s="87" t="s">
        <v>152</v>
      </c>
      <c r="C10" s="87">
        <v>3126</v>
      </c>
      <c r="D10" s="87">
        <v>8326</v>
      </c>
      <c r="E10" s="87">
        <v>6481</v>
      </c>
      <c r="F10" s="87">
        <v>7884</v>
      </c>
      <c r="G10" s="87">
        <v>44559</v>
      </c>
      <c r="H10" s="87">
        <v>20826</v>
      </c>
      <c r="I10" s="87">
        <v>20727</v>
      </c>
      <c r="J10" s="87">
        <v>23095</v>
      </c>
      <c r="K10" s="87">
        <v>30525</v>
      </c>
      <c r="L10" s="87">
        <v>4016</v>
      </c>
      <c r="M10" s="87">
        <v>0</v>
      </c>
      <c r="N10" s="87">
        <f t="shared" si="0"/>
        <v>169565</v>
      </c>
      <c r="O10" s="87" t="s">
        <v>356</v>
      </c>
    </row>
    <row r="11" spans="2:15" ht="54.75" customHeight="1" x14ac:dyDescent="0.2">
      <c r="B11" s="88" t="s">
        <v>153</v>
      </c>
      <c r="C11" s="88">
        <v>1677</v>
      </c>
      <c r="D11" s="88">
        <v>6605</v>
      </c>
      <c r="E11" s="88">
        <v>6807</v>
      </c>
      <c r="F11" s="88">
        <v>14171</v>
      </c>
      <c r="G11" s="88">
        <v>6126</v>
      </c>
      <c r="H11" s="88">
        <v>8913</v>
      </c>
      <c r="I11" s="88">
        <v>14320</v>
      </c>
      <c r="J11" s="88">
        <v>9205</v>
      </c>
      <c r="K11" s="88">
        <v>16878</v>
      </c>
      <c r="L11" s="88">
        <v>520</v>
      </c>
      <c r="M11" s="88">
        <v>0</v>
      </c>
      <c r="N11" s="88">
        <f t="shared" si="0"/>
        <v>85222</v>
      </c>
      <c r="O11" s="88" t="s">
        <v>329</v>
      </c>
    </row>
    <row r="12" spans="2:15" ht="54.75" customHeight="1" x14ac:dyDescent="0.2">
      <c r="B12" s="87" t="s">
        <v>154</v>
      </c>
      <c r="C12" s="87">
        <v>858</v>
      </c>
      <c r="D12" s="87">
        <v>3205</v>
      </c>
      <c r="E12" s="87">
        <v>2843</v>
      </c>
      <c r="F12" s="87">
        <v>4498</v>
      </c>
      <c r="G12" s="87">
        <v>10289</v>
      </c>
      <c r="H12" s="87">
        <v>10567</v>
      </c>
      <c r="I12" s="87">
        <v>6335</v>
      </c>
      <c r="J12" s="87">
        <v>6340</v>
      </c>
      <c r="K12" s="87">
        <v>16300</v>
      </c>
      <c r="L12" s="87">
        <v>1004</v>
      </c>
      <c r="M12" s="87">
        <v>0</v>
      </c>
      <c r="N12" s="87">
        <f t="shared" si="0"/>
        <v>62239</v>
      </c>
      <c r="O12" s="87" t="s">
        <v>330</v>
      </c>
    </row>
    <row r="13" spans="2:15" ht="54.75" customHeight="1" x14ac:dyDescent="0.2">
      <c r="B13" s="88" t="s">
        <v>156</v>
      </c>
      <c r="C13" s="88">
        <v>2</v>
      </c>
      <c r="D13" s="88">
        <v>703</v>
      </c>
      <c r="E13" s="88">
        <v>2807</v>
      </c>
      <c r="F13" s="88">
        <v>7774</v>
      </c>
      <c r="G13" s="88">
        <v>9404</v>
      </c>
      <c r="H13" s="88">
        <v>6201</v>
      </c>
      <c r="I13" s="88">
        <v>6801</v>
      </c>
      <c r="J13" s="88">
        <v>6841</v>
      </c>
      <c r="K13" s="88">
        <v>6751</v>
      </c>
      <c r="L13" s="88">
        <v>472</v>
      </c>
      <c r="M13" s="88">
        <v>0</v>
      </c>
      <c r="N13" s="88">
        <f t="shared" si="0"/>
        <v>47756</v>
      </c>
      <c r="O13" s="88" t="s">
        <v>155</v>
      </c>
    </row>
    <row r="14" spans="2:15" ht="54.75" customHeight="1" x14ac:dyDescent="0.2">
      <c r="B14" s="87" t="s">
        <v>157</v>
      </c>
      <c r="C14" s="87">
        <v>334</v>
      </c>
      <c r="D14" s="87">
        <v>1507</v>
      </c>
      <c r="E14" s="87">
        <v>2101</v>
      </c>
      <c r="F14" s="87">
        <v>2505</v>
      </c>
      <c r="G14" s="87">
        <v>18806</v>
      </c>
      <c r="H14" s="87">
        <v>6867</v>
      </c>
      <c r="I14" s="87">
        <v>9829</v>
      </c>
      <c r="J14" s="87">
        <v>8778</v>
      </c>
      <c r="K14" s="87">
        <v>9927</v>
      </c>
      <c r="L14" s="87">
        <v>449</v>
      </c>
      <c r="M14" s="87">
        <v>0</v>
      </c>
      <c r="N14" s="87">
        <f t="shared" si="0"/>
        <v>61103</v>
      </c>
      <c r="O14" s="87" t="s">
        <v>332</v>
      </c>
    </row>
    <row r="15" spans="2:15" ht="54.75" customHeight="1" x14ac:dyDescent="0.2">
      <c r="B15" s="88" t="s">
        <v>159</v>
      </c>
      <c r="C15" s="88">
        <v>3563</v>
      </c>
      <c r="D15" s="88">
        <v>14176</v>
      </c>
      <c r="E15" s="88">
        <v>5093</v>
      </c>
      <c r="F15" s="88">
        <v>12091</v>
      </c>
      <c r="G15" s="88">
        <v>10961</v>
      </c>
      <c r="H15" s="88">
        <v>5959</v>
      </c>
      <c r="I15" s="88">
        <v>12486</v>
      </c>
      <c r="J15" s="88">
        <v>15140</v>
      </c>
      <c r="K15" s="88">
        <v>14720</v>
      </c>
      <c r="L15" s="88">
        <v>491</v>
      </c>
      <c r="M15" s="88">
        <v>0</v>
      </c>
      <c r="N15" s="88">
        <f t="shared" si="0"/>
        <v>94680</v>
      </c>
      <c r="O15" s="88" t="s">
        <v>158</v>
      </c>
    </row>
    <row r="16" spans="2:15" ht="54.75" customHeight="1" x14ac:dyDescent="0.2">
      <c r="B16" s="87" t="s">
        <v>353</v>
      </c>
      <c r="C16" s="87">
        <v>0</v>
      </c>
      <c r="D16" s="87">
        <v>0</v>
      </c>
      <c r="E16" s="87">
        <v>0</v>
      </c>
      <c r="F16" s="87">
        <v>0</v>
      </c>
      <c r="G16" s="87">
        <v>1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f t="shared" si="0"/>
        <v>1</v>
      </c>
      <c r="O16" s="87" t="s">
        <v>354</v>
      </c>
    </row>
    <row r="17" spans="2:15" ht="54.75" customHeight="1" x14ac:dyDescent="0.2">
      <c r="B17" s="88" t="s">
        <v>241</v>
      </c>
      <c r="C17" s="88">
        <v>3165</v>
      </c>
      <c r="D17" s="88">
        <v>23218</v>
      </c>
      <c r="E17" s="88">
        <v>44256</v>
      </c>
      <c r="F17" s="88">
        <v>46605</v>
      </c>
      <c r="G17" s="88">
        <v>56186</v>
      </c>
      <c r="H17" s="88">
        <v>27906</v>
      </c>
      <c r="I17" s="88">
        <v>30907</v>
      </c>
      <c r="J17" s="88">
        <v>29655</v>
      </c>
      <c r="K17" s="88">
        <v>59136</v>
      </c>
      <c r="L17" s="88">
        <v>1970</v>
      </c>
      <c r="M17" s="88">
        <v>0</v>
      </c>
      <c r="N17" s="88">
        <f t="shared" si="0"/>
        <v>323004</v>
      </c>
      <c r="O17" s="88" t="s">
        <v>331</v>
      </c>
    </row>
    <row r="18" spans="2:15" ht="54.75" customHeight="1" x14ac:dyDescent="0.2">
      <c r="B18" s="87" t="s">
        <v>161</v>
      </c>
      <c r="C18" s="87">
        <v>0</v>
      </c>
      <c r="D18" s="87">
        <v>28</v>
      </c>
      <c r="E18" s="87">
        <v>7</v>
      </c>
      <c r="F18" s="87">
        <v>9239</v>
      </c>
      <c r="G18" s="87">
        <v>13803</v>
      </c>
      <c r="H18" s="87">
        <v>12935</v>
      </c>
      <c r="I18" s="87">
        <v>18035</v>
      </c>
      <c r="J18" s="87">
        <v>23564</v>
      </c>
      <c r="K18" s="87">
        <v>45829</v>
      </c>
      <c r="L18" s="87">
        <v>6479</v>
      </c>
      <c r="M18" s="87">
        <v>0</v>
      </c>
      <c r="N18" s="87">
        <f t="shared" si="0"/>
        <v>129919</v>
      </c>
      <c r="O18" s="87" t="s">
        <v>160</v>
      </c>
    </row>
    <row r="19" spans="2:15" ht="54.75" customHeight="1" x14ac:dyDescent="0.2">
      <c r="B19" s="88" t="s">
        <v>163</v>
      </c>
      <c r="C19" s="88">
        <v>0</v>
      </c>
      <c r="D19" s="88">
        <v>0</v>
      </c>
      <c r="E19" s="88">
        <v>0</v>
      </c>
      <c r="F19" s="88">
        <v>0</v>
      </c>
      <c r="G19" s="88">
        <v>891</v>
      </c>
      <c r="H19" s="88">
        <v>1044</v>
      </c>
      <c r="I19" s="88">
        <v>1601</v>
      </c>
      <c r="J19" s="88">
        <v>671</v>
      </c>
      <c r="K19" s="88">
        <v>1248</v>
      </c>
      <c r="L19" s="88">
        <v>0</v>
      </c>
      <c r="M19" s="88">
        <v>0</v>
      </c>
      <c r="N19" s="88">
        <f t="shared" si="0"/>
        <v>5455</v>
      </c>
      <c r="O19" s="88" t="s">
        <v>162</v>
      </c>
    </row>
    <row r="20" spans="2:15" ht="54.75" customHeight="1" x14ac:dyDescent="0.2">
      <c r="B20" s="87" t="s">
        <v>165</v>
      </c>
      <c r="C20" s="87">
        <v>258</v>
      </c>
      <c r="D20" s="87">
        <v>760</v>
      </c>
      <c r="E20" s="87">
        <v>665</v>
      </c>
      <c r="F20" s="87">
        <v>1644</v>
      </c>
      <c r="G20" s="87">
        <v>1357</v>
      </c>
      <c r="H20" s="87">
        <v>762</v>
      </c>
      <c r="I20" s="87">
        <v>1100</v>
      </c>
      <c r="J20" s="87">
        <v>1021</v>
      </c>
      <c r="K20" s="87">
        <v>2500</v>
      </c>
      <c r="L20" s="87">
        <v>85</v>
      </c>
      <c r="M20" s="87">
        <v>0</v>
      </c>
      <c r="N20" s="87">
        <f t="shared" si="0"/>
        <v>10152</v>
      </c>
      <c r="O20" s="87" t="s">
        <v>164</v>
      </c>
    </row>
    <row r="21" spans="2:15" ht="54.75" customHeight="1" x14ac:dyDescent="0.2">
      <c r="B21" s="88" t="s">
        <v>167</v>
      </c>
      <c r="C21" s="88">
        <v>719</v>
      </c>
      <c r="D21" s="88">
        <v>7315</v>
      </c>
      <c r="E21" s="88">
        <v>6355</v>
      </c>
      <c r="F21" s="88">
        <v>3046</v>
      </c>
      <c r="G21" s="88">
        <v>5070</v>
      </c>
      <c r="H21" s="88">
        <v>5359</v>
      </c>
      <c r="I21" s="88">
        <v>4693</v>
      </c>
      <c r="J21" s="88">
        <v>2209</v>
      </c>
      <c r="K21" s="88">
        <v>4500</v>
      </c>
      <c r="L21" s="88">
        <v>525</v>
      </c>
      <c r="M21" s="88">
        <v>0</v>
      </c>
      <c r="N21" s="88">
        <f t="shared" si="0"/>
        <v>39791</v>
      </c>
      <c r="O21" s="88" t="s">
        <v>166</v>
      </c>
    </row>
    <row r="22" spans="2:15" ht="54.75" customHeight="1" x14ac:dyDescent="0.2">
      <c r="B22" s="87" t="s">
        <v>169</v>
      </c>
      <c r="C22" s="87">
        <v>1</v>
      </c>
      <c r="D22" s="87">
        <v>3</v>
      </c>
      <c r="E22" s="87">
        <v>4</v>
      </c>
      <c r="F22" s="87">
        <v>2</v>
      </c>
      <c r="G22" s="87">
        <v>1</v>
      </c>
      <c r="H22" s="87">
        <v>1</v>
      </c>
      <c r="I22" s="87">
        <v>8</v>
      </c>
      <c r="J22" s="87">
        <v>1</v>
      </c>
      <c r="K22" s="87">
        <v>5</v>
      </c>
      <c r="L22" s="87">
        <v>1</v>
      </c>
      <c r="M22" s="87">
        <v>0</v>
      </c>
      <c r="N22" s="87">
        <f t="shared" si="0"/>
        <v>27</v>
      </c>
      <c r="O22" s="87" t="s">
        <v>168</v>
      </c>
    </row>
    <row r="23" spans="2:15" ht="54.75" customHeight="1" x14ac:dyDescent="0.2">
      <c r="B23" s="90" t="s">
        <v>352</v>
      </c>
      <c r="C23" s="90">
        <v>0</v>
      </c>
      <c r="D23" s="90">
        <v>0</v>
      </c>
      <c r="E23" s="90">
        <v>0</v>
      </c>
      <c r="F23" s="90">
        <v>1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f>SUM(C23:M23)</f>
        <v>1</v>
      </c>
      <c r="O23" s="90" t="s">
        <v>355</v>
      </c>
    </row>
    <row r="24" spans="2:15" ht="54.75" customHeight="1" x14ac:dyDescent="0.2">
      <c r="B24" s="87" t="s">
        <v>171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1</v>
      </c>
      <c r="L24" s="87">
        <v>0</v>
      </c>
      <c r="M24" s="87">
        <v>0</v>
      </c>
      <c r="N24" s="87">
        <f t="shared" si="0"/>
        <v>1</v>
      </c>
      <c r="O24" s="87" t="s">
        <v>170</v>
      </c>
    </row>
    <row r="25" spans="2:15" ht="54.75" customHeight="1" x14ac:dyDescent="0.2">
      <c r="B25" s="89" t="s">
        <v>35</v>
      </c>
      <c r="C25" s="89">
        <f>SUM(C8:C24)</f>
        <v>146429</v>
      </c>
      <c r="D25" s="89">
        <f t="shared" ref="D25:N25" si="1">SUM(D8:D24)</f>
        <v>567926</v>
      </c>
      <c r="E25" s="89">
        <f t="shared" si="1"/>
        <v>672738</v>
      </c>
      <c r="F25" s="89">
        <f t="shared" si="1"/>
        <v>862862</v>
      </c>
      <c r="G25" s="89">
        <f t="shared" si="1"/>
        <v>943972</v>
      </c>
      <c r="H25" s="89">
        <f t="shared" si="1"/>
        <v>917855</v>
      </c>
      <c r="I25" s="89">
        <f t="shared" si="1"/>
        <v>990589</v>
      </c>
      <c r="J25" s="89">
        <f t="shared" si="1"/>
        <v>1033748</v>
      </c>
      <c r="K25" s="89">
        <f t="shared" si="1"/>
        <v>1156070</v>
      </c>
      <c r="L25" s="89">
        <f t="shared" si="1"/>
        <v>165452</v>
      </c>
      <c r="M25" s="89">
        <f t="shared" si="1"/>
        <v>22</v>
      </c>
      <c r="N25" s="89">
        <f t="shared" si="1"/>
        <v>7457663</v>
      </c>
      <c r="O25" s="89" t="s">
        <v>7</v>
      </c>
    </row>
    <row r="26" spans="2:15" ht="39.75" customHeight="1" x14ac:dyDescent="0.2">
      <c r="B26" s="207" t="s">
        <v>348</v>
      </c>
      <c r="C26" s="207"/>
      <c r="D26" s="207"/>
      <c r="E26" s="207"/>
      <c r="N26" s="208" t="s">
        <v>349</v>
      </c>
      <c r="O26" s="208"/>
    </row>
  </sheetData>
  <protectedRanges>
    <protectedRange sqref="N6:N7" name="نطاق1_5_3"/>
    <protectedRange sqref="O25" name="نطاق1_1_2_3_1"/>
    <protectedRange sqref="B25" name="نطاق1_1_1"/>
    <protectedRange sqref="B3:H4" name="نطاق1_2_1"/>
  </protectedRanges>
  <mergeCells count="6">
    <mergeCell ref="B26:E26"/>
    <mergeCell ref="N26:O26"/>
    <mergeCell ref="B3:O3"/>
    <mergeCell ref="B4:O4"/>
    <mergeCell ref="B5:B7"/>
    <mergeCell ref="O5:O7"/>
  </mergeCell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zoomScale="25" zoomScaleNormal="75" zoomScaleSheetLayoutView="25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97" t="s">
        <v>135</v>
      </c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272</v>
      </c>
      <c r="Q2" s="23"/>
    </row>
    <row r="3" spans="1:17" s="14" customFormat="1" ht="38.25" customHeight="1" x14ac:dyDescent="0.2">
      <c r="A3" s="43"/>
      <c r="B3" s="178" t="s">
        <v>388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39.75" customHeight="1" x14ac:dyDescent="0.2">
      <c r="A4" s="44"/>
      <c r="B4" s="179" t="s">
        <v>393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55.5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f>'4-2'!C8+'5-2'!C8</f>
        <v>29279.251415939012</v>
      </c>
      <c r="D8" s="76">
        <f>'4-2'!D8+'5-2'!D8</f>
        <v>28808.915357252641</v>
      </c>
      <c r="E8" s="76">
        <f>'4-2'!E8+'5-2'!E8</f>
        <v>23329.114247870646</v>
      </c>
      <c r="F8" s="76">
        <f>'4-2'!F8+'5-2'!F8</f>
        <v>24146.086377258714</v>
      </c>
      <c r="G8" s="76">
        <f>'4-2'!G8+'5-2'!G8</f>
        <v>27738.295570013739</v>
      </c>
      <c r="H8" s="76">
        <f>'4-2'!H8+'5-2'!H8</f>
        <v>13732.019086593209</v>
      </c>
      <c r="I8" s="76">
        <f>'4-2'!I8+'5-2'!I8</f>
        <v>35678.278007808418</v>
      </c>
      <c r="J8" s="76">
        <f>'4-2'!J8+'5-2'!J8</f>
        <v>51582.082723984822</v>
      </c>
      <c r="K8" s="76">
        <f>'4-2'!K8+'5-2'!K8</f>
        <v>325808.69632301608</v>
      </c>
      <c r="L8" s="76">
        <f>'4-2'!L8+'5-2'!L8</f>
        <v>68817.390784371761</v>
      </c>
      <c r="M8" s="76">
        <f>'4-2'!M8+'5-2'!M8</f>
        <v>46201.943540912318</v>
      </c>
      <c r="N8" s="76">
        <f>'4-2'!N8+'5-2'!N8</f>
        <v>13547.969318114392</v>
      </c>
      <c r="O8" s="76">
        <f>SUM(C8:N8)</f>
        <v>688670.04275313567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f>'4-2'!C9+'5-2'!C9</f>
        <v>69431.984948928468</v>
      </c>
      <c r="D9" s="77">
        <f>'4-2'!D9+'5-2'!D9</f>
        <v>56502.20684895492</v>
      </c>
      <c r="E9" s="77">
        <f>'4-2'!E9+'5-2'!E9</f>
        <v>77235.475476462481</v>
      </c>
      <c r="F9" s="77">
        <f>'4-2'!F9+'5-2'!F9</f>
        <v>44075.856746313075</v>
      </c>
      <c r="G9" s="77">
        <f>'4-2'!G9+'5-2'!G9</f>
        <v>49734.623737465881</v>
      </c>
      <c r="H9" s="77">
        <f>'4-2'!H9+'5-2'!H9</f>
        <v>35509.137863809745</v>
      </c>
      <c r="I9" s="77">
        <f>'4-2'!I9+'5-2'!I9</f>
        <v>132151.61693006393</v>
      </c>
      <c r="J9" s="77">
        <f>'4-2'!J9+'5-2'!J9</f>
        <v>98746.356827535041</v>
      </c>
      <c r="K9" s="77">
        <f>'4-2'!K9+'5-2'!K9</f>
        <v>1536700.1753758145</v>
      </c>
      <c r="L9" s="77">
        <f>'4-2'!L9+'5-2'!L9</f>
        <v>34521.629394819211</v>
      </c>
      <c r="M9" s="77">
        <f>'4-2'!M9+'5-2'!M9</f>
        <v>48670.776602405924</v>
      </c>
      <c r="N9" s="77">
        <f>'4-2'!N9+'5-2'!N9</f>
        <v>16229.735037799712</v>
      </c>
      <c r="O9" s="77">
        <f t="shared" ref="O9:O21" si="0">SUM(C9:N9)</f>
        <v>2199509.5757903731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f>'4-2'!C10+'5-2'!C10</f>
        <v>27594.062859754122</v>
      </c>
      <c r="D10" s="76">
        <f>'4-2'!D10+'5-2'!D10</f>
        <v>6539.0673504974366</v>
      </c>
      <c r="E10" s="76">
        <f>'4-2'!E10+'5-2'!E10</f>
        <v>4750.5825862757429</v>
      </c>
      <c r="F10" s="76">
        <f>'4-2'!F10+'5-2'!F10</f>
        <v>6162.2217715789784</v>
      </c>
      <c r="G10" s="76">
        <f>'4-2'!G10+'5-2'!G10</f>
        <v>10944.251833154158</v>
      </c>
      <c r="H10" s="76">
        <f>'4-2'!H10+'5-2'!H10</f>
        <v>4077.8623775754786</v>
      </c>
      <c r="I10" s="76">
        <f>'4-2'!I10+'5-2'!I10</f>
        <v>15517.566050868478</v>
      </c>
      <c r="J10" s="76">
        <f>'4-2'!J10+'5-2'!J10</f>
        <v>14324.297561122439</v>
      </c>
      <c r="K10" s="76">
        <f>'4-2'!K10+'5-2'!K10</f>
        <v>151513.50329088274</v>
      </c>
      <c r="L10" s="76">
        <f>'4-2'!L10+'5-2'!L10</f>
        <v>14981.763139526643</v>
      </c>
      <c r="M10" s="76">
        <f>'4-2'!M10+'5-2'!M10</f>
        <v>10488.691336305481</v>
      </c>
      <c r="N10" s="76">
        <f>'4-2'!N10+'5-2'!N10</f>
        <v>4146.1911994276697</v>
      </c>
      <c r="O10" s="76">
        <f t="shared" si="0"/>
        <v>271040.06135696935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f>'4-2'!C11+'5-2'!C11</f>
        <v>4692.277265644826</v>
      </c>
      <c r="D11" s="77">
        <f>'4-2'!D11+'5-2'!D11</f>
        <v>10803.140252201954</v>
      </c>
      <c r="E11" s="77">
        <f>'4-2'!E11+'5-2'!E11</f>
        <v>3093.9139729397534</v>
      </c>
      <c r="F11" s="77">
        <f>'4-2'!F11+'5-2'!F11</f>
        <v>6840.3609547710257</v>
      </c>
      <c r="G11" s="77">
        <f>'4-2'!G11+'5-2'!G11</f>
        <v>8188.5274710682534</v>
      </c>
      <c r="H11" s="77">
        <f>'4-2'!H11+'5-2'!H11</f>
        <v>2759.2435740593132</v>
      </c>
      <c r="I11" s="77">
        <f>'4-2'!I11+'5-2'!I11</f>
        <v>6869.2131386094334</v>
      </c>
      <c r="J11" s="77">
        <f>'4-2'!J11+'5-2'!J11</f>
        <v>6709.5838375899611</v>
      </c>
      <c r="K11" s="77">
        <f>'4-2'!K11+'5-2'!K11</f>
        <v>37023.854729087172</v>
      </c>
      <c r="L11" s="77">
        <f>'4-2'!L11+'5-2'!L11</f>
        <v>16694.642235895357</v>
      </c>
      <c r="M11" s="77">
        <f>'4-2'!M11+'5-2'!M11</f>
        <v>10960.464218129027</v>
      </c>
      <c r="N11" s="77">
        <f>'4-2'!N11+'5-2'!N11</f>
        <v>4462.7140851052081</v>
      </c>
      <c r="O11" s="77">
        <f t="shared" si="0"/>
        <v>119097.93573510129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f>'4-2'!C12+'5-2'!C12</f>
        <v>11590.503215813584</v>
      </c>
      <c r="D12" s="76">
        <f>'4-2'!D12+'5-2'!D12</f>
        <v>17280.56030081883</v>
      </c>
      <c r="E12" s="76">
        <f>'4-2'!E12+'5-2'!E12</f>
        <v>14654.802873160024</v>
      </c>
      <c r="F12" s="76">
        <f>'4-2'!F12+'5-2'!F12</f>
        <v>9817.7243690757368</v>
      </c>
      <c r="G12" s="76">
        <f>'4-2'!G12+'5-2'!G12</f>
        <v>5092.074337315109</v>
      </c>
      <c r="H12" s="76">
        <f>'4-2'!H12+'5-2'!H12</f>
        <v>9225.9823306757899</v>
      </c>
      <c r="I12" s="76">
        <f>'4-2'!I12+'5-2'!I12</f>
        <v>49369.96727450801</v>
      </c>
      <c r="J12" s="76">
        <f>'4-2'!J12+'5-2'!J12</f>
        <v>31276.600285783927</v>
      </c>
      <c r="K12" s="76">
        <f>'4-2'!K12+'5-2'!K12</f>
        <v>91902.037077832138</v>
      </c>
      <c r="L12" s="76">
        <f>'4-2'!L12+'5-2'!L12</f>
        <v>31007.652370967044</v>
      </c>
      <c r="M12" s="76">
        <f>'4-2'!M12+'5-2'!M12</f>
        <v>10275.989838361016</v>
      </c>
      <c r="N12" s="76">
        <f>'4-2'!N12+'5-2'!N12</f>
        <v>16515.923673394038</v>
      </c>
      <c r="O12" s="76">
        <f t="shared" si="0"/>
        <v>298009.81794770528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f>'4-2'!C13+'5-2'!C13</f>
        <v>9143.2070158137412</v>
      </c>
      <c r="D13" s="77">
        <f>'4-2'!D13+'5-2'!D13</f>
        <v>8696.9694182651201</v>
      </c>
      <c r="E13" s="77">
        <f>'4-2'!E13+'5-2'!E13</f>
        <v>3833.793034300515</v>
      </c>
      <c r="F13" s="77">
        <f>'4-2'!F13+'5-2'!F13</f>
        <v>8514.7493033864976</v>
      </c>
      <c r="G13" s="77">
        <f>'4-2'!G13+'5-2'!G13</f>
        <v>16610.7519661521</v>
      </c>
      <c r="H13" s="77">
        <f>'4-2'!H13+'5-2'!H13</f>
        <v>5201.081833311182</v>
      </c>
      <c r="I13" s="77">
        <f>'4-2'!I13+'5-2'!I13</f>
        <v>11494.057313130819</v>
      </c>
      <c r="J13" s="77">
        <f>'4-2'!J13+'5-2'!J13</f>
        <v>6383.0571705686289</v>
      </c>
      <c r="K13" s="77">
        <f>'4-2'!K13+'5-2'!K13</f>
        <v>124509.09730886488</v>
      </c>
      <c r="L13" s="77">
        <f>'4-2'!L13+'5-2'!L13</f>
        <v>23272.144993242317</v>
      </c>
      <c r="M13" s="77">
        <f>'4-2'!M13+'5-2'!M13</f>
        <v>8285.5444487662571</v>
      </c>
      <c r="N13" s="77">
        <f>'4-2'!N13+'5-2'!N13</f>
        <v>4989.2394715693226</v>
      </c>
      <c r="O13" s="77">
        <f t="shared" si="0"/>
        <v>230933.69327737135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f>'4-2'!C14+'5-2'!C14</f>
        <v>1133.3035742174152</v>
      </c>
      <c r="D14" s="76">
        <f>'4-2'!D14+'5-2'!D14</f>
        <v>1056.8066966547497</v>
      </c>
      <c r="E14" s="76">
        <f>'4-2'!E14+'5-2'!E14</f>
        <v>1646.2959321759793</v>
      </c>
      <c r="F14" s="76">
        <f>'4-2'!F14+'5-2'!F14</f>
        <v>546.18626379711725</v>
      </c>
      <c r="G14" s="76">
        <f>'4-2'!G14+'5-2'!G14</f>
        <v>1142.8117774304396</v>
      </c>
      <c r="H14" s="76">
        <f>'4-2'!H14+'5-2'!H14</f>
        <v>882.00012610662736</v>
      </c>
      <c r="I14" s="76">
        <f>'4-2'!I14+'5-2'!I14</f>
        <v>1937.1901201541014</v>
      </c>
      <c r="J14" s="76">
        <f>'4-2'!J14+'5-2'!J14</f>
        <v>1846.0843810198371</v>
      </c>
      <c r="K14" s="76">
        <f>'4-2'!K14+'5-2'!K14</f>
        <v>18097.83748499017</v>
      </c>
      <c r="L14" s="76">
        <f>'4-2'!L14+'5-2'!L14</f>
        <v>8475.8391395104754</v>
      </c>
      <c r="M14" s="76">
        <f>'4-2'!M14+'5-2'!M14</f>
        <v>2388.5290691771092</v>
      </c>
      <c r="N14" s="76">
        <f>'4-2'!N14+'5-2'!N14</f>
        <v>0</v>
      </c>
      <c r="O14" s="76">
        <f t="shared" si="0"/>
        <v>39152.884565234017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f>'4-2'!C15+'5-2'!C15</f>
        <v>542.38100015517477</v>
      </c>
      <c r="D15" s="77">
        <f>'4-2'!D15+'5-2'!D15</f>
        <v>164.45882794279694</v>
      </c>
      <c r="E15" s="77">
        <f>'4-2'!E15+'5-2'!E15</f>
        <v>247.50604290533778</v>
      </c>
      <c r="F15" s="77">
        <f>'4-2'!F15+'5-2'!F15</f>
        <v>474.86873795160386</v>
      </c>
      <c r="G15" s="77">
        <f>'4-2'!G15+'5-2'!G15</f>
        <v>641.47871223659388</v>
      </c>
      <c r="H15" s="77">
        <f>'4-2'!H15+'5-2'!H15</f>
        <v>539.89201161017922</v>
      </c>
      <c r="I15" s="77">
        <f>'4-2'!I15+'5-2'!I15</f>
        <v>0</v>
      </c>
      <c r="J15" s="77">
        <f>'4-2'!J15+'5-2'!J15</f>
        <v>397.15024368021926</v>
      </c>
      <c r="K15" s="77">
        <f>'4-2'!K15+'5-2'!K15</f>
        <v>7306.9862417241011</v>
      </c>
      <c r="L15" s="77">
        <f>'4-2'!L15+'5-2'!L15</f>
        <v>2040.8254535357266</v>
      </c>
      <c r="M15" s="77">
        <f>'4-2'!M15+'5-2'!M15</f>
        <v>1342.1959817968059</v>
      </c>
      <c r="N15" s="77">
        <f>'4-2'!N15+'5-2'!N15</f>
        <v>457.70747517849202</v>
      </c>
      <c r="O15" s="77">
        <f t="shared" si="0"/>
        <v>14155.450728717029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f>'4-2'!C16+'5-2'!C16</f>
        <v>651.54488674482673</v>
      </c>
      <c r="D16" s="76">
        <f>'4-2'!D16+'5-2'!D16</f>
        <v>245.37186668445051</v>
      </c>
      <c r="E16" s="76">
        <f>'4-2'!E16+'5-2'!E16</f>
        <v>1072.0095010160533</v>
      </c>
      <c r="F16" s="76">
        <f>'4-2'!F16+'5-2'!F16</f>
        <v>414.10555442000276</v>
      </c>
      <c r="G16" s="76">
        <f>'4-2'!G16+'5-2'!G16</f>
        <v>493.12704469363996</v>
      </c>
      <c r="H16" s="76">
        <f>'4-2'!H16+'5-2'!H16</f>
        <v>335.85179914821629</v>
      </c>
      <c r="I16" s="76">
        <f>'4-2'!I16+'5-2'!I16</f>
        <v>1653.2917015755836</v>
      </c>
      <c r="J16" s="76">
        <f>'4-2'!J16+'5-2'!J16</f>
        <v>1434.6074663266763</v>
      </c>
      <c r="K16" s="76">
        <f>'4-2'!K16+'5-2'!K16</f>
        <v>7629.3845812264699</v>
      </c>
      <c r="L16" s="76">
        <f>'4-2'!L16+'5-2'!L16</f>
        <v>1994.9565166752363</v>
      </c>
      <c r="M16" s="76">
        <f>'4-2'!M16+'5-2'!M16</f>
        <v>605.14007511331351</v>
      </c>
      <c r="N16" s="76">
        <f>'4-2'!N16+'5-2'!N16</f>
        <v>63.503664881498523</v>
      </c>
      <c r="O16" s="76">
        <f t="shared" si="0"/>
        <v>16592.894658505971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f>'4-2'!C17+'5-2'!C17</f>
        <v>2048.6284427226024</v>
      </c>
      <c r="D17" s="77">
        <f>'4-2'!D17+'5-2'!D17</f>
        <v>3186.99160603473</v>
      </c>
      <c r="E17" s="77">
        <f>'4-2'!E17+'5-2'!E17</f>
        <v>7406.5279196406036</v>
      </c>
      <c r="F17" s="77">
        <f>'4-2'!F17+'5-2'!F17</f>
        <v>3548.3619946361796</v>
      </c>
      <c r="G17" s="77">
        <f>'4-2'!G17+'5-2'!G17</f>
        <v>2587.6568584607858</v>
      </c>
      <c r="H17" s="77">
        <f>'4-2'!H17+'5-2'!H17</f>
        <v>1669.3272822883293</v>
      </c>
      <c r="I17" s="77">
        <f>'4-2'!I17+'5-2'!I17</f>
        <v>1212.7652922067605</v>
      </c>
      <c r="J17" s="77">
        <f>'4-2'!J17+'5-2'!J17</f>
        <v>7959.2567178566405</v>
      </c>
      <c r="K17" s="77">
        <f>'4-2'!K17+'5-2'!K17</f>
        <v>61565.149684793818</v>
      </c>
      <c r="L17" s="77">
        <f>'4-2'!L17+'5-2'!L17</f>
        <v>16830.467930828814</v>
      </c>
      <c r="M17" s="77">
        <f>'4-2'!M17+'5-2'!M17</f>
        <v>7345.0761239552012</v>
      </c>
      <c r="N17" s="77">
        <f>'4-2'!N17+'5-2'!N17</f>
        <v>1655.0831780718304</v>
      </c>
      <c r="O17" s="77">
        <f t="shared" si="0"/>
        <v>117015.29303149632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f>'4-2'!C18+'5-2'!C18</f>
        <v>1187.4722167491104</v>
      </c>
      <c r="D18" s="76">
        <f>'4-2'!D18+'5-2'!D18</f>
        <v>2553.8031762532273</v>
      </c>
      <c r="E18" s="76">
        <f>'4-2'!E18+'5-2'!E18</f>
        <v>640.08166011684602</v>
      </c>
      <c r="F18" s="76">
        <f>'4-2'!F18+'5-2'!F18</f>
        <v>1081.2995500482057</v>
      </c>
      <c r="G18" s="76">
        <f>'4-2'!G18+'5-2'!G18</f>
        <v>590.25754881035584</v>
      </c>
      <c r="H18" s="76">
        <f>'4-2'!H18+'5-2'!H18</f>
        <v>2920.0793896623927</v>
      </c>
      <c r="I18" s="76">
        <f>'4-2'!I18+'5-2'!I18</f>
        <v>7113.517407974321</v>
      </c>
      <c r="J18" s="76">
        <f>'4-2'!J18+'5-2'!J18</f>
        <v>1636.6720818544209</v>
      </c>
      <c r="K18" s="76">
        <f>'4-2'!K18+'5-2'!K18</f>
        <v>13897.105798573963</v>
      </c>
      <c r="L18" s="76">
        <f>'4-2'!L18+'5-2'!L18</f>
        <v>3610.7401738512062</v>
      </c>
      <c r="M18" s="76">
        <f>'4-2'!M18+'5-2'!M18</f>
        <v>4060.4533013198579</v>
      </c>
      <c r="N18" s="76">
        <f>'4-2'!N18+'5-2'!N18</f>
        <v>0</v>
      </c>
      <c r="O18" s="76">
        <f t="shared" si="0"/>
        <v>39291.482305213911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f>'4-2'!C19+'5-2'!C19</f>
        <v>5298.6993535707816</v>
      </c>
      <c r="D19" s="77">
        <f>'4-2'!D19+'5-2'!D19</f>
        <v>2832.7871276503902</v>
      </c>
      <c r="E19" s="77">
        <f>'4-2'!E19+'5-2'!E19</f>
        <v>3644.8875332486746</v>
      </c>
      <c r="F19" s="77">
        <f>'4-2'!F19+'5-2'!F19</f>
        <v>1758.9036530894446</v>
      </c>
      <c r="G19" s="77">
        <f>'4-2'!G19+'5-2'!G19</f>
        <v>1111.2421486100325</v>
      </c>
      <c r="H19" s="77">
        <f>'4-2'!H19+'5-2'!H19</f>
        <v>2855.4474257480992</v>
      </c>
      <c r="I19" s="77">
        <f>'4-2'!I19+'5-2'!I19</f>
        <v>2577.8162921090088</v>
      </c>
      <c r="J19" s="77">
        <f>'4-2'!J19+'5-2'!J19</f>
        <v>9129.6475250269777</v>
      </c>
      <c r="K19" s="77">
        <f>'4-2'!K19+'5-2'!K19</f>
        <v>53534.564704085642</v>
      </c>
      <c r="L19" s="77">
        <f>'4-2'!L19+'5-2'!L19</f>
        <v>1903.6324181462392</v>
      </c>
      <c r="M19" s="77">
        <f>'4-2'!M19+'5-2'!M19</f>
        <v>2769.9994374823518</v>
      </c>
      <c r="N19" s="77">
        <f>'4-2'!N19+'5-2'!N19</f>
        <v>160.39985257984728</v>
      </c>
      <c r="O19" s="77">
        <f t="shared" si="0"/>
        <v>87578.027471347494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f>'4-2'!C20+'5-2'!C20</f>
        <v>1248.8325663352782</v>
      </c>
      <c r="D20" s="76">
        <f>'4-2'!D20+'5-2'!D20</f>
        <v>0</v>
      </c>
      <c r="E20" s="76">
        <f>'4-2'!E20+'5-2'!E20</f>
        <v>379.92114471578077</v>
      </c>
      <c r="F20" s="76">
        <f>'4-2'!F20+'5-2'!F20</f>
        <v>403.8346056675847</v>
      </c>
      <c r="G20" s="76">
        <f>'4-2'!G20+'5-2'!G20</f>
        <v>0</v>
      </c>
      <c r="H20" s="76">
        <f>'4-2'!H20+'5-2'!H20</f>
        <v>0</v>
      </c>
      <c r="I20" s="76">
        <f>'4-2'!I20+'5-2'!I20</f>
        <v>1410.9326416930483</v>
      </c>
      <c r="J20" s="76">
        <f>'4-2'!J20+'5-2'!J20</f>
        <v>1187.355907764482</v>
      </c>
      <c r="K20" s="76">
        <f>'4-2'!K20+'5-2'!K20</f>
        <v>12049.925905677144</v>
      </c>
      <c r="L20" s="76">
        <f>'4-2'!L20+'5-2'!L20</f>
        <v>1458.3402161779306</v>
      </c>
      <c r="M20" s="76">
        <f>'4-2'!M20+'5-2'!M20</f>
        <v>505.83733048270625</v>
      </c>
      <c r="N20" s="76">
        <f>'4-2'!N20+'5-2'!N20</f>
        <v>229.82024743184692</v>
      </c>
      <c r="O20" s="76">
        <f t="shared" si="0"/>
        <v>18874.800565945803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>SUM(C8:C20)</f>
        <v>163842.14876238891</v>
      </c>
      <c r="D21" s="78">
        <f t="shared" ref="D21:N21" si="1">SUM(D8:D20)</f>
        <v>138671.07882921124</v>
      </c>
      <c r="E21" s="78">
        <f t="shared" si="1"/>
        <v>141934.91192482843</v>
      </c>
      <c r="F21" s="78">
        <f t="shared" si="1"/>
        <v>107784.55988199417</v>
      </c>
      <c r="G21" s="78">
        <f t="shared" si="1"/>
        <v>124875.09900541112</v>
      </c>
      <c r="H21" s="78">
        <f t="shared" si="1"/>
        <v>79707.92510058856</v>
      </c>
      <c r="I21" s="78">
        <f t="shared" si="1"/>
        <v>266986.21217070194</v>
      </c>
      <c r="J21" s="78">
        <f t="shared" si="1"/>
        <v>232612.75273011412</v>
      </c>
      <c r="K21" s="78">
        <f t="shared" si="1"/>
        <v>2441538.3185065687</v>
      </c>
      <c r="L21" s="78">
        <f t="shared" si="1"/>
        <v>225610.02476754796</v>
      </c>
      <c r="M21" s="78">
        <f t="shared" si="1"/>
        <v>153900.64130420733</v>
      </c>
      <c r="N21" s="78">
        <f t="shared" si="1"/>
        <v>62458.287203553853</v>
      </c>
      <c r="O21" s="78">
        <f t="shared" si="0"/>
        <v>4139921.9601871166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33"/>
      <c r="J22" s="33"/>
      <c r="K22" s="33"/>
      <c r="L22" s="33"/>
      <c r="M22" s="162" t="s">
        <v>347</v>
      </c>
      <c r="N22" s="162"/>
      <c r="O22" s="162"/>
      <c r="P22" s="162"/>
      <c r="Q22" s="33"/>
    </row>
    <row r="23" spans="1:17" ht="22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zoomScale="55" zoomScaleNormal="75" zoomScaleSheetLayoutView="55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8" width="22.42578125" style="8" customWidth="1"/>
    <col min="19" max="19" width="22.7109375" style="8" customWidth="1"/>
    <col min="20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97" t="s">
        <v>235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273</v>
      </c>
      <c r="Q2" s="23"/>
    </row>
    <row r="3" spans="1:17" s="14" customFormat="1" ht="38.25" customHeight="1" x14ac:dyDescent="0.2">
      <c r="A3" s="43"/>
      <c r="B3" s="178" t="s">
        <v>300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35.25" customHeight="1" x14ac:dyDescent="0.2">
      <c r="A4" s="44"/>
      <c r="B4" s="179" t="s">
        <v>394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60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f>'4-1'!C8+'4-2'!C8</f>
        <v>38388.606353981493</v>
      </c>
      <c r="D8" s="76">
        <f>'4-1'!D8+'4-2'!D8</f>
        <v>26093.408327585625</v>
      </c>
      <c r="E8" s="76">
        <f>'4-1'!E8+'4-2'!E8</f>
        <v>26283.140076236275</v>
      </c>
      <c r="F8" s="76">
        <f>'4-1'!F8+'4-2'!F8</f>
        <v>24455.36343832987</v>
      </c>
      <c r="G8" s="76">
        <f>'4-1'!G8+'4-2'!G8</f>
        <v>33244.31626569634</v>
      </c>
      <c r="H8" s="76">
        <f>'4-1'!H8+'4-2'!H8</f>
        <v>16237.854799325323</v>
      </c>
      <c r="I8" s="76">
        <f>'4-1'!I8+'4-2'!I8</f>
        <v>33509.351793382099</v>
      </c>
      <c r="J8" s="76">
        <f>'4-1'!J8+'4-2'!J8</f>
        <v>64599.898146045001</v>
      </c>
      <c r="K8" s="76">
        <f>'4-1'!K8+'4-2'!K8</f>
        <v>438723.60165533214</v>
      </c>
      <c r="L8" s="76">
        <f>'4-1'!L8+'4-2'!L8</f>
        <v>95215.669920440123</v>
      </c>
      <c r="M8" s="76">
        <f>'4-1'!M8+'4-2'!M8</f>
        <v>76612.011824095272</v>
      </c>
      <c r="N8" s="76">
        <f>'4-1'!N8+'4-2'!N8</f>
        <v>21291.082330225072</v>
      </c>
      <c r="O8" s="76">
        <f t="shared" ref="O8:O21" si="0">SUM(C8:N8)</f>
        <v>894654.30493067449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f>'4-1'!C9+'4-2'!C9</f>
        <v>56998.957231670567</v>
      </c>
      <c r="D9" s="77">
        <f>'4-1'!D9+'4-2'!D9</f>
        <v>79551.986978576373</v>
      </c>
      <c r="E9" s="77">
        <f>'4-1'!E9+'4-2'!E9</f>
        <v>68262.549788358941</v>
      </c>
      <c r="F9" s="77">
        <f>'4-1'!F9+'4-2'!F9</f>
        <v>47685.869949061016</v>
      </c>
      <c r="G9" s="77">
        <f>'4-1'!G9+'4-2'!G9</f>
        <v>57728.833452136554</v>
      </c>
      <c r="H9" s="77">
        <f>'4-1'!H9+'4-2'!H9</f>
        <v>53142.33284033509</v>
      </c>
      <c r="I9" s="77">
        <f>'4-1'!I9+'4-2'!I9</f>
        <v>110599.74589988793</v>
      </c>
      <c r="J9" s="77">
        <f>'4-1'!J9+'4-2'!J9</f>
        <v>98789.455422337676</v>
      </c>
      <c r="K9" s="77">
        <f>'4-1'!K9+'4-2'!K9</f>
        <v>1648468.366296449</v>
      </c>
      <c r="L9" s="77">
        <f>'4-1'!L9+'4-2'!L9</f>
        <v>50903.121511070494</v>
      </c>
      <c r="M9" s="77">
        <f>'4-1'!M9+'4-2'!M9</f>
        <v>41812.97989294018</v>
      </c>
      <c r="N9" s="77">
        <f>'4-1'!N9+'4-2'!N9</f>
        <v>10689.943350301312</v>
      </c>
      <c r="O9" s="77">
        <f t="shared" si="0"/>
        <v>2324634.142613125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f>'4-1'!C10+'4-2'!C10</f>
        <v>20539.741072719364</v>
      </c>
      <c r="D10" s="76">
        <f>'4-1'!D10+'4-2'!D10</f>
        <v>3514.4515262125183</v>
      </c>
      <c r="E10" s="76">
        <f>'4-1'!E10+'4-2'!E10</f>
        <v>5326.3306834653513</v>
      </c>
      <c r="F10" s="76">
        <f>'4-1'!F10+'4-2'!F10</f>
        <v>7691.1298440047976</v>
      </c>
      <c r="G10" s="76">
        <f>'4-1'!G10+'4-2'!G10</f>
        <v>8372.89411052793</v>
      </c>
      <c r="H10" s="76">
        <f>'4-1'!H10+'4-2'!H10</f>
        <v>4746.2634872271974</v>
      </c>
      <c r="I10" s="76">
        <f>'4-1'!I10+'4-2'!I10</f>
        <v>15706.912756342686</v>
      </c>
      <c r="J10" s="76">
        <f>'4-1'!J10+'4-2'!J10</f>
        <v>10299.724128573334</v>
      </c>
      <c r="K10" s="76">
        <f>'4-1'!K10+'4-2'!K10</f>
        <v>170983.09629406506</v>
      </c>
      <c r="L10" s="76">
        <f>'4-1'!L10+'4-2'!L10</f>
        <v>21191.691697453716</v>
      </c>
      <c r="M10" s="76">
        <f>'4-1'!M10+'4-2'!M10</f>
        <v>9035.3396395746877</v>
      </c>
      <c r="N10" s="76">
        <f>'4-1'!N10+'4-2'!N10</f>
        <v>5080.0460982936329</v>
      </c>
      <c r="O10" s="76">
        <f t="shared" si="0"/>
        <v>282487.6213384603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f>'4-1'!C11+'4-2'!C11</f>
        <v>7829.4140943638686</v>
      </c>
      <c r="D11" s="77">
        <f>'4-1'!D11+'4-2'!D11</f>
        <v>15001.941984112476</v>
      </c>
      <c r="E11" s="77">
        <f>'4-1'!E11+'4-2'!E11</f>
        <v>5629.565794304578</v>
      </c>
      <c r="F11" s="77">
        <f>'4-1'!F11+'4-2'!F11</f>
        <v>3903.9447953963504</v>
      </c>
      <c r="G11" s="77">
        <f>'4-1'!G11+'4-2'!G11</f>
        <v>12426.637013500418</v>
      </c>
      <c r="H11" s="77">
        <f>'4-1'!H11+'4-2'!H11</f>
        <v>5204.668461943701</v>
      </c>
      <c r="I11" s="77">
        <f>'4-1'!I11+'4-2'!I11</f>
        <v>8351.1959603571395</v>
      </c>
      <c r="J11" s="77">
        <f>'4-1'!J11+'4-2'!J11</f>
        <v>15808.852106710048</v>
      </c>
      <c r="K11" s="77">
        <f>'4-1'!K11+'4-2'!K11</f>
        <v>71090.208951846522</v>
      </c>
      <c r="L11" s="77">
        <f>'4-1'!L11+'4-2'!L11</f>
        <v>31690.429086044554</v>
      </c>
      <c r="M11" s="77">
        <f>'4-1'!M11+'4-2'!M11</f>
        <v>19390.367479563465</v>
      </c>
      <c r="N11" s="77">
        <f>'4-1'!N11+'4-2'!N11</f>
        <v>4106.0592858699065</v>
      </c>
      <c r="O11" s="77">
        <f t="shared" si="0"/>
        <v>200433.28501401303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f>'4-1'!C12+'4-2'!C12</f>
        <v>21266.763070210254</v>
      </c>
      <c r="D12" s="76">
        <f>'4-1'!D12+'4-2'!D12</f>
        <v>31285.643696816762</v>
      </c>
      <c r="E12" s="76">
        <f>'4-1'!E12+'4-2'!E12</f>
        <v>31251.662448103736</v>
      </c>
      <c r="F12" s="76">
        <f>'4-1'!F12+'4-2'!F12</f>
        <v>14888.794788554149</v>
      </c>
      <c r="G12" s="76">
        <f>'4-1'!G12+'4-2'!G12</f>
        <v>7834.471562179875</v>
      </c>
      <c r="H12" s="76">
        <f>'4-1'!H12+'4-2'!H12</f>
        <v>8773.6276222489014</v>
      </c>
      <c r="I12" s="76">
        <f>'4-1'!I12+'4-2'!I12</f>
        <v>99248.646881702502</v>
      </c>
      <c r="J12" s="76">
        <f>'4-1'!J12+'4-2'!J12</f>
        <v>37743.693219162407</v>
      </c>
      <c r="K12" s="76">
        <f>'4-1'!K12+'4-2'!K12</f>
        <v>171895.74129030912</v>
      </c>
      <c r="L12" s="76">
        <f>'4-1'!L12+'4-2'!L12</f>
        <v>46774.785060263865</v>
      </c>
      <c r="M12" s="76">
        <f>'4-1'!M12+'4-2'!M12</f>
        <v>25012.766234640865</v>
      </c>
      <c r="N12" s="76">
        <f>'4-1'!N12+'4-2'!N12</f>
        <v>15558.589969606368</v>
      </c>
      <c r="O12" s="76">
        <f t="shared" si="0"/>
        <v>511535.1858437988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f>'4-1'!C13+'4-2'!C13</f>
        <v>17464.961844833</v>
      </c>
      <c r="D13" s="77">
        <f>'4-1'!D13+'4-2'!D13</f>
        <v>17997.509212741355</v>
      </c>
      <c r="E13" s="77">
        <f>'4-1'!E13+'4-2'!E13</f>
        <v>11151.285862455268</v>
      </c>
      <c r="F13" s="77">
        <f>'4-1'!F13+'4-2'!F13</f>
        <v>9774.1156600020622</v>
      </c>
      <c r="G13" s="77">
        <f>'4-1'!G13+'4-2'!G13</f>
        <v>28989.139372867146</v>
      </c>
      <c r="H13" s="77">
        <f>'4-1'!H13+'4-2'!H13</f>
        <v>10942.233541979105</v>
      </c>
      <c r="I13" s="77">
        <f>'4-1'!I13+'4-2'!I13</f>
        <v>19133.22274152227</v>
      </c>
      <c r="J13" s="77">
        <f>'4-1'!J13+'4-2'!J13</f>
        <v>12808.671990927338</v>
      </c>
      <c r="K13" s="77">
        <f>'4-1'!K13+'4-2'!K13</f>
        <v>239335.88797140791</v>
      </c>
      <c r="L13" s="77">
        <f>'4-1'!L13+'4-2'!L13</f>
        <v>46062.543306231761</v>
      </c>
      <c r="M13" s="77">
        <f>'4-1'!M13+'4-2'!M13</f>
        <v>12627.46644127047</v>
      </c>
      <c r="N13" s="77">
        <f>'4-1'!N13+'4-2'!N13</f>
        <v>9255.6413720994642</v>
      </c>
      <c r="O13" s="77">
        <f t="shared" si="0"/>
        <v>435542.67931833712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f>'4-1'!C14+'4-2'!C14</f>
        <v>2805.084069883681</v>
      </c>
      <c r="D14" s="76">
        <f>'4-1'!D14+'4-2'!D14</f>
        <v>3101.1483554359652</v>
      </c>
      <c r="E14" s="76">
        <f>'4-1'!E14+'4-2'!E14</f>
        <v>1210.1961921880682</v>
      </c>
      <c r="F14" s="76">
        <f>'4-1'!F14+'4-2'!F14</f>
        <v>1356.7007070501918</v>
      </c>
      <c r="G14" s="76">
        <f>'4-1'!G14+'4-2'!G14</f>
        <v>2873.2708764781651</v>
      </c>
      <c r="H14" s="76">
        <f>'4-1'!H14+'4-2'!H14</f>
        <v>1859.4459124675036</v>
      </c>
      <c r="I14" s="76">
        <f>'4-1'!I14+'4-2'!I14</f>
        <v>1548.6816097403776</v>
      </c>
      <c r="J14" s="76">
        <f>'4-1'!J14+'4-2'!J14</f>
        <v>1790.5299620052081</v>
      </c>
      <c r="K14" s="76">
        <f>'4-1'!K14+'4-2'!K14</f>
        <v>41801.298666192088</v>
      </c>
      <c r="L14" s="76">
        <f>'4-1'!L14+'4-2'!L14</f>
        <v>11947.482409665299</v>
      </c>
      <c r="M14" s="76">
        <f>'4-1'!M14+'4-2'!M14</f>
        <v>5122.81587208569</v>
      </c>
      <c r="N14" s="76">
        <f>'4-1'!N14+'4-2'!N14</f>
        <v>0</v>
      </c>
      <c r="O14" s="76">
        <f t="shared" si="0"/>
        <v>75416.654633192229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f>'4-1'!C15+'4-2'!C15</f>
        <v>1024.3753175423301</v>
      </c>
      <c r="D15" s="77">
        <f>'4-1'!D15+'4-2'!D15</f>
        <v>1149.2851555170125</v>
      </c>
      <c r="E15" s="77">
        <f>'4-1'!E15+'4-2'!E15</f>
        <v>1103.8238914484029</v>
      </c>
      <c r="F15" s="77">
        <f>'4-1'!F15+'4-2'!F15</f>
        <v>1210.0923677109204</v>
      </c>
      <c r="G15" s="77">
        <f>'4-1'!G15+'4-2'!G15</f>
        <v>1869.268317117037</v>
      </c>
      <c r="H15" s="77">
        <f>'4-1'!H15+'4-2'!H15</f>
        <v>943.27593765760321</v>
      </c>
      <c r="I15" s="77">
        <f>'4-1'!I15+'4-2'!I15</f>
        <v>671.95621737242743</v>
      </c>
      <c r="J15" s="77">
        <f>'4-1'!J15+'4-2'!J15</f>
        <v>675.19370960646006</v>
      </c>
      <c r="K15" s="77">
        <f>'4-1'!K15+'4-2'!K15</f>
        <v>14345.021040766955</v>
      </c>
      <c r="L15" s="77">
        <f>'4-1'!L15+'4-2'!L15</f>
        <v>2855.1644952371835</v>
      </c>
      <c r="M15" s="77">
        <f>'4-1'!M15+'4-2'!M15</f>
        <v>3127.1141387883154</v>
      </c>
      <c r="N15" s="77">
        <f>'4-1'!N15+'4-2'!N15</f>
        <v>128.76060026282755</v>
      </c>
      <c r="O15" s="77">
        <f t="shared" si="0"/>
        <v>29103.331189027474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f>'4-1'!C16+'4-2'!C16</f>
        <v>1463.1686358471402</v>
      </c>
      <c r="D16" s="76">
        <f>'4-1'!D16+'4-2'!D16</f>
        <v>621.08740545589831</v>
      </c>
      <c r="E16" s="76">
        <f>'4-1'!E16+'4-2'!E16</f>
        <v>1576.6363431626646</v>
      </c>
      <c r="F16" s="76">
        <f>'4-1'!F16+'4-2'!F16</f>
        <v>455.56429970596088</v>
      </c>
      <c r="G16" s="76">
        <f>'4-1'!G16+'4-2'!G16</f>
        <v>1068.0734034942279</v>
      </c>
      <c r="H16" s="76">
        <f>'4-1'!H16+'4-2'!H16</f>
        <v>622.28040331125703</v>
      </c>
      <c r="I16" s="76">
        <f>'4-1'!I16+'4-2'!I16</f>
        <v>3215.5111832216085</v>
      </c>
      <c r="J16" s="76">
        <f>'4-1'!J16+'4-2'!J16</f>
        <v>2912.028433931308</v>
      </c>
      <c r="K16" s="76">
        <f>'4-1'!K16+'4-2'!K16</f>
        <v>14344.553141364564</v>
      </c>
      <c r="L16" s="76">
        <f>'4-1'!L16+'4-2'!L16</f>
        <v>2542.2964849551254</v>
      </c>
      <c r="M16" s="76">
        <f>'4-1'!M16+'4-2'!M16</f>
        <v>756.07580415498342</v>
      </c>
      <c r="N16" s="76">
        <f>'4-1'!N16+'4-2'!N16</f>
        <v>467.14173746955385</v>
      </c>
      <c r="O16" s="76">
        <f t="shared" si="0"/>
        <v>30044.417276074288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f>'4-1'!C17+'4-2'!C17</f>
        <v>4763.3828287606402</v>
      </c>
      <c r="D17" s="77">
        <f>'4-1'!D17+'4-2'!D17</f>
        <v>6826.9667516559184</v>
      </c>
      <c r="E17" s="77">
        <f>'4-1'!E17+'4-2'!E17</f>
        <v>12147.297932877884</v>
      </c>
      <c r="F17" s="77">
        <f>'4-1'!F17+'4-2'!F17</f>
        <v>8166.3930634957915</v>
      </c>
      <c r="G17" s="77">
        <f>'4-1'!G17+'4-2'!G17</f>
        <v>4530.4194438805316</v>
      </c>
      <c r="H17" s="77">
        <f>'4-1'!H17+'4-2'!H17</f>
        <v>5263.1424288583348</v>
      </c>
      <c r="I17" s="77">
        <f>'4-1'!I17+'4-2'!I17</f>
        <v>5604.991975590624</v>
      </c>
      <c r="J17" s="77">
        <f>'4-1'!J17+'4-2'!J17</f>
        <v>11060.42669697754</v>
      </c>
      <c r="K17" s="77">
        <f>'4-1'!K17+'4-2'!K17</f>
        <v>143060.47108929243</v>
      </c>
      <c r="L17" s="77">
        <f>'4-1'!L17+'4-2'!L17</f>
        <v>27585.591607655202</v>
      </c>
      <c r="M17" s="77">
        <f>'4-1'!M17+'4-2'!M17</f>
        <v>16055.887281313957</v>
      </c>
      <c r="N17" s="77">
        <f>'4-1'!N17+'4-2'!N17</f>
        <v>4261.9935756661789</v>
      </c>
      <c r="O17" s="77">
        <f t="shared" si="0"/>
        <v>249326.96467602503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f>'4-1'!C18+'4-2'!C18</f>
        <v>3891.4595336742896</v>
      </c>
      <c r="D18" s="76">
        <f>'4-1'!D18+'4-2'!D18</f>
        <v>6556.5793596557287</v>
      </c>
      <c r="E18" s="76">
        <f>'4-1'!E18+'4-2'!E18</f>
        <v>4117.8255804287428</v>
      </c>
      <c r="F18" s="76">
        <f>'4-1'!F18+'4-2'!F18</f>
        <v>2465.8082173368211</v>
      </c>
      <c r="G18" s="76">
        <f>'4-1'!G18+'4-2'!G18</f>
        <v>3149.2612003567174</v>
      </c>
      <c r="H18" s="76">
        <f>'4-1'!H18+'4-2'!H18</f>
        <v>3469.775900807108</v>
      </c>
      <c r="I18" s="76">
        <f>'4-1'!I18+'4-2'!I18</f>
        <v>17606.214850088982</v>
      </c>
      <c r="J18" s="76">
        <f>'4-1'!J18+'4-2'!J18</f>
        <v>5169.8703018823571</v>
      </c>
      <c r="K18" s="76">
        <f>'4-1'!K18+'4-2'!K18</f>
        <v>27033.06119036915</v>
      </c>
      <c r="L18" s="76">
        <f>'4-1'!L18+'4-2'!L18</f>
        <v>8053.2072739962505</v>
      </c>
      <c r="M18" s="76">
        <f>'4-1'!M18+'4-2'!M18</f>
        <v>11364.065282231068</v>
      </c>
      <c r="N18" s="76">
        <f>'4-1'!N18+'4-2'!N18</f>
        <v>263.91408368732806</v>
      </c>
      <c r="O18" s="76">
        <f t="shared" si="0"/>
        <v>93141.042774514528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f>'4-1'!C19+'4-2'!C19</f>
        <v>8236.5286242980874</v>
      </c>
      <c r="D19" s="77">
        <f>'4-1'!D19+'4-2'!D19</f>
        <v>5134.1516747734195</v>
      </c>
      <c r="E19" s="77">
        <f>'4-1'!E19+'4-2'!E19</f>
        <v>4071.2489940011674</v>
      </c>
      <c r="F19" s="77">
        <f>'4-1'!F19+'4-2'!F19</f>
        <v>1576.4323975439256</v>
      </c>
      <c r="G19" s="77">
        <f>'4-1'!G19+'4-2'!G19</f>
        <v>1329.7380608470321</v>
      </c>
      <c r="H19" s="77">
        <f>'4-1'!H19+'4-2'!H19</f>
        <v>4212.4699239409874</v>
      </c>
      <c r="I19" s="77">
        <f>'4-1'!I19+'4-2'!I19</f>
        <v>4752.9353960439657</v>
      </c>
      <c r="J19" s="77">
        <f>'4-1'!J19+'4-2'!J19</f>
        <v>15278.610246717344</v>
      </c>
      <c r="K19" s="77">
        <f>'4-1'!K19+'4-2'!K19</f>
        <v>99363.282049860733</v>
      </c>
      <c r="L19" s="77">
        <f>'4-1'!L19+'4-2'!L19</f>
        <v>4206.9537168908091</v>
      </c>
      <c r="M19" s="77">
        <f>'4-1'!M19+'4-2'!M19</f>
        <v>5311.8887611607715</v>
      </c>
      <c r="N19" s="77">
        <f>'4-1'!N19+'4-2'!N19</f>
        <v>402.4264393645816</v>
      </c>
      <c r="O19" s="77">
        <f t="shared" si="0"/>
        <v>153876.66628544283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f>'4-1'!C20+'4-2'!C20</f>
        <v>2745.376548505461</v>
      </c>
      <c r="D20" s="76">
        <f>'4-1'!D20+'4-2'!D20</f>
        <v>99.472926307728699</v>
      </c>
      <c r="E20" s="76">
        <f>'4-1'!E20+'4-2'!E20</f>
        <v>264.3381204489005</v>
      </c>
      <c r="F20" s="76">
        <f>'4-1'!F20+'4-2'!F20</f>
        <v>1074.4239675352055</v>
      </c>
      <c r="G20" s="76">
        <f>'4-1'!G20+'4-2'!G20</f>
        <v>590.33521558792677</v>
      </c>
      <c r="H20" s="76">
        <f>'4-1'!H20+'4-2'!H20</f>
        <v>0</v>
      </c>
      <c r="I20" s="76">
        <f>'4-1'!I20+'4-2'!I20</f>
        <v>2408.951653939178</v>
      </c>
      <c r="J20" s="76">
        <f>'4-1'!J20+'4-2'!J20</f>
        <v>2461.3673320554885</v>
      </c>
      <c r="K20" s="76">
        <f>'4-1'!K20+'4-2'!K20</f>
        <v>18950.946106441639</v>
      </c>
      <c r="L20" s="76">
        <f>'4-1'!L20+'4-2'!L20</f>
        <v>2214.3237920876418</v>
      </c>
      <c r="M20" s="76">
        <f>'4-1'!M20+'4-2'!M20</f>
        <v>644.20658200904916</v>
      </c>
      <c r="N20" s="76">
        <f>'4-1'!N20+'4-2'!N20</f>
        <v>60.548737752530506</v>
      </c>
      <c r="O20" s="76">
        <f t="shared" si="0"/>
        <v>31514.290982670751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 t="shared" ref="C21:N21" si="1">SUM(C8:C20)</f>
        <v>187417.81922629016</v>
      </c>
      <c r="D21" s="78">
        <f t="shared" si="1"/>
        <v>196933.63335484682</v>
      </c>
      <c r="E21" s="78">
        <f t="shared" si="1"/>
        <v>172395.90170747993</v>
      </c>
      <c r="F21" s="78">
        <f t="shared" si="1"/>
        <v>124704.63349572706</v>
      </c>
      <c r="G21" s="78">
        <f t="shared" si="1"/>
        <v>164006.65829466991</v>
      </c>
      <c r="H21" s="78">
        <f t="shared" si="1"/>
        <v>115417.37126010211</v>
      </c>
      <c r="I21" s="78">
        <f t="shared" si="1"/>
        <v>322358.31891919178</v>
      </c>
      <c r="J21" s="78">
        <f t="shared" si="1"/>
        <v>279398.3216969315</v>
      </c>
      <c r="K21" s="78">
        <f t="shared" si="1"/>
        <v>3099395.5357436971</v>
      </c>
      <c r="L21" s="78">
        <f t="shared" si="1"/>
        <v>351243.26036199206</v>
      </c>
      <c r="M21" s="78">
        <f t="shared" si="1"/>
        <v>226872.98523382875</v>
      </c>
      <c r="N21" s="78">
        <f t="shared" si="1"/>
        <v>71566.147580598757</v>
      </c>
      <c r="O21" s="78">
        <f t="shared" si="0"/>
        <v>5311710.5868753549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91"/>
      <c r="J22" s="33"/>
      <c r="K22" s="91"/>
      <c r="L22" s="33"/>
      <c r="M22" s="162" t="s">
        <v>347</v>
      </c>
      <c r="N22" s="162"/>
      <c r="O22" s="162"/>
      <c r="P22" s="162"/>
      <c r="Q22" s="33"/>
    </row>
    <row r="23" spans="1:17" ht="25.5" x14ac:dyDescent="0.2">
      <c r="A23" s="18"/>
      <c r="B23" s="36"/>
      <c r="C23" s="36"/>
      <c r="D23" s="36"/>
      <c r="E23" s="36"/>
      <c r="F23" s="36"/>
      <c r="G23" s="18"/>
      <c r="H23" s="18"/>
      <c r="I23" s="18"/>
      <c r="J23" s="18"/>
      <c r="K23" s="18"/>
      <c r="L23" s="18"/>
      <c r="M23" s="18"/>
      <c r="N23" s="94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AI23"/>
  <sheetViews>
    <sheetView rightToLeft="1" view="pageBreakPreview" zoomScale="55" zoomScaleNormal="75" zoomScaleSheetLayoutView="55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8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8" ht="38.25" customHeight="1" x14ac:dyDescent="0.2">
      <c r="A2" s="18"/>
      <c r="B2" s="97" t="s">
        <v>274</v>
      </c>
      <c r="C2" s="35"/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275</v>
      </c>
      <c r="Q2" s="23"/>
    </row>
    <row r="3" spans="1:18" s="14" customFormat="1" ht="38.25" customHeight="1" x14ac:dyDescent="0.2">
      <c r="A3" s="43"/>
      <c r="B3" s="178" t="s">
        <v>446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8" s="9" customFormat="1" ht="46.5" customHeight="1" x14ac:dyDescent="0.2">
      <c r="A4" s="44"/>
      <c r="B4" s="179" t="s">
        <v>395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8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8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8" s="11" customFormat="1" ht="56.25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8" s="12" customFormat="1" ht="39" customHeight="1" x14ac:dyDescent="0.2">
      <c r="A8" s="52"/>
      <c r="B8" s="53" t="s">
        <v>40</v>
      </c>
      <c r="C8" s="76">
        <v>21306.920941420136</v>
      </c>
      <c r="D8" s="76">
        <v>14584.815512085672</v>
      </c>
      <c r="E8" s="76">
        <v>13477.221136075359</v>
      </c>
      <c r="F8" s="76">
        <v>12091.320950008383</v>
      </c>
      <c r="G8" s="76">
        <v>17446.882184717302</v>
      </c>
      <c r="H8" s="76">
        <v>10328.810874703186</v>
      </c>
      <c r="I8" s="76">
        <v>18087.432888024538</v>
      </c>
      <c r="J8" s="76">
        <v>35649.26017292028</v>
      </c>
      <c r="K8" s="76">
        <v>236786.70968905566</v>
      </c>
      <c r="L8" s="76">
        <v>49226.334327184406</v>
      </c>
      <c r="M8" s="76">
        <v>38517.932243418887</v>
      </c>
      <c r="N8" s="76">
        <v>11968.506839573847</v>
      </c>
      <c r="O8" s="76">
        <f>SUM(C8:N8)</f>
        <v>479472.14775918768</v>
      </c>
      <c r="P8" s="53" t="s">
        <v>10</v>
      </c>
      <c r="R8" s="188"/>
    </row>
    <row r="9" spans="1:18" s="12" customFormat="1" ht="39" customHeight="1" x14ac:dyDescent="0.2">
      <c r="A9" s="52"/>
      <c r="B9" s="54" t="s">
        <v>41</v>
      </c>
      <c r="C9" s="77">
        <v>31720.029930882247</v>
      </c>
      <c r="D9" s="77">
        <v>43690.168014801522</v>
      </c>
      <c r="E9" s="77">
        <v>35548.898820367605</v>
      </c>
      <c r="F9" s="77">
        <v>27666.076991726692</v>
      </c>
      <c r="G9" s="77">
        <v>35728.474382325017</v>
      </c>
      <c r="H9" s="77">
        <v>32452.144173220961</v>
      </c>
      <c r="I9" s="77">
        <v>61788.758226399856</v>
      </c>
      <c r="J9" s="77">
        <v>44283.083340809528</v>
      </c>
      <c r="K9" s="77">
        <v>901595.72037827829</v>
      </c>
      <c r="L9" s="77">
        <v>29584.056365227265</v>
      </c>
      <c r="M9" s="77">
        <v>20995.667385960969</v>
      </c>
      <c r="N9" s="77">
        <v>6514.7349900874269</v>
      </c>
      <c r="O9" s="77">
        <f t="shared" ref="O9:O21" si="0">SUM(C9:N9)</f>
        <v>1271567.8130000872</v>
      </c>
      <c r="P9" s="54" t="s">
        <v>12</v>
      </c>
      <c r="R9" s="188"/>
    </row>
    <row r="10" spans="1:18" s="12" customFormat="1" ht="39" customHeight="1" x14ac:dyDescent="0.2">
      <c r="A10" s="52"/>
      <c r="B10" s="53" t="s">
        <v>15</v>
      </c>
      <c r="C10" s="76">
        <v>10317.262960574952</v>
      </c>
      <c r="D10" s="76">
        <v>1790.8065426313074</v>
      </c>
      <c r="E10" s="76">
        <v>3283.6097701827739</v>
      </c>
      <c r="F10" s="76">
        <v>4472.9430895480573</v>
      </c>
      <c r="G10" s="76">
        <v>4346.6989858127572</v>
      </c>
      <c r="H10" s="76">
        <v>2602.7247944451951</v>
      </c>
      <c r="I10" s="76">
        <v>7141.4970570843034</v>
      </c>
      <c r="J10" s="76">
        <v>5232.4394466465192</v>
      </c>
      <c r="K10" s="76">
        <v>103308.84216505906</v>
      </c>
      <c r="L10" s="76">
        <v>10048.904700184003</v>
      </c>
      <c r="M10" s="76">
        <v>3659.6434746147788</v>
      </c>
      <c r="N10" s="76">
        <v>3422.9287808696249</v>
      </c>
      <c r="O10" s="76">
        <f t="shared" si="0"/>
        <v>159628.30176765335</v>
      </c>
      <c r="P10" s="53" t="s">
        <v>14</v>
      </c>
      <c r="R10" s="188"/>
    </row>
    <row r="11" spans="1:18" s="12" customFormat="1" ht="39" customHeight="1" x14ac:dyDescent="0.2">
      <c r="A11" s="52"/>
      <c r="B11" s="54" t="s">
        <v>42</v>
      </c>
      <c r="C11" s="77">
        <v>3137.1368287190421</v>
      </c>
      <c r="D11" s="77">
        <v>6811.8134172509372</v>
      </c>
      <c r="E11" s="77">
        <v>2535.6518213648246</v>
      </c>
      <c r="F11" s="77">
        <v>1610.9877012978986</v>
      </c>
      <c r="G11" s="77">
        <v>5812.7265759111597</v>
      </c>
      <c r="H11" s="77">
        <v>2445.4248878843878</v>
      </c>
      <c r="I11" s="77">
        <v>4313.2505085361245</v>
      </c>
      <c r="J11" s="77">
        <v>9099.2682691200862</v>
      </c>
      <c r="K11" s="77">
        <v>39518.665128134227</v>
      </c>
      <c r="L11" s="77">
        <v>16031.804480823681</v>
      </c>
      <c r="M11" s="77">
        <v>10090.261990753494</v>
      </c>
      <c r="N11" s="77">
        <v>3031.7772484806828</v>
      </c>
      <c r="O11" s="77">
        <f t="shared" si="0"/>
        <v>104438.76885827654</v>
      </c>
      <c r="P11" s="54" t="s">
        <v>16</v>
      </c>
      <c r="R11" s="56"/>
    </row>
    <row r="12" spans="1:18" s="12" customFormat="1" ht="39" customHeight="1" x14ac:dyDescent="0.2">
      <c r="A12" s="52"/>
      <c r="B12" s="53" t="s">
        <v>43</v>
      </c>
      <c r="C12" s="76">
        <v>11756.623971140389</v>
      </c>
      <c r="D12" s="76">
        <v>18162.539635963712</v>
      </c>
      <c r="E12" s="76">
        <v>19424.494003980835</v>
      </c>
      <c r="F12" s="76">
        <v>7678.5536752223134</v>
      </c>
      <c r="G12" s="76">
        <v>4876.3947082472923</v>
      </c>
      <c r="H12" s="76">
        <v>4872.6592847420598</v>
      </c>
      <c r="I12" s="76">
        <v>53417.720526286015</v>
      </c>
      <c r="J12" s="76">
        <v>22499.792304407289</v>
      </c>
      <c r="K12" s="76">
        <v>98641.899116986635</v>
      </c>
      <c r="L12" s="76">
        <v>24844.825396202774</v>
      </c>
      <c r="M12" s="76">
        <v>16307.633303466046</v>
      </c>
      <c r="N12" s="76">
        <v>8572.3947787994402</v>
      </c>
      <c r="O12" s="76">
        <f t="shared" si="0"/>
        <v>291055.53070544475</v>
      </c>
      <c r="P12" s="53" t="s">
        <v>18</v>
      </c>
      <c r="R12" s="57"/>
    </row>
    <row r="13" spans="1:18" s="12" customFormat="1" ht="39" customHeight="1" x14ac:dyDescent="0.2">
      <c r="A13" s="52"/>
      <c r="B13" s="54" t="s">
        <v>44</v>
      </c>
      <c r="C13" s="77">
        <v>8993.1358388191456</v>
      </c>
      <c r="D13" s="77">
        <v>9941.7497860065923</v>
      </c>
      <c r="E13" s="77">
        <v>7317.4928281547527</v>
      </c>
      <c r="F13" s="77">
        <v>4317.6001536865497</v>
      </c>
      <c r="G13" s="77">
        <v>13287.401902134465</v>
      </c>
      <c r="H13" s="77">
        <v>6180.077434046917</v>
      </c>
      <c r="I13" s="77">
        <v>9135.8280455578642</v>
      </c>
      <c r="J13" s="77">
        <v>7229.4292878048582</v>
      </c>
      <c r="K13" s="77">
        <v>133337.76066461203</v>
      </c>
      <c r="L13" s="77">
        <v>24158.651730744768</v>
      </c>
      <c r="M13" s="77">
        <v>6855.183632077501</v>
      </c>
      <c r="N13" s="77">
        <v>5389.4009768939768</v>
      </c>
      <c r="O13" s="77">
        <f t="shared" si="0"/>
        <v>236143.71228053945</v>
      </c>
      <c r="P13" s="54" t="s">
        <v>19</v>
      </c>
      <c r="R13" s="56"/>
    </row>
    <row r="14" spans="1:18" s="12" customFormat="1" ht="39" customHeight="1" x14ac:dyDescent="0.2">
      <c r="A14" s="52"/>
      <c r="B14" s="53" t="s">
        <v>45</v>
      </c>
      <c r="C14" s="76">
        <v>1671.7804956662658</v>
      </c>
      <c r="D14" s="76">
        <v>2407.1099640738657</v>
      </c>
      <c r="E14" s="76">
        <v>404.89779508993996</v>
      </c>
      <c r="F14" s="76">
        <v>810.51444325307466</v>
      </c>
      <c r="G14" s="76">
        <v>1730.4590990477254</v>
      </c>
      <c r="H14" s="76">
        <v>977.44578636087624</v>
      </c>
      <c r="I14" s="76">
        <v>737.2413591605133</v>
      </c>
      <c r="J14" s="76">
        <v>1170.5158080922492</v>
      </c>
      <c r="K14" s="76">
        <v>25746.549682720026</v>
      </c>
      <c r="L14" s="76">
        <v>5730.2631575306286</v>
      </c>
      <c r="M14" s="76">
        <v>2734.2868029085807</v>
      </c>
      <c r="N14" s="76"/>
      <c r="O14" s="76">
        <f t="shared" si="0"/>
        <v>44121.06439390374</v>
      </c>
      <c r="P14" s="53" t="s">
        <v>21</v>
      </c>
      <c r="R14" s="57"/>
    </row>
    <row r="15" spans="1:18" s="12" customFormat="1" ht="39" customHeight="1" x14ac:dyDescent="0.2">
      <c r="A15" s="52"/>
      <c r="B15" s="54" t="s">
        <v>46</v>
      </c>
      <c r="C15" s="77">
        <v>481.99431738715538</v>
      </c>
      <c r="D15" s="77">
        <v>984.82632757421561</v>
      </c>
      <c r="E15" s="77">
        <v>856.31784854306511</v>
      </c>
      <c r="F15" s="77">
        <v>735.22362975931651</v>
      </c>
      <c r="G15" s="77">
        <v>1227.7896048804432</v>
      </c>
      <c r="H15" s="77">
        <v>403.38392604742398</v>
      </c>
      <c r="I15" s="77">
        <v>671.95621737242743</v>
      </c>
      <c r="J15" s="77">
        <v>278.0434659262408</v>
      </c>
      <c r="K15" s="77">
        <v>8551.0943019188999</v>
      </c>
      <c r="L15" s="77">
        <v>1588.755904068641</v>
      </c>
      <c r="M15" s="77">
        <v>1784.9181569915092</v>
      </c>
      <c r="N15" s="77">
        <v>128.76060026282755</v>
      </c>
      <c r="O15" s="77">
        <f t="shared" si="0"/>
        <v>17693.064300732167</v>
      </c>
      <c r="P15" s="54" t="s">
        <v>23</v>
      </c>
      <c r="R15" s="56"/>
    </row>
    <row r="16" spans="1:18" s="12" customFormat="1" ht="39" customHeight="1" x14ac:dyDescent="0.2">
      <c r="A16" s="52"/>
      <c r="B16" s="53" t="s">
        <v>26</v>
      </c>
      <c r="C16" s="76">
        <v>878.48633292503519</v>
      </c>
      <c r="D16" s="76">
        <v>418.4503255610806</v>
      </c>
      <c r="E16" s="76">
        <v>504.62684214661141</v>
      </c>
      <c r="F16" s="76">
        <v>297.87796269103603</v>
      </c>
      <c r="G16" s="76">
        <v>574.94635880058786</v>
      </c>
      <c r="H16" s="76">
        <v>408.96229640487019</v>
      </c>
      <c r="I16" s="76">
        <v>1747.7188797975327</v>
      </c>
      <c r="J16" s="76">
        <v>1618.4075163187335</v>
      </c>
      <c r="K16" s="76">
        <v>8081.0923119867657</v>
      </c>
      <c r="L16" s="76">
        <v>1153.7869725648295</v>
      </c>
      <c r="M16" s="76">
        <v>533.84459568344914</v>
      </c>
      <c r="N16" s="76">
        <v>403.63807258805531</v>
      </c>
      <c r="O16" s="76">
        <f t="shared" si="0"/>
        <v>16621.838467468588</v>
      </c>
      <c r="P16" s="53" t="s">
        <v>25</v>
      </c>
      <c r="R16" s="57"/>
    </row>
    <row r="17" spans="1:18" s="12" customFormat="1" ht="39" customHeight="1" x14ac:dyDescent="0.2">
      <c r="A17" s="52"/>
      <c r="B17" s="54" t="s">
        <v>47</v>
      </c>
      <c r="C17" s="77">
        <v>3751.2699183415821</v>
      </c>
      <c r="D17" s="77">
        <v>3639.9751456211889</v>
      </c>
      <c r="E17" s="77">
        <v>4940.2395897887036</v>
      </c>
      <c r="F17" s="77">
        <v>4618.0310688596119</v>
      </c>
      <c r="G17" s="77">
        <v>2811.1777282817052</v>
      </c>
      <c r="H17" s="77">
        <v>4250.2586309284816</v>
      </c>
      <c r="I17" s="77">
        <v>4932.0924045844604</v>
      </c>
      <c r="J17" s="77">
        <v>6715.0323972507076</v>
      </c>
      <c r="K17" s="77">
        <v>88343.464007802686</v>
      </c>
      <c r="L17" s="77">
        <v>13744.191565113271</v>
      </c>
      <c r="M17" s="77">
        <v>8892.556105859685</v>
      </c>
      <c r="N17" s="77">
        <v>3051.5970513632469</v>
      </c>
      <c r="O17" s="77">
        <f t="shared" si="0"/>
        <v>149689.88561379531</v>
      </c>
      <c r="P17" s="54" t="s">
        <v>27</v>
      </c>
      <c r="R17" s="56"/>
    </row>
    <row r="18" spans="1:18" s="12" customFormat="1" ht="39" customHeight="1" x14ac:dyDescent="0.2">
      <c r="A18" s="52"/>
      <c r="B18" s="53" t="s">
        <v>48</v>
      </c>
      <c r="C18" s="76">
        <v>3290.6516479858142</v>
      </c>
      <c r="D18" s="76">
        <v>4400.9043533136091</v>
      </c>
      <c r="E18" s="76">
        <v>3477.743920311897</v>
      </c>
      <c r="F18" s="76">
        <v>1660.0352149725722</v>
      </c>
      <c r="G18" s="76">
        <v>2559.0036515463617</v>
      </c>
      <c r="H18" s="76">
        <v>2599.8387211804684</v>
      </c>
      <c r="I18" s="76">
        <v>11095.802460313895</v>
      </c>
      <c r="J18" s="76">
        <v>4187.4264076470517</v>
      </c>
      <c r="K18" s="76">
        <v>15082.447462037722</v>
      </c>
      <c r="L18" s="76">
        <v>5326.8484168718014</v>
      </c>
      <c r="M18" s="76">
        <v>7521.6890597008523</v>
      </c>
      <c r="N18" s="76">
        <v>263.91408368732806</v>
      </c>
      <c r="O18" s="76">
        <f t="shared" si="0"/>
        <v>61466.30539956937</v>
      </c>
      <c r="P18" s="53" t="s">
        <v>29</v>
      </c>
      <c r="R18" s="57"/>
    </row>
    <row r="19" spans="1:18" s="12" customFormat="1" ht="39" customHeight="1" x14ac:dyDescent="0.2">
      <c r="A19" s="52"/>
      <c r="B19" s="54" t="s">
        <v>49</v>
      </c>
      <c r="C19" s="77">
        <v>3365.7837787583048</v>
      </c>
      <c r="D19" s="77">
        <v>2632.7933985961354</v>
      </c>
      <c r="E19" s="77">
        <v>1882.3982803771316</v>
      </c>
      <c r="F19" s="77">
        <v>986.09952768418725</v>
      </c>
      <c r="G19" s="77">
        <v>774.32029541865052</v>
      </c>
      <c r="H19" s="77">
        <v>2958.899688563798</v>
      </c>
      <c r="I19" s="77">
        <v>2526.8362119542026</v>
      </c>
      <c r="J19" s="77">
        <v>7276.5824482989756</v>
      </c>
      <c r="K19" s="77">
        <v>53361.464551775025</v>
      </c>
      <c r="L19" s="77">
        <v>2590.615011184017</v>
      </c>
      <c r="M19" s="77">
        <v>2883.6255322704314</v>
      </c>
      <c r="N19" s="77">
        <v>242.02658678473435</v>
      </c>
      <c r="O19" s="77">
        <f t="shared" si="0"/>
        <v>81481.445311665593</v>
      </c>
      <c r="P19" s="54" t="s">
        <v>31</v>
      </c>
      <c r="R19" s="56"/>
    </row>
    <row r="20" spans="1:18" s="12" customFormat="1" ht="39" customHeight="1" x14ac:dyDescent="0.2">
      <c r="A20" s="52"/>
      <c r="B20" s="53" t="s">
        <v>50</v>
      </c>
      <c r="C20" s="76">
        <v>1496.5439821701827</v>
      </c>
      <c r="D20" s="76">
        <v>99.472926307728699</v>
      </c>
      <c r="E20" s="76">
        <v>171.78417777184987</v>
      </c>
      <c r="F20" s="76">
        <v>670.58936186762071</v>
      </c>
      <c r="G20" s="76">
        <v>590.33521558792677</v>
      </c>
      <c r="H20" s="76"/>
      <c r="I20" s="76">
        <v>1285.3862142848598</v>
      </c>
      <c r="J20" s="76">
        <v>1274.0114242910065</v>
      </c>
      <c r="K20" s="76">
        <v>10034.695368846702</v>
      </c>
      <c r="L20" s="76">
        <v>770.39099322696757</v>
      </c>
      <c r="M20" s="76">
        <v>138.36925152634294</v>
      </c>
      <c r="N20" s="76">
        <v>60.548737752530506</v>
      </c>
      <c r="O20" s="76">
        <f t="shared" si="0"/>
        <v>16592.127653633717</v>
      </c>
      <c r="P20" s="53" t="s">
        <v>33</v>
      </c>
      <c r="R20" s="57"/>
    </row>
    <row r="21" spans="1:18" s="12" customFormat="1" ht="39.950000000000003" customHeight="1" x14ac:dyDescent="0.2">
      <c r="A21" s="52"/>
      <c r="B21" s="55" t="s">
        <v>51</v>
      </c>
      <c r="C21" s="78">
        <f>SUM(C8:C20)</f>
        <v>102167.62094479027</v>
      </c>
      <c r="D21" s="78">
        <f t="shared" ref="D21:N21" si="1">SUM(D8:D20)</f>
        <v>109565.42534978758</v>
      </c>
      <c r="E21" s="78">
        <f t="shared" si="1"/>
        <v>93825.376834155366</v>
      </c>
      <c r="F21" s="78">
        <f t="shared" si="1"/>
        <v>67615.853770577305</v>
      </c>
      <c r="G21" s="78">
        <f t="shared" si="1"/>
        <v>91766.610692711387</v>
      </c>
      <c r="H21" s="78">
        <f t="shared" si="1"/>
        <v>70480.630498528626</v>
      </c>
      <c r="I21" s="78">
        <f t="shared" si="1"/>
        <v>176881.52099935661</v>
      </c>
      <c r="J21" s="78">
        <f t="shared" si="1"/>
        <v>146513.29228953357</v>
      </c>
      <c r="K21" s="78">
        <f t="shared" si="1"/>
        <v>1722390.4048292136</v>
      </c>
      <c r="L21" s="78">
        <f t="shared" si="1"/>
        <v>184799.42902092703</v>
      </c>
      <c r="M21" s="78">
        <f t="shared" si="1"/>
        <v>120915.61153523251</v>
      </c>
      <c r="N21" s="78">
        <f t="shared" si="1"/>
        <v>43050.228747143723</v>
      </c>
      <c r="O21" s="78">
        <f t="shared" si="0"/>
        <v>2929972.0055119572</v>
      </c>
      <c r="P21" s="55" t="s">
        <v>7</v>
      </c>
      <c r="R21" s="56"/>
    </row>
    <row r="22" spans="1:18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91"/>
      <c r="J22" s="33"/>
      <c r="K22" s="91"/>
      <c r="L22" s="33"/>
      <c r="M22" s="162" t="s">
        <v>347</v>
      </c>
      <c r="N22" s="162"/>
      <c r="O22" s="162"/>
      <c r="P22" s="162"/>
      <c r="Q22" s="33"/>
      <c r="R22" s="57"/>
    </row>
    <row r="23" spans="1:18" ht="27.75" x14ac:dyDescent="0.2">
      <c r="A23" s="18"/>
      <c r="B23" s="36"/>
      <c r="C23" s="36"/>
      <c r="D23" s="36"/>
      <c r="E23" s="36"/>
      <c r="F23" s="36"/>
      <c r="G23" s="18"/>
      <c r="H23" s="18"/>
      <c r="I23" s="93"/>
      <c r="J23" s="18"/>
      <c r="K23" s="18"/>
      <c r="L23" s="18"/>
      <c r="M23" s="18"/>
      <c r="N23" s="96"/>
      <c r="O23" s="18"/>
      <c r="P23" s="18"/>
      <c r="Q23" s="17"/>
      <c r="R23" s="56"/>
    </row>
  </sheetData>
  <mergeCells count="8">
    <mergeCell ref="B22:D22"/>
    <mergeCell ref="M22:P22"/>
    <mergeCell ref="R8:R10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4C5"/>
  </sheetPr>
  <dimension ref="A1:Q23"/>
  <sheetViews>
    <sheetView rightToLeft="1" view="pageBreakPreview" zoomScale="55" zoomScaleNormal="75" zoomScaleSheetLayoutView="55" zoomScalePageLayoutView="70" workbookViewId="0">
      <selection activeCell="A24" sqref="A24:XFD74"/>
    </sheetView>
  </sheetViews>
  <sheetFormatPr defaultRowHeight="15.75" x14ac:dyDescent="0.2"/>
  <cols>
    <col min="1" max="1" width="9.140625" style="8"/>
    <col min="2" max="2" width="32.85546875" style="7" customWidth="1"/>
    <col min="3" max="3" width="17.7109375" style="7" customWidth="1"/>
    <col min="4" max="6" width="15.7109375" style="7" customWidth="1"/>
    <col min="7" max="15" width="15.7109375" style="8" customWidth="1"/>
    <col min="16" max="16" width="44" style="8" customWidth="1"/>
    <col min="17" max="17" width="9.140625" style="4"/>
    <col min="18" max="16384" width="9.140625" style="8"/>
  </cols>
  <sheetData>
    <row r="1" spans="1:17" ht="22.5" x14ac:dyDescent="0.2">
      <c r="A1" s="18"/>
      <c r="B1" s="36"/>
      <c r="C1" s="36"/>
      <c r="D1" s="36"/>
      <c r="E1" s="36"/>
      <c r="F1" s="36"/>
      <c r="G1" s="18"/>
      <c r="H1" s="18"/>
      <c r="I1" s="18"/>
      <c r="J1" s="18"/>
      <c r="K1" s="18"/>
      <c r="L1" s="18"/>
      <c r="M1" s="18"/>
      <c r="N1" s="18"/>
      <c r="O1" s="18"/>
      <c r="P1" s="18"/>
      <c r="Q1" s="17"/>
    </row>
    <row r="2" spans="1:17" ht="38.25" customHeight="1" x14ac:dyDescent="0.2">
      <c r="A2" s="18"/>
      <c r="B2" s="97" t="s">
        <v>266</v>
      </c>
      <c r="D2" s="36"/>
      <c r="E2" s="36"/>
      <c r="F2" s="36"/>
      <c r="G2" s="18"/>
      <c r="H2" s="18"/>
      <c r="I2" s="18"/>
      <c r="J2" s="18"/>
      <c r="K2" s="18"/>
      <c r="L2" s="18"/>
      <c r="M2" s="18"/>
      <c r="N2" s="18"/>
      <c r="P2" s="98" t="s">
        <v>265</v>
      </c>
      <c r="Q2" s="23"/>
    </row>
    <row r="3" spans="1:17" s="14" customFormat="1" ht="38.25" customHeight="1" x14ac:dyDescent="0.2">
      <c r="A3" s="43"/>
      <c r="B3" s="178" t="s">
        <v>381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25"/>
    </row>
    <row r="4" spans="1:17" s="9" customFormat="1" ht="51.75" customHeight="1" x14ac:dyDescent="0.2">
      <c r="A4" s="44"/>
      <c r="B4" s="179" t="s">
        <v>396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45"/>
    </row>
    <row r="5" spans="1:17" s="10" customFormat="1" ht="42.75" customHeight="1" x14ac:dyDescent="0.2">
      <c r="A5" s="46"/>
      <c r="B5" s="184" t="s">
        <v>39</v>
      </c>
      <c r="C5" s="110" t="s">
        <v>52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367</v>
      </c>
      <c r="O5" s="187" t="s">
        <v>77</v>
      </c>
      <c r="P5" s="186" t="s">
        <v>38</v>
      </c>
    </row>
    <row r="6" spans="1:17" s="11" customFormat="1" ht="24.75" customHeight="1" x14ac:dyDescent="0.2">
      <c r="A6" s="47"/>
      <c r="B6" s="185"/>
      <c r="C6" s="49" t="s">
        <v>53</v>
      </c>
      <c r="D6" s="49" t="s">
        <v>54</v>
      </c>
      <c r="E6" s="49" t="s">
        <v>55</v>
      </c>
      <c r="F6" s="49" t="s">
        <v>56</v>
      </c>
      <c r="G6" s="49" t="s">
        <v>57</v>
      </c>
      <c r="H6" s="49" t="s">
        <v>58</v>
      </c>
      <c r="I6" s="49" t="s">
        <v>59</v>
      </c>
      <c r="J6" s="49" t="s">
        <v>60</v>
      </c>
      <c r="K6" s="49" t="s">
        <v>61</v>
      </c>
      <c r="L6" s="48" t="s">
        <v>62</v>
      </c>
      <c r="M6" s="48" t="s">
        <v>63</v>
      </c>
      <c r="N6" s="48" t="s">
        <v>64</v>
      </c>
      <c r="O6" s="177"/>
      <c r="P6" s="186"/>
    </row>
    <row r="7" spans="1:17" s="11" customFormat="1" ht="57" customHeight="1" x14ac:dyDescent="0.2">
      <c r="A7" s="47"/>
      <c r="B7" s="185"/>
      <c r="C7" s="51" t="s">
        <v>65</v>
      </c>
      <c r="D7" s="51" t="s">
        <v>66</v>
      </c>
      <c r="E7" s="51" t="s">
        <v>67</v>
      </c>
      <c r="F7" s="51" t="s">
        <v>68</v>
      </c>
      <c r="G7" s="51" t="s">
        <v>69</v>
      </c>
      <c r="H7" s="51" t="s">
        <v>70</v>
      </c>
      <c r="I7" s="51" t="s">
        <v>71</v>
      </c>
      <c r="J7" s="51" t="s">
        <v>72</v>
      </c>
      <c r="K7" s="51" t="s">
        <v>73</v>
      </c>
      <c r="L7" s="50" t="s">
        <v>74</v>
      </c>
      <c r="M7" s="50" t="s">
        <v>76</v>
      </c>
      <c r="N7" s="50" t="s">
        <v>75</v>
      </c>
      <c r="O7" s="50" t="s">
        <v>7</v>
      </c>
      <c r="P7" s="186"/>
    </row>
    <row r="8" spans="1:17" s="12" customFormat="1" ht="39" customHeight="1" x14ac:dyDescent="0.2">
      <c r="A8" s="52"/>
      <c r="B8" s="53" t="s">
        <v>40</v>
      </c>
      <c r="C8" s="76">
        <v>17081.685412561357</v>
      </c>
      <c r="D8" s="76">
        <v>11508.592815499955</v>
      </c>
      <c r="E8" s="76">
        <v>12805.918940160916</v>
      </c>
      <c r="F8" s="76">
        <v>12364.042488321489</v>
      </c>
      <c r="G8" s="76">
        <v>15797.434080979034</v>
      </c>
      <c r="H8" s="76">
        <v>5909.0439246221367</v>
      </c>
      <c r="I8" s="76">
        <v>15421.918905357563</v>
      </c>
      <c r="J8" s="76">
        <v>28950.637973124722</v>
      </c>
      <c r="K8" s="76">
        <v>201936.89196627651</v>
      </c>
      <c r="L8" s="76">
        <v>45989.33559325571</v>
      </c>
      <c r="M8" s="76">
        <v>38094.079580676385</v>
      </c>
      <c r="N8" s="76">
        <v>9322.5754906512248</v>
      </c>
      <c r="O8" s="76">
        <f>SUM(C8:N8)</f>
        <v>415182.15717148705</v>
      </c>
      <c r="P8" s="53" t="s">
        <v>10</v>
      </c>
    </row>
    <row r="9" spans="1:17" s="12" customFormat="1" ht="39" customHeight="1" x14ac:dyDescent="0.2">
      <c r="A9" s="52"/>
      <c r="B9" s="54" t="s">
        <v>41</v>
      </c>
      <c r="C9" s="77">
        <v>25278.92730078832</v>
      </c>
      <c r="D9" s="77">
        <v>35861.818963774844</v>
      </c>
      <c r="E9" s="77">
        <v>32713.650967991343</v>
      </c>
      <c r="F9" s="77">
        <v>20019.792957334321</v>
      </c>
      <c r="G9" s="77">
        <v>22000.359069811537</v>
      </c>
      <c r="H9" s="77">
        <v>20690.188667114129</v>
      </c>
      <c r="I9" s="77">
        <v>48810.987673488067</v>
      </c>
      <c r="J9" s="77">
        <v>54506.372081528149</v>
      </c>
      <c r="K9" s="77">
        <v>746872.64591817069</v>
      </c>
      <c r="L9" s="77">
        <v>21319.065145843226</v>
      </c>
      <c r="M9" s="77">
        <v>20817.312506979211</v>
      </c>
      <c r="N9" s="77">
        <v>4175.2083602138846</v>
      </c>
      <c r="O9" s="77">
        <f t="shared" ref="O9:O21" si="0">SUM(C9:N9)</f>
        <v>1053066.3296130374</v>
      </c>
      <c r="P9" s="54" t="s">
        <v>12</v>
      </c>
    </row>
    <row r="10" spans="1:17" s="12" customFormat="1" ht="39" customHeight="1" x14ac:dyDescent="0.2">
      <c r="A10" s="52"/>
      <c r="B10" s="53" t="s">
        <v>15</v>
      </c>
      <c r="C10" s="76">
        <v>10222.478112144414</v>
      </c>
      <c r="D10" s="76">
        <v>1723.6449835812109</v>
      </c>
      <c r="E10" s="76">
        <v>2042.7209132825774</v>
      </c>
      <c r="F10" s="76">
        <v>3218.1867544567408</v>
      </c>
      <c r="G10" s="76">
        <v>4026.1951247151733</v>
      </c>
      <c r="H10" s="76">
        <v>2143.5386927820018</v>
      </c>
      <c r="I10" s="76">
        <v>8565.415699258383</v>
      </c>
      <c r="J10" s="76">
        <v>5067.2846819268152</v>
      </c>
      <c r="K10" s="76">
        <v>67674.254129005989</v>
      </c>
      <c r="L10" s="76">
        <v>11142.786997269714</v>
      </c>
      <c r="M10" s="76">
        <v>5375.6961649599089</v>
      </c>
      <c r="N10" s="76">
        <v>1657.1173174240084</v>
      </c>
      <c r="O10" s="76">
        <f t="shared" si="0"/>
        <v>122859.31957080693</v>
      </c>
      <c r="P10" s="53" t="s">
        <v>14</v>
      </c>
    </row>
    <row r="11" spans="1:17" s="12" customFormat="1" ht="39" customHeight="1" x14ac:dyDescent="0.2">
      <c r="A11" s="52"/>
      <c r="B11" s="54" t="s">
        <v>42</v>
      </c>
      <c r="C11" s="77">
        <v>4692.277265644826</v>
      </c>
      <c r="D11" s="77">
        <v>8190.1285668615383</v>
      </c>
      <c r="E11" s="77">
        <v>3093.9139729397534</v>
      </c>
      <c r="F11" s="77">
        <v>2292.9570940984518</v>
      </c>
      <c r="G11" s="77">
        <v>6613.9104375892593</v>
      </c>
      <c r="H11" s="77">
        <v>2759.2435740593132</v>
      </c>
      <c r="I11" s="77">
        <v>4037.945451821015</v>
      </c>
      <c r="J11" s="77">
        <v>6709.5838375899611</v>
      </c>
      <c r="K11" s="77">
        <v>31571.543823712294</v>
      </c>
      <c r="L11" s="77">
        <v>15658.624605220873</v>
      </c>
      <c r="M11" s="77">
        <v>9300.1054888099716</v>
      </c>
      <c r="N11" s="77">
        <v>1074.2820373892239</v>
      </c>
      <c r="O11" s="77">
        <f t="shared" si="0"/>
        <v>95994.516155736477</v>
      </c>
      <c r="P11" s="54" t="s">
        <v>16</v>
      </c>
    </row>
    <row r="12" spans="1:17" s="12" customFormat="1" ht="39" customHeight="1" x14ac:dyDescent="0.2">
      <c r="A12" s="52"/>
      <c r="B12" s="53" t="s">
        <v>43</v>
      </c>
      <c r="C12" s="76">
        <v>9510.1390990698656</v>
      </c>
      <c r="D12" s="76">
        <v>13123.104060853051</v>
      </c>
      <c r="E12" s="76">
        <v>11827.168444122899</v>
      </c>
      <c r="F12" s="76">
        <v>7210.2411133318355</v>
      </c>
      <c r="G12" s="76">
        <v>2958.0768539325827</v>
      </c>
      <c r="H12" s="76">
        <v>3900.9683375068421</v>
      </c>
      <c r="I12" s="76">
        <v>45830.926355416494</v>
      </c>
      <c r="J12" s="76">
        <v>15243.900914755117</v>
      </c>
      <c r="K12" s="76">
        <v>73253.842173322468</v>
      </c>
      <c r="L12" s="76">
        <v>21929.959664061091</v>
      </c>
      <c r="M12" s="76">
        <v>8705.1329311748195</v>
      </c>
      <c r="N12" s="76">
        <v>6986.1951908069277</v>
      </c>
      <c r="O12" s="76">
        <f t="shared" si="0"/>
        <v>220479.65513835399</v>
      </c>
      <c r="P12" s="53" t="s">
        <v>18</v>
      </c>
    </row>
    <row r="13" spans="1:17" s="12" customFormat="1" ht="39" customHeight="1" x14ac:dyDescent="0.2">
      <c r="A13" s="52"/>
      <c r="B13" s="54" t="s">
        <v>44</v>
      </c>
      <c r="C13" s="77">
        <v>8471.8260060138564</v>
      </c>
      <c r="D13" s="77">
        <v>8055.7594267347622</v>
      </c>
      <c r="E13" s="77">
        <v>3833.793034300515</v>
      </c>
      <c r="F13" s="77">
        <v>5456.5155063155116</v>
      </c>
      <c r="G13" s="77">
        <v>15701.73747073268</v>
      </c>
      <c r="H13" s="77">
        <v>4762.1561079321873</v>
      </c>
      <c r="I13" s="77">
        <v>9997.3946959644054</v>
      </c>
      <c r="J13" s="77">
        <v>5579.2427031224788</v>
      </c>
      <c r="K13" s="77">
        <v>105998.12730679587</v>
      </c>
      <c r="L13" s="77">
        <v>21903.891575486992</v>
      </c>
      <c r="M13" s="77">
        <v>5772.2828091929696</v>
      </c>
      <c r="N13" s="77">
        <v>3866.2403952054879</v>
      </c>
      <c r="O13" s="77">
        <f t="shared" si="0"/>
        <v>199398.9670377977</v>
      </c>
      <c r="P13" s="54" t="s">
        <v>19</v>
      </c>
    </row>
    <row r="14" spans="1:17" s="12" customFormat="1" ht="39" customHeight="1" x14ac:dyDescent="0.2">
      <c r="A14" s="52"/>
      <c r="B14" s="53" t="s">
        <v>45</v>
      </c>
      <c r="C14" s="76">
        <v>1133.3035742174152</v>
      </c>
      <c r="D14" s="76">
        <v>694.03839136209945</v>
      </c>
      <c r="E14" s="76">
        <v>805.29839709812813</v>
      </c>
      <c r="F14" s="76">
        <v>546.18626379711725</v>
      </c>
      <c r="G14" s="76">
        <v>1142.8117774304396</v>
      </c>
      <c r="H14" s="76">
        <v>882.00012610662736</v>
      </c>
      <c r="I14" s="76">
        <v>811.44025057986437</v>
      </c>
      <c r="J14" s="76">
        <v>620.01415391295882</v>
      </c>
      <c r="K14" s="76">
        <v>16054.748983472065</v>
      </c>
      <c r="L14" s="76">
        <v>6217.2192521346697</v>
      </c>
      <c r="M14" s="76">
        <v>2388.5290691771092</v>
      </c>
      <c r="N14" s="76">
        <v>0</v>
      </c>
      <c r="O14" s="76">
        <f t="shared" si="0"/>
        <v>31295.590239288493</v>
      </c>
      <c r="P14" s="53" t="s">
        <v>21</v>
      </c>
    </row>
    <row r="15" spans="1:17" s="12" customFormat="1" ht="39" customHeight="1" x14ac:dyDescent="0.2">
      <c r="A15" s="52"/>
      <c r="B15" s="54" t="s">
        <v>46</v>
      </c>
      <c r="C15" s="77">
        <v>542.38100015517477</v>
      </c>
      <c r="D15" s="77">
        <v>164.45882794279694</v>
      </c>
      <c r="E15" s="77">
        <v>247.50604290533778</v>
      </c>
      <c r="F15" s="77">
        <v>474.86873795160386</v>
      </c>
      <c r="G15" s="77">
        <v>641.47871223659388</v>
      </c>
      <c r="H15" s="77">
        <v>539.89201161017922</v>
      </c>
      <c r="I15" s="77"/>
      <c r="J15" s="77">
        <v>397.15024368021926</v>
      </c>
      <c r="K15" s="77">
        <v>5793.9267388480557</v>
      </c>
      <c r="L15" s="77">
        <v>1266.4085911685427</v>
      </c>
      <c r="M15" s="77">
        <v>1342.1959817968059</v>
      </c>
      <c r="N15" s="77">
        <v>0</v>
      </c>
      <c r="O15" s="77">
        <f t="shared" si="0"/>
        <v>11410.266888295311</v>
      </c>
      <c r="P15" s="54" t="s">
        <v>23</v>
      </c>
    </row>
    <row r="16" spans="1:17" s="12" customFormat="1" ht="39" customHeight="1" x14ac:dyDescent="0.2">
      <c r="A16" s="52"/>
      <c r="B16" s="53" t="s">
        <v>26</v>
      </c>
      <c r="C16" s="76">
        <v>584.68230292210512</v>
      </c>
      <c r="D16" s="76">
        <v>202.6370798948177</v>
      </c>
      <c r="E16" s="76">
        <v>1072.0095010160533</v>
      </c>
      <c r="F16" s="76">
        <v>157.68633701492485</v>
      </c>
      <c r="G16" s="76">
        <v>493.12704469363996</v>
      </c>
      <c r="H16" s="76">
        <v>213.31810690638679</v>
      </c>
      <c r="I16" s="76">
        <v>1467.7923034240757</v>
      </c>
      <c r="J16" s="76">
        <v>1293.6209176125744</v>
      </c>
      <c r="K16" s="76">
        <v>6263.4608293777983</v>
      </c>
      <c r="L16" s="76">
        <v>1388.5095123902959</v>
      </c>
      <c r="M16" s="76">
        <v>222.23120847153427</v>
      </c>
      <c r="N16" s="76">
        <v>63.503664881498523</v>
      </c>
      <c r="O16" s="76">
        <f t="shared" si="0"/>
        <v>13422.578808605704</v>
      </c>
      <c r="P16" s="53" t="s">
        <v>25</v>
      </c>
    </row>
    <row r="17" spans="1:17" s="12" customFormat="1" ht="39" customHeight="1" x14ac:dyDescent="0.2">
      <c r="A17" s="52"/>
      <c r="B17" s="54" t="s">
        <v>47</v>
      </c>
      <c r="C17" s="77">
        <v>1012.1129104190583</v>
      </c>
      <c r="D17" s="77">
        <v>3186.99160603473</v>
      </c>
      <c r="E17" s="77">
        <v>7207.0583430891802</v>
      </c>
      <c r="F17" s="77">
        <v>3548.3619946361796</v>
      </c>
      <c r="G17" s="77">
        <v>1719.241715598826</v>
      </c>
      <c r="H17" s="77">
        <v>1012.8837979298535</v>
      </c>
      <c r="I17" s="77">
        <v>672.89957100616334</v>
      </c>
      <c r="J17" s="77">
        <v>4345.3942997268323</v>
      </c>
      <c r="K17" s="77">
        <v>54717.007081489763</v>
      </c>
      <c r="L17" s="77">
        <v>13841.400042541929</v>
      </c>
      <c r="M17" s="77">
        <v>7163.331175454271</v>
      </c>
      <c r="N17" s="77">
        <v>1210.3965243029318</v>
      </c>
      <c r="O17" s="77">
        <f t="shared" si="0"/>
        <v>99637.079062229721</v>
      </c>
      <c r="P17" s="54" t="s">
        <v>27</v>
      </c>
    </row>
    <row r="18" spans="1:17" s="12" customFormat="1" ht="39" customHeight="1" x14ac:dyDescent="0.2">
      <c r="A18" s="52"/>
      <c r="B18" s="53" t="s">
        <v>48</v>
      </c>
      <c r="C18" s="76">
        <v>600.80788568847549</v>
      </c>
      <c r="D18" s="76">
        <v>2155.67500634212</v>
      </c>
      <c r="E18" s="76">
        <v>640.08166011684602</v>
      </c>
      <c r="F18" s="76">
        <v>805.7730023642489</v>
      </c>
      <c r="G18" s="76">
        <v>590.25754881035584</v>
      </c>
      <c r="H18" s="76">
        <v>869.9371796266397</v>
      </c>
      <c r="I18" s="76">
        <v>6510.4123897750887</v>
      </c>
      <c r="J18" s="76">
        <v>982.44389423530538</v>
      </c>
      <c r="K18" s="76">
        <v>11950.613728331427</v>
      </c>
      <c r="L18" s="76">
        <v>2726.3588571244491</v>
      </c>
      <c r="M18" s="76">
        <v>3842.3762225302153</v>
      </c>
      <c r="N18" s="76">
        <v>0</v>
      </c>
      <c r="O18" s="76">
        <f t="shared" si="0"/>
        <v>31674.737374945169</v>
      </c>
      <c r="P18" s="53" t="s">
        <v>29</v>
      </c>
    </row>
    <row r="19" spans="1:17" s="12" customFormat="1" ht="39" customHeight="1" x14ac:dyDescent="0.2">
      <c r="A19" s="52"/>
      <c r="B19" s="54" t="s">
        <v>49</v>
      </c>
      <c r="C19" s="77">
        <v>4870.7448455397835</v>
      </c>
      <c r="D19" s="77">
        <v>2501.3582761772841</v>
      </c>
      <c r="E19" s="77">
        <v>2188.8507136240355</v>
      </c>
      <c r="F19" s="77">
        <v>590.33286985973837</v>
      </c>
      <c r="G19" s="77">
        <v>555.41776542838147</v>
      </c>
      <c r="H19" s="77">
        <v>1253.570235377189</v>
      </c>
      <c r="I19" s="77">
        <v>2226.0991840897636</v>
      </c>
      <c r="J19" s="77">
        <v>8002.0277984183676</v>
      </c>
      <c r="K19" s="77">
        <v>46001.817498085707</v>
      </c>
      <c r="L19" s="77">
        <v>1616.3387057067919</v>
      </c>
      <c r="M19" s="77">
        <v>2428.2632288903405</v>
      </c>
      <c r="N19" s="77">
        <v>160.39985257984728</v>
      </c>
      <c r="O19" s="77">
        <f t="shared" si="0"/>
        <v>72395.220973777235</v>
      </c>
      <c r="P19" s="54" t="s">
        <v>31</v>
      </c>
    </row>
    <row r="20" spans="1:17" s="12" customFormat="1" ht="39" customHeight="1" x14ac:dyDescent="0.2">
      <c r="A20" s="52"/>
      <c r="B20" s="53" t="s">
        <v>50</v>
      </c>
      <c r="C20" s="76">
        <v>1248.8325663352782</v>
      </c>
      <c r="D20" s="76">
        <v>0</v>
      </c>
      <c r="E20" s="76">
        <v>92.553942677050628</v>
      </c>
      <c r="F20" s="76">
        <v>403.8346056675847</v>
      </c>
      <c r="G20" s="76">
        <v>0</v>
      </c>
      <c r="H20" s="76">
        <v>0</v>
      </c>
      <c r="I20" s="76">
        <v>1123.5654396543182</v>
      </c>
      <c r="J20" s="76">
        <v>1187.355907764482</v>
      </c>
      <c r="K20" s="76">
        <v>8916.2507375949353</v>
      </c>
      <c r="L20" s="76">
        <v>1443.9327988606742</v>
      </c>
      <c r="M20" s="76">
        <v>505.83733048270625</v>
      </c>
      <c r="N20" s="76">
        <v>0</v>
      </c>
      <c r="O20" s="76">
        <f t="shared" si="0"/>
        <v>14922.163329037028</v>
      </c>
      <c r="P20" s="53" t="s">
        <v>33</v>
      </c>
    </row>
    <row r="21" spans="1:17" s="12" customFormat="1" ht="39.950000000000003" customHeight="1" x14ac:dyDescent="0.2">
      <c r="A21" s="52"/>
      <c r="B21" s="55" t="s">
        <v>51</v>
      </c>
      <c r="C21" s="78">
        <f>SUM(C8:C20)</f>
        <v>85250.198281499936</v>
      </c>
      <c r="D21" s="78">
        <f t="shared" ref="D21:N21" si="1">SUM(D8:D20)</f>
        <v>87368.208005059219</v>
      </c>
      <c r="E21" s="78">
        <f t="shared" si="1"/>
        <v>78570.52487332467</v>
      </c>
      <c r="F21" s="78">
        <f t="shared" si="1"/>
        <v>57088.779725149754</v>
      </c>
      <c r="G21" s="78">
        <f t="shared" si="1"/>
        <v>72240.047601958504</v>
      </c>
      <c r="H21" s="78">
        <f t="shared" si="1"/>
        <v>44936.740761573499</v>
      </c>
      <c r="I21" s="78">
        <f t="shared" si="1"/>
        <v>145476.7979198352</v>
      </c>
      <c r="J21" s="78">
        <f t="shared" si="1"/>
        <v>132885.02940739799</v>
      </c>
      <c r="K21" s="78">
        <f t="shared" si="1"/>
        <v>1377005.1309144837</v>
      </c>
      <c r="L21" s="78">
        <f t="shared" si="1"/>
        <v>166443.83134106497</v>
      </c>
      <c r="M21" s="78">
        <f t="shared" si="1"/>
        <v>105957.37369859625</v>
      </c>
      <c r="N21" s="78">
        <f t="shared" si="1"/>
        <v>28515.918833455038</v>
      </c>
      <c r="O21" s="78">
        <f t="shared" si="0"/>
        <v>2381738.581363399</v>
      </c>
      <c r="P21" s="55" t="s">
        <v>7</v>
      </c>
    </row>
    <row r="22" spans="1:17" s="6" customFormat="1" ht="30" customHeight="1" x14ac:dyDescent="0.2">
      <c r="A22" s="33"/>
      <c r="B22" s="162" t="s">
        <v>346</v>
      </c>
      <c r="C22" s="162"/>
      <c r="D22" s="162"/>
      <c r="F22" s="33"/>
      <c r="G22" s="33"/>
      <c r="H22" s="33"/>
      <c r="I22" s="91"/>
      <c r="J22" s="33"/>
      <c r="K22" s="91"/>
      <c r="L22" s="92"/>
      <c r="M22" s="162" t="s">
        <v>347</v>
      </c>
      <c r="N22" s="162"/>
      <c r="O22" s="162"/>
      <c r="P22" s="162"/>
      <c r="Q22" s="33"/>
    </row>
    <row r="23" spans="1:17" ht="27.75" x14ac:dyDescent="0.2">
      <c r="A23" s="18"/>
      <c r="B23" s="36"/>
      <c r="C23" s="36"/>
      <c r="D23" s="36"/>
      <c r="E23" s="36"/>
      <c r="F23" s="36"/>
      <c r="G23" s="18"/>
      <c r="H23" s="18"/>
      <c r="I23" s="93"/>
      <c r="J23" s="18"/>
      <c r="K23" s="18"/>
      <c r="L23" s="18"/>
      <c r="M23" s="18"/>
      <c r="N23" s="96"/>
      <c r="O23" s="18"/>
      <c r="P23" s="18"/>
      <c r="Q23" s="17"/>
    </row>
  </sheetData>
  <mergeCells count="7">
    <mergeCell ref="B22:D22"/>
    <mergeCell ref="M22:P22"/>
    <mergeCell ref="B3:P3"/>
    <mergeCell ref="B4:P4"/>
    <mergeCell ref="B5:B7"/>
    <mergeCell ref="P5:P7"/>
    <mergeCell ref="O5:O6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D 1 4 9 F 6 D D - 7 A 5 4 - 4 6 E 8 - 9 2 8 6 - A C B 7 F 6 A 2 A 6 4 8 } "   T o u r I d = " 0 2 2 4 a a 1 9 - a 6 2 2 - 4 4 1 c - a f 7 d - a c f 7 7 b 3 7 2 f e 2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T o u r > < / T o u r s > < / V i s u a l i z a t i o n > 
</file>

<file path=customXml/item2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I V S y 0 o D M R T 9 l Z C 1 n c x M X 2 O Z m a I F R a w i C q L L M E n b Y J r I J G P V r Q + K P + I D R F y 7 8 D c y X + E v e K d q x X b h I o R 7 z z k 3 J y f 5 e H u P u + d j i c 5 4 b o R W C Q 4 8 H y O u M s 2 E G i a 4 s I N a h L t p v A 5 l n 9 q + V j 2 a j T g C k T K d c y M S P L L 2 t E P I Z D L x J n V P 5 0 M S + n 5 A j n b 6 B 8 A c 0 5 p Q x l K V c T x X s f 9 V O I 2 3 z J d g T h 6 L L N d G D 6 z H q K X e m T A F l e K S W r D u D b m u M 1 L 5 B y U 6 S X D 3 V M O 5 s q c Z T 4 I g 9 J s A H F J Z c D T K E j y g 0 n D o b H K 9 z 4 2 W R T X E L N R I 2 g Q 3 f K + 1 G j b C q B l F U a s d Y i Q h q F q 7 7 q 2 2 g n a z H j W a Y d C I I D Y g 7 8 G Z E B 4 P Y P S G z s f U W s 7 W G M u 5 M e n M x Q r a P Y 7 J E h Z / k z Y E l w x 8 G J t D 5 A g S 7 i g h E 2 z z A g I k P 0 D q H t x r O S 2 v y u v y r r y N y R d / D m + D 2 K C e L p S 9 W A I r A w v 8 m b W l r r u H 8 d P y G v Y 7 d + + e 0 K x x 4 5 7 c s 3 t x j 7 9 8 s u C e / I k 1 j f / W c D 0 y e w n Y t 6 p V N R Z + W P o J e j e 6 J 5 w C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c 5 0 5 1 e - a a 9 a - 4 e 9 c - a 4 b 6 - 3 d 3 0 5 3 a b 3 1 7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 4 0 . 6 9 2 4 2 8 5 8 8 8 6 7 2 < / L a t i t u d e > < L o n g i t u d e > - 7 3 . 9 6 1 7 5 3 8 4 5 2 1 4 8 < / L o n g i t u d e > < R o t a t i o n > 0 < / R o t a t i o n > < P i v o t A n g l e > - 0 . 3 1 7 4 7 1 2 5 7 4 2 9 3 1 4 6 5 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 G u i d = " d 2 b 5 1 5 0 7 - e 9 a f - 4 9 c e - 9 6 3 e - c a 5 2 b e c 0 0 a f 8 "   R e v = " 2 "   R e v G u i d = " b b 0 9 9 4 3 b - e 0 4 9 - 4 5 9 6 - b a 8 0 - 3 6 9 e 2 c e c 0 1 c c " 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 / & g t ; & l t ; / G e o C o l u m n & g t ; & l t ; / G e o C o l u m n s & g t ; & l t ; P o s t a l C o d e 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4F38CBFC-A260-485A-A151-56DB186114BC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05F87C07-99A2-4E92-A109-005219420BDC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D149F6DD-7A54-46E8-9286-ACB7F6A2A648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51</vt:i4>
      </vt:variant>
      <vt:variant>
        <vt:lpstr>نطاقات تمت تسميتها</vt:lpstr>
      </vt:variant>
      <vt:variant>
        <vt:i4>51</vt:i4>
      </vt:variant>
    </vt:vector>
  </HeadingPairs>
  <TitlesOfParts>
    <vt:vector size="102" baseType="lpstr">
      <vt:lpstr>الفهرس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9-1</vt:lpstr>
      <vt:lpstr>9-2</vt:lpstr>
      <vt:lpstr>10</vt:lpstr>
      <vt:lpstr>10-1</vt:lpstr>
      <vt:lpstr>10-2</vt:lpstr>
      <vt:lpstr>11</vt:lpstr>
      <vt:lpstr>11-1</vt:lpstr>
      <vt:lpstr>11-2</vt:lpstr>
      <vt:lpstr>12</vt:lpstr>
      <vt:lpstr>12-1</vt:lpstr>
      <vt:lpstr>12-2</vt:lpstr>
      <vt:lpstr>13</vt:lpstr>
      <vt:lpstr>13-1</vt:lpstr>
      <vt:lpstr>13-2</vt:lpstr>
      <vt:lpstr>14</vt:lpstr>
      <vt:lpstr>14-1</vt:lpstr>
      <vt:lpstr>14-2</vt:lpstr>
      <vt:lpstr>15</vt:lpstr>
      <vt:lpstr>15-1</vt:lpstr>
      <vt:lpstr>15-2</vt:lpstr>
      <vt:lpstr>16</vt:lpstr>
      <vt:lpstr>17</vt:lpstr>
      <vt:lpstr>1.</vt:lpstr>
      <vt:lpstr>1.-1</vt:lpstr>
      <vt:lpstr>1.-2</vt:lpstr>
      <vt:lpstr>2.</vt:lpstr>
      <vt:lpstr>2.-1</vt:lpstr>
      <vt:lpstr>2.-2</vt:lpstr>
      <vt:lpstr>3.</vt:lpstr>
      <vt:lpstr>'1'!Print_Area</vt:lpstr>
      <vt:lpstr>'1.'!Print_Area</vt:lpstr>
      <vt:lpstr>'1.-1'!Print_Area</vt:lpstr>
      <vt:lpstr>'1.-2'!Print_Area</vt:lpstr>
      <vt:lpstr>'10'!Print_Area</vt:lpstr>
      <vt:lpstr>'10-1'!Print_Area</vt:lpstr>
      <vt:lpstr>'10-2'!Print_Area</vt:lpstr>
      <vt:lpstr>'11'!Print_Area</vt:lpstr>
      <vt:lpstr>'11-1'!Print_Area</vt:lpstr>
      <vt:lpstr>'11-2'!Print_Area</vt:lpstr>
      <vt:lpstr>'12'!Print_Area</vt:lpstr>
      <vt:lpstr>'12-1'!Print_Area</vt:lpstr>
      <vt:lpstr>'12-2'!Print_Area</vt:lpstr>
      <vt:lpstr>'13'!Print_Area</vt:lpstr>
      <vt:lpstr>'13-1'!Print_Area</vt:lpstr>
      <vt:lpstr>'13-2'!Print_Area</vt:lpstr>
      <vt:lpstr>'14'!Print_Area</vt:lpstr>
      <vt:lpstr>'14-1'!Print_Area</vt:lpstr>
      <vt:lpstr>'14-2'!Print_Area</vt:lpstr>
      <vt:lpstr>'15'!Print_Area</vt:lpstr>
      <vt:lpstr>'15-1'!Print_Area</vt:lpstr>
      <vt:lpstr>'15-2'!Print_Area</vt:lpstr>
      <vt:lpstr>'16'!Print_Area</vt:lpstr>
      <vt:lpstr>'17'!Print_Area</vt:lpstr>
      <vt:lpstr>'2'!Print_Area</vt:lpstr>
      <vt:lpstr>'2.'!Print_Area</vt:lpstr>
      <vt:lpstr>'2.-1'!Print_Area</vt:lpstr>
      <vt:lpstr>'2.-2'!Print_Area</vt:lpstr>
      <vt:lpstr>'3'!Print_Area</vt:lpstr>
      <vt:lpstr>'3.'!Print_Area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  <vt:lpstr>'9-1'!Print_Area</vt:lpstr>
      <vt:lpstr>'9-2'!Print_Area</vt:lpstr>
      <vt:lpstr>الفهرس!Print_Area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Abdullah S. AlKlayah</cp:lastModifiedBy>
  <cp:lastPrinted>2019-03-02T10:10:47Z</cp:lastPrinted>
  <dcterms:created xsi:type="dcterms:W3CDTF">2016-11-30T06:52:29Z</dcterms:created>
  <dcterms:modified xsi:type="dcterms:W3CDTF">2020-03-09T07:46:24Z</dcterms:modified>
</cp:coreProperties>
</file>