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\Desktop\المسوح الاقتصادية\"/>
    </mc:Choice>
  </mc:AlternateContent>
  <bookViews>
    <workbookView xWindow="30" yWindow="120" windowWidth="19065" windowHeight="4170" firstSheet="4" activeTab="13"/>
  </bookViews>
  <sheets>
    <sheet name="المنشآت" sheetId="28" r:id="rId1"/>
    <sheet name="سعودي" sheetId="19" r:id="rId2"/>
    <sheet name="غير سعودي" sheetId="20" r:id="rId3"/>
    <sheet name="المشتغلين" sheetId="21" r:id="rId4"/>
    <sheet name="جملة المشتغلين" sheetId="18" r:id="rId5"/>
    <sheet name="الرواتب" sheetId="22" r:id="rId6"/>
    <sheet name="المزايا" sheetId="23" r:id="rId7"/>
    <sheet name="جملة التعويضات" sheetId="24" r:id="rId8"/>
    <sheet name="جملة تعويضات المشتغلين" sheetId="13" r:id="rId9"/>
    <sheet name="نفقات" sheetId="26" r:id="rId10"/>
    <sheet name="ايرادات" sheetId="27" r:id="rId11"/>
    <sheet name="الإيرادات والنفقات" sheetId="25" r:id="rId12"/>
    <sheet name="فائض التشغيل" sheetId="30" r:id="rId13"/>
    <sheet name="التكوين الرأسمالي" sheetId="29" r:id="rId14"/>
  </sheets>
  <calcPr calcId="152511"/>
</workbook>
</file>

<file path=xl/calcChain.xml><?xml version="1.0" encoding="utf-8"?>
<calcChain xmlns="http://schemas.openxmlformats.org/spreadsheetml/2006/main">
  <c r="D29" i="20" l="1"/>
  <c r="E29" i="20"/>
  <c r="F29" i="20"/>
  <c r="C29" i="20"/>
  <c r="D29" i="19"/>
  <c r="E29" i="19"/>
  <c r="F29" i="19"/>
  <c r="C29" i="19"/>
  <c r="C5" i="24" l="1"/>
  <c r="D5" i="24"/>
  <c r="E5" i="24"/>
  <c r="C6" i="24"/>
  <c r="D6" i="24"/>
  <c r="E6" i="24"/>
  <c r="C7" i="24"/>
  <c r="D7" i="24"/>
  <c r="E7" i="24"/>
  <c r="C8" i="24"/>
  <c r="D8" i="24"/>
  <c r="E8" i="24"/>
  <c r="C9" i="24"/>
  <c r="D9" i="24"/>
  <c r="E9" i="24"/>
  <c r="C10" i="24"/>
  <c r="D10" i="24"/>
  <c r="E10" i="24"/>
  <c r="C11" i="24"/>
  <c r="D11" i="24"/>
  <c r="E11" i="24"/>
  <c r="C12" i="24"/>
  <c r="D12" i="24"/>
  <c r="E12" i="24"/>
  <c r="C13" i="24"/>
  <c r="D13" i="24"/>
  <c r="E13" i="24"/>
  <c r="C14" i="24"/>
  <c r="D14" i="24"/>
  <c r="E14" i="24"/>
  <c r="C15" i="24"/>
  <c r="D15" i="24"/>
  <c r="E15" i="24"/>
  <c r="C16" i="24"/>
  <c r="D16" i="24"/>
  <c r="E16" i="24"/>
  <c r="C17" i="24"/>
  <c r="D17" i="24"/>
  <c r="E17" i="24"/>
  <c r="C18" i="24"/>
  <c r="D18" i="24"/>
  <c r="E18" i="24"/>
  <c r="C19" i="24"/>
  <c r="D19" i="24"/>
  <c r="E19" i="24"/>
  <c r="C20" i="24"/>
  <c r="D20" i="24"/>
  <c r="E20" i="24"/>
  <c r="C21" i="24"/>
  <c r="D21" i="24"/>
  <c r="E21" i="24"/>
  <c r="C22" i="24"/>
  <c r="D22" i="24"/>
  <c r="E22" i="24"/>
  <c r="C23" i="24"/>
  <c r="D23" i="24"/>
  <c r="E23" i="24"/>
  <c r="C24" i="24"/>
  <c r="D24" i="24"/>
  <c r="E24" i="24"/>
  <c r="C25" i="24"/>
  <c r="D25" i="24"/>
  <c r="E25" i="24"/>
  <c r="C26" i="24"/>
  <c r="D26" i="24"/>
  <c r="E26" i="24"/>
  <c r="C27" i="24"/>
  <c r="D27" i="24"/>
  <c r="E27" i="24"/>
  <c r="C28" i="24"/>
  <c r="D28" i="24"/>
  <c r="E28" i="24"/>
  <c r="E5" i="29" l="1"/>
  <c r="E6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D29" i="29"/>
  <c r="C29" i="29"/>
  <c r="C5" i="30"/>
  <c r="D5" i="30"/>
  <c r="E5" i="30"/>
  <c r="C6" i="30"/>
  <c r="D6" i="30"/>
  <c r="E6" i="30"/>
  <c r="D7" i="30"/>
  <c r="E7" i="30"/>
  <c r="D8" i="30"/>
  <c r="E8" i="30"/>
  <c r="C9" i="30"/>
  <c r="D9" i="30"/>
  <c r="E9" i="30"/>
  <c r="C10" i="30"/>
  <c r="D10" i="30"/>
  <c r="E10" i="30"/>
  <c r="C11" i="30"/>
  <c r="D11" i="30"/>
  <c r="E11" i="30"/>
  <c r="C12" i="30"/>
  <c r="E12" i="30"/>
  <c r="C13" i="30"/>
  <c r="D13" i="30"/>
  <c r="D14" i="30"/>
  <c r="E14" i="30"/>
  <c r="E15" i="30"/>
  <c r="D16" i="30"/>
  <c r="E16" i="30"/>
  <c r="D17" i="30"/>
  <c r="C18" i="30"/>
  <c r="D18" i="30"/>
  <c r="E18" i="30"/>
  <c r="C19" i="30"/>
  <c r="D19" i="30"/>
  <c r="E19" i="30"/>
  <c r="C20" i="30"/>
  <c r="D20" i="30"/>
  <c r="E20" i="30"/>
  <c r="C21" i="30"/>
  <c r="E21" i="30"/>
  <c r="C22" i="30"/>
  <c r="D22" i="30"/>
  <c r="E22" i="30"/>
  <c r="C23" i="30"/>
  <c r="D23" i="30"/>
  <c r="E23" i="30"/>
  <c r="C24" i="30"/>
  <c r="D24" i="30"/>
  <c r="E24" i="30"/>
  <c r="C25" i="30"/>
  <c r="D25" i="30"/>
  <c r="E25" i="30"/>
  <c r="C26" i="30"/>
  <c r="D26" i="30"/>
  <c r="E26" i="30"/>
  <c r="C27" i="30"/>
  <c r="D27" i="30"/>
  <c r="E27" i="30"/>
  <c r="C28" i="30"/>
  <c r="D28" i="30"/>
  <c r="E28" i="30"/>
  <c r="D29" i="22"/>
  <c r="E29" i="22"/>
  <c r="C29" i="22"/>
  <c r="C15" i="21"/>
  <c r="F6" i="22"/>
  <c r="C6" i="13" s="1"/>
  <c r="F10" i="22"/>
  <c r="C10" i="13" s="1"/>
  <c r="F11" i="22"/>
  <c r="C11" i="13" s="1"/>
  <c r="F12" i="22"/>
  <c r="C12" i="13" s="1"/>
  <c r="F13" i="22"/>
  <c r="C13" i="13" s="1"/>
  <c r="F14" i="22"/>
  <c r="C14" i="13" s="1"/>
  <c r="F15" i="22"/>
  <c r="C15" i="13" s="1"/>
  <c r="F16" i="22"/>
  <c r="C16" i="13" s="1"/>
  <c r="F18" i="22"/>
  <c r="C18" i="13" s="1"/>
  <c r="F20" i="22"/>
  <c r="C20" i="13" s="1"/>
  <c r="F21" i="22"/>
  <c r="C21" i="13" s="1"/>
  <c r="F22" i="22"/>
  <c r="C22" i="13" s="1"/>
  <c r="F24" i="22"/>
  <c r="C24" i="13" s="1"/>
  <c r="F25" i="22"/>
  <c r="C25" i="13" s="1"/>
  <c r="F26" i="22"/>
  <c r="C26" i="13" s="1"/>
  <c r="F27" i="22"/>
  <c r="C27" i="13" s="1"/>
  <c r="C5" i="21"/>
  <c r="D5" i="21"/>
  <c r="E5" i="21"/>
  <c r="C6" i="21"/>
  <c r="D6" i="21"/>
  <c r="E6" i="21"/>
  <c r="C7" i="21"/>
  <c r="D7" i="21"/>
  <c r="E7" i="21"/>
  <c r="C8" i="21"/>
  <c r="D8" i="21"/>
  <c r="E8" i="21"/>
  <c r="C9" i="21"/>
  <c r="D9" i="21"/>
  <c r="E9" i="21"/>
  <c r="C10" i="21"/>
  <c r="D10" i="21"/>
  <c r="E10" i="21"/>
  <c r="C11" i="21"/>
  <c r="D11" i="21"/>
  <c r="E11" i="21"/>
  <c r="C12" i="21"/>
  <c r="D12" i="21"/>
  <c r="E12" i="21"/>
  <c r="C13" i="21"/>
  <c r="D13" i="21"/>
  <c r="E13" i="21"/>
  <c r="C14" i="21"/>
  <c r="D14" i="21"/>
  <c r="E14" i="21"/>
  <c r="D15" i="21"/>
  <c r="E15" i="21"/>
  <c r="C16" i="21"/>
  <c r="D16" i="21"/>
  <c r="E16" i="21"/>
  <c r="C17" i="21"/>
  <c r="D17" i="21"/>
  <c r="E17" i="21"/>
  <c r="C18" i="21"/>
  <c r="D18" i="21"/>
  <c r="E18" i="21"/>
  <c r="C19" i="21"/>
  <c r="D19" i="21"/>
  <c r="E19" i="21"/>
  <c r="C20" i="21"/>
  <c r="D20" i="21"/>
  <c r="E20" i="21"/>
  <c r="C21" i="21"/>
  <c r="D21" i="21"/>
  <c r="E21" i="21"/>
  <c r="C22" i="21"/>
  <c r="D22" i="21"/>
  <c r="E22" i="21"/>
  <c r="C23" i="21"/>
  <c r="D23" i="21"/>
  <c r="E23" i="21"/>
  <c r="C24" i="21"/>
  <c r="D24" i="21"/>
  <c r="E24" i="21"/>
  <c r="C25" i="21"/>
  <c r="D25" i="21"/>
  <c r="E25" i="21"/>
  <c r="C26" i="21"/>
  <c r="D26" i="21"/>
  <c r="E26" i="21"/>
  <c r="C27" i="21"/>
  <c r="D27" i="21"/>
  <c r="E27" i="21"/>
  <c r="C28" i="21"/>
  <c r="D28" i="21"/>
  <c r="E28" i="21"/>
  <c r="E29" i="23"/>
  <c r="D29" i="23"/>
  <c r="C29" i="23"/>
  <c r="F5" i="22"/>
  <c r="C5" i="13" s="1"/>
  <c r="F7" i="22"/>
  <c r="C7" i="13" s="1"/>
  <c r="F8" i="22"/>
  <c r="C8" i="13" s="1"/>
  <c r="F9" i="22"/>
  <c r="C9" i="13" s="1"/>
  <c r="F17" i="22"/>
  <c r="C17" i="13" s="1"/>
  <c r="F19" i="22"/>
  <c r="C19" i="13" s="1"/>
  <c r="F23" i="22"/>
  <c r="C23" i="13" s="1"/>
  <c r="F28" i="22"/>
  <c r="C28" i="13" s="1"/>
  <c r="D29" i="28"/>
  <c r="E29" i="28"/>
  <c r="C29" i="28"/>
  <c r="F5" i="28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7" i="23"/>
  <c r="F8" i="23"/>
  <c r="F11" i="23"/>
  <c r="F12" i="23"/>
  <c r="F15" i="23"/>
  <c r="D15" i="13" s="1"/>
  <c r="F16" i="23"/>
  <c r="F18" i="23"/>
  <c r="F20" i="23"/>
  <c r="F22" i="23"/>
  <c r="F24" i="23"/>
  <c r="F26" i="23"/>
  <c r="F27" i="23"/>
  <c r="F27" i="20"/>
  <c r="D27" i="18" s="1"/>
  <c r="F23" i="20"/>
  <c r="D23" i="18" s="1"/>
  <c r="F21" i="20"/>
  <c r="D21" i="18" s="1"/>
  <c r="F19" i="20"/>
  <c r="D19" i="18" s="1"/>
  <c r="F17" i="20"/>
  <c r="D17" i="18" s="1"/>
  <c r="F15" i="20"/>
  <c r="D15" i="18" s="1"/>
  <c r="F13" i="20"/>
  <c r="D13" i="18" s="1"/>
  <c r="F11" i="20"/>
  <c r="D11" i="18" s="1"/>
  <c r="F9" i="20"/>
  <c r="D9" i="18" s="1"/>
  <c r="F7" i="20"/>
  <c r="D7" i="18" s="1"/>
  <c r="F5" i="20"/>
  <c r="D5" i="18" s="1"/>
  <c r="E29" i="27"/>
  <c r="D29" i="27"/>
  <c r="C29" i="27"/>
  <c r="F28" i="27"/>
  <c r="D28" i="25" s="1"/>
  <c r="F27" i="27"/>
  <c r="D27" i="25" s="1"/>
  <c r="F26" i="27"/>
  <c r="D26" i="25" s="1"/>
  <c r="F25" i="27"/>
  <c r="D25" i="25" s="1"/>
  <c r="F24" i="27"/>
  <c r="D24" i="25" s="1"/>
  <c r="F23" i="27"/>
  <c r="D23" i="25" s="1"/>
  <c r="F22" i="27"/>
  <c r="D22" i="25" s="1"/>
  <c r="F21" i="27"/>
  <c r="D21" i="25" s="1"/>
  <c r="F20" i="27"/>
  <c r="D20" i="25" s="1"/>
  <c r="F19" i="27"/>
  <c r="D19" i="25" s="1"/>
  <c r="F18" i="27"/>
  <c r="D18" i="25" s="1"/>
  <c r="F17" i="27"/>
  <c r="D17" i="25" s="1"/>
  <c r="F16" i="27"/>
  <c r="D16" i="25" s="1"/>
  <c r="F15" i="27"/>
  <c r="D15" i="25" s="1"/>
  <c r="F14" i="27"/>
  <c r="D14" i="25" s="1"/>
  <c r="F13" i="27"/>
  <c r="D13" i="25" s="1"/>
  <c r="F12" i="27"/>
  <c r="D12" i="25" s="1"/>
  <c r="F11" i="27"/>
  <c r="D11" i="25" s="1"/>
  <c r="F10" i="27"/>
  <c r="D10" i="25" s="1"/>
  <c r="F9" i="27"/>
  <c r="D9" i="25" s="1"/>
  <c r="F8" i="27"/>
  <c r="D8" i="25" s="1"/>
  <c r="F7" i="27"/>
  <c r="D7" i="25" s="1"/>
  <c r="F6" i="27"/>
  <c r="D6" i="25" s="1"/>
  <c r="F5" i="27"/>
  <c r="D5" i="25" s="1"/>
  <c r="F28" i="26"/>
  <c r="C28" i="25" s="1"/>
  <c r="F27" i="26"/>
  <c r="C27" i="25" s="1"/>
  <c r="F26" i="26"/>
  <c r="C26" i="25" s="1"/>
  <c r="F25" i="26"/>
  <c r="C25" i="25" s="1"/>
  <c r="F24" i="26"/>
  <c r="C24" i="25" s="1"/>
  <c r="F23" i="26"/>
  <c r="C23" i="25" s="1"/>
  <c r="F22" i="26"/>
  <c r="C22" i="25" s="1"/>
  <c r="F21" i="26"/>
  <c r="C21" i="25" s="1"/>
  <c r="F20" i="26"/>
  <c r="C20" i="25" s="1"/>
  <c r="F19" i="26"/>
  <c r="C19" i="25" s="1"/>
  <c r="F18" i="26"/>
  <c r="C18" i="25" s="1"/>
  <c r="F17" i="26"/>
  <c r="C17" i="25" s="1"/>
  <c r="F16" i="26"/>
  <c r="C16" i="25" s="1"/>
  <c r="F15" i="26"/>
  <c r="C15" i="25" s="1"/>
  <c r="F14" i="26"/>
  <c r="C14" i="25" s="1"/>
  <c r="F13" i="26"/>
  <c r="C13" i="25" s="1"/>
  <c r="F12" i="26"/>
  <c r="C12" i="25" s="1"/>
  <c r="F11" i="26"/>
  <c r="C11" i="25" s="1"/>
  <c r="F10" i="26"/>
  <c r="C10" i="25" s="1"/>
  <c r="F9" i="26"/>
  <c r="C9" i="25" s="1"/>
  <c r="F8" i="26"/>
  <c r="C8" i="25" s="1"/>
  <c r="F7" i="26"/>
  <c r="C7" i="25" s="1"/>
  <c r="F6" i="26"/>
  <c r="C6" i="25" s="1"/>
  <c r="F5" i="26"/>
  <c r="C5" i="25" s="1"/>
  <c r="E29" i="26"/>
  <c r="D29" i="26"/>
  <c r="C29" i="26"/>
  <c r="F28" i="20"/>
  <c r="D28" i="18" s="1"/>
  <c r="F26" i="20"/>
  <c r="D26" i="18" s="1"/>
  <c r="F24" i="20"/>
  <c r="D24" i="18" s="1"/>
  <c r="F22" i="20"/>
  <c r="D22" i="18" s="1"/>
  <c r="F20" i="20"/>
  <c r="D20" i="18" s="1"/>
  <c r="F18" i="20"/>
  <c r="D18" i="18" s="1"/>
  <c r="F16" i="20"/>
  <c r="D16" i="18" s="1"/>
  <c r="F14" i="20"/>
  <c r="D14" i="18" s="1"/>
  <c r="F12" i="20"/>
  <c r="D12" i="18" s="1"/>
  <c r="F10" i="20"/>
  <c r="D10" i="18" s="1"/>
  <c r="F8" i="20"/>
  <c r="D8" i="18" s="1"/>
  <c r="F6" i="20"/>
  <c r="D6" i="18" s="1"/>
  <c r="F28" i="19"/>
  <c r="C28" i="18" s="1"/>
  <c r="F27" i="19"/>
  <c r="C27" i="18" s="1"/>
  <c r="F26" i="19"/>
  <c r="C26" i="18" s="1"/>
  <c r="F25" i="19"/>
  <c r="C25" i="18" s="1"/>
  <c r="F24" i="19"/>
  <c r="C24" i="18" s="1"/>
  <c r="F23" i="19"/>
  <c r="C23" i="18" s="1"/>
  <c r="F22" i="19"/>
  <c r="C22" i="18" s="1"/>
  <c r="F21" i="19"/>
  <c r="C21" i="18" s="1"/>
  <c r="F20" i="19"/>
  <c r="C20" i="18" s="1"/>
  <c r="F19" i="19"/>
  <c r="C19" i="18" s="1"/>
  <c r="F18" i="19"/>
  <c r="C18" i="18" s="1"/>
  <c r="E18" i="18" s="1"/>
  <c r="F17" i="19"/>
  <c r="C17" i="18" s="1"/>
  <c r="F16" i="19"/>
  <c r="C16" i="18" s="1"/>
  <c r="E16" i="18" s="1"/>
  <c r="F15" i="19"/>
  <c r="C15" i="18" s="1"/>
  <c r="F14" i="19"/>
  <c r="C14" i="18" s="1"/>
  <c r="F13" i="19"/>
  <c r="C13" i="18" s="1"/>
  <c r="F12" i="19"/>
  <c r="C12" i="18" s="1"/>
  <c r="F11" i="19"/>
  <c r="C11" i="18" s="1"/>
  <c r="F10" i="19"/>
  <c r="C10" i="18" s="1"/>
  <c r="E10" i="18" s="1"/>
  <c r="F9" i="19"/>
  <c r="C9" i="18" s="1"/>
  <c r="F8" i="19"/>
  <c r="C8" i="18" s="1"/>
  <c r="E8" i="18" s="1"/>
  <c r="F7" i="19"/>
  <c r="C7" i="18" s="1"/>
  <c r="F6" i="19"/>
  <c r="C6" i="18" s="1"/>
  <c r="F5" i="19"/>
  <c r="C5" i="18" s="1"/>
  <c r="F28" i="23"/>
  <c r="F25" i="20"/>
  <c r="D25" i="18" s="1"/>
  <c r="F25" i="23"/>
  <c r="F23" i="23"/>
  <c r="F19" i="23"/>
  <c r="F14" i="23"/>
  <c r="F10" i="23"/>
  <c r="F6" i="23"/>
  <c r="F21" i="23"/>
  <c r="F17" i="23"/>
  <c r="F13" i="23"/>
  <c r="F9" i="23"/>
  <c r="F5" i="23"/>
  <c r="C15" i="30"/>
  <c r="E17" i="30"/>
  <c r="F6" i="24"/>
  <c r="D12" i="30"/>
  <c r="C7" i="30"/>
  <c r="F29" i="26" l="1"/>
  <c r="E15" i="13"/>
  <c r="F12" i="21"/>
  <c r="F7" i="21"/>
  <c r="E5" i="18"/>
  <c r="E13" i="18"/>
  <c r="E26" i="18"/>
  <c r="E29" i="29"/>
  <c r="D21" i="13"/>
  <c r="E21" i="13" s="1"/>
  <c r="D22" i="13"/>
  <c r="D8" i="13"/>
  <c r="E8" i="13" s="1"/>
  <c r="D25" i="13"/>
  <c r="E25" i="13" s="1"/>
  <c r="D20" i="13"/>
  <c r="E20" i="13" s="1"/>
  <c r="D7" i="13"/>
  <c r="D6" i="13"/>
  <c r="E6" i="13" s="1"/>
  <c r="D18" i="13"/>
  <c r="D10" i="13"/>
  <c r="E10" i="13" s="1"/>
  <c r="D16" i="13"/>
  <c r="E16" i="13" s="1"/>
  <c r="D17" i="13"/>
  <c r="D24" i="13"/>
  <c r="E24" i="13" s="1"/>
  <c r="D5" i="13"/>
  <c r="E5" i="13" s="1"/>
  <c r="D14" i="13"/>
  <c r="E14" i="13" s="1"/>
  <c r="D9" i="13"/>
  <c r="D19" i="13"/>
  <c r="E19" i="13" s="1"/>
  <c r="D27" i="13"/>
  <c r="E27" i="13" s="1"/>
  <c r="D11" i="13"/>
  <c r="E11" i="13" s="1"/>
  <c r="D13" i="13"/>
  <c r="E13" i="13" s="1"/>
  <c r="D23" i="13"/>
  <c r="D28" i="13"/>
  <c r="E28" i="13" s="1"/>
  <c r="D26" i="13"/>
  <c r="E26" i="13" s="1"/>
  <c r="D12" i="13"/>
  <c r="E12" i="13" s="1"/>
  <c r="F29" i="23"/>
  <c r="C29" i="13"/>
  <c r="F29" i="22"/>
  <c r="E23" i="13"/>
  <c r="E22" i="13"/>
  <c r="E9" i="13"/>
  <c r="E7" i="13"/>
  <c r="F8" i="24"/>
  <c r="F18" i="30"/>
  <c r="F28" i="24"/>
  <c r="F24" i="30"/>
  <c r="F14" i="24"/>
  <c r="F10" i="30"/>
  <c r="F20" i="24"/>
  <c r="F22" i="24"/>
  <c r="F22" i="30"/>
  <c r="F17" i="24"/>
  <c r="F25" i="24"/>
  <c r="F10" i="24"/>
  <c r="C14" i="30"/>
  <c r="F14" i="30" s="1"/>
  <c r="F11" i="30"/>
  <c r="F9" i="24"/>
  <c r="F13" i="24"/>
  <c r="F24" i="24"/>
  <c r="F12" i="24"/>
  <c r="E17" i="13"/>
  <c r="F18" i="24"/>
  <c r="F20" i="30"/>
  <c r="E18" i="13"/>
  <c r="F15" i="24"/>
  <c r="D29" i="24"/>
  <c r="E29" i="24"/>
  <c r="F21" i="24"/>
  <c r="F27" i="24"/>
  <c r="D21" i="30"/>
  <c r="F21" i="30" s="1"/>
  <c r="C17" i="30"/>
  <c r="F17" i="30" s="1"/>
  <c r="E13" i="30"/>
  <c r="C8" i="30"/>
  <c r="F8" i="30" s="1"/>
  <c r="F27" i="30"/>
  <c r="F23" i="24"/>
  <c r="F28" i="30"/>
  <c r="D15" i="30"/>
  <c r="F15" i="30" s="1"/>
  <c r="F19" i="24"/>
  <c r="F5" i="24"/>
  <c r="F11" i="24"/>
  <c r="F7" i="30"/>
  <c r="F6" i="30"/>
  <c r="D29" i="25"/>
  <c r="F12" i="30"/>
  <c r="F23" i="30"/>
  <c r="F19" i="30"/>
  <c r="F9" i="30"/>
  <c r="F5" i="30"/>
  <c r="F26" i="30"/>
  <c r="F11" i="21"/>
  <c r="F8" i="21"/>
  <c r="F5" i="21"/>
  <c r="F26" i="21"/>
  <c r="F18" i="21"/>
  <c r="F28" i="21"/>
  <c r="F20" i="21"/>
  <c r="E11" i="18"/>
  <c r="E17" i="18"/>
  <c r="E15" i="18"/>
  <c r="E19" i="18"/>
  <c r="E27" i="18"/>
  <c r="E14" i="18"/>
  <c r="E12" i="18"/>
  <c r="E6" i="18"/>
  <c r="F16" i="21"/>
  <c r="E7" i="18"/>
  <c r="E21" i="18"/>
  <c r="E22" i="18"/>
  <c r="E9" i="18"/>
  <c r="E23" i="18"/>
  <c r="E25" i="18"/>
  <c r="F6" i="21"/>
  <c r="F21" i="21"/>
  <c r="F9" i="21"/>
  <c r="F14" i="21"/>
  <c r="F24" i="21"/>
  <c r="F25" i="21"/>
  <c r="F22" i="21"/>
  <c r="C29" i="18"/>
  <c r="E29" i="21"/>
  <c r="F23" i="21"/>
  <c r="E20" i="18"/>
  <c r="F17" i="21"/>
  <c r="F19" i="21"/>
  <c r="F27" i="21"/>
  <c r="F13" i="21"/>
  <c r="F29" i="28"/>
  <c r="F26" i="24"/>
  <c r="F25" i="30"/>
  <c r="E28" i="18"/>
  <c r="C29" i="25"/>
  <c r="E24" i="18"/>
  <c r="F29" i="27"/>
  <c r="C29" i="21"/>
  <c r="F7" i="24"/>
  <c r="D29" i="21"/>
  <c r="F15" i="21"/>
  <c r="C16" i="30"/>
  <c r="F16" i="24"/>
  <c r="C29" i="24"/>
  <c r="F10" i="21"/>
  <c r="D29" i="13" l="1"/>
  <c r="D29" i="30"/>
  <c r="F29" i="24"/>
  <c r="E29" i="30"/>
  <c r="F13" i="30"/>
  <c r="F29" i="21"/>
  <c r="E29" i="18"/>
  <c r="D29" i="18"/>
  <c r="C29" i="30"/>
  <c r="F16" i="30"/>
  <c r="E29" i="13" l="1"/>
  <c r="F29" i="30"/>
</calcChain>
</file>

<file path=xl/sharedStrings.xml><?xml version="1.0" encoding="utf-8"?>
<sst xmlns="http://schemas.openxmlformats.org/spreadsheetml/2006/main" count="984" uniqueCount="138">
  <si>
    <t>Less 5 emp</t>
  </si>
  <si>
    <t>صُنع المنتجات الغذائية</t>
  </si>
  <si>
    <t>صُنع المشروبات</t>
  </si>
  <si>
    <t>صُنع منتجات التبغ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</si>
  <si>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</si>
  <si>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</si>
  <si>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</si>
  <si>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</t>
  </si>
  <si>
    <t>صُنع الورق ومنتجات الورق</t>
  </si>
  <si>
    <t>الطباعة واستنساخ وسائط الأعلام المسجّلة</t>
  </si>
  <si>
    <t>صُنع المواد الكيميائية والمنتجات الكيميائية</t>
  </si>
  <si>
    <t>صنع المنتجات الصيدلانية الأساسية والمستحضرات الصيدلانية</t>
  </si>
  <si>
    <t>صنع منتجات المطاط واللدائن</t>
  </si>
  <si>
    <t>صنع منتجات المعادن اللافلزية الأخرى</t>
  </si>
  <si>
    <t>صنع الفلزات القاعدية</t>
  </si>
  <si>
    <t>صنع منتجات المعادن المشكلة (باستثناء الآلات والمعدات)</t>
  </si>
  <si>
    <t>صنع الحواسيب والمنتجات الألكترونية والبصرية</t>
  </si>
  <si>
    <t>صنع المعدات الكهربائية</t>
  </si>
  <si>
    <t>صناعة الآلات والمعدات غير المصنفة في موضع أخر</t>
  </si>
  <si>
    <t>صناعة معدات النقل الأخرى</t>
  </si>
  <si>
    <t>صناعة الأثاث</t>
  </si>
  <si>
    <t>الصناعة التحويلية الأخرى</t>
  </si>
  <si>
    <t>إصلاح وصيانة وتركيب الآلات والمعدات</t>
  </si>
  <si>
    <t>النشاط الاقتصادي</t>
  </si>
  <si>
    <t>الجملة</t>
  </si>
  <si>
    <t>(5-19) emp</t>
  </si>
  <si>
    <t>20+  emp</t>
  </si>
  <si>
    <t>Total</t>
  </si>
  <si>
    <t>Economic activity</t>
  </si>
  <si>
    <t>10 - Manufacture of food products</t>
  </si>
  <si>
    <t>11 - Manufacture of beverages</t>
  </si>
  <si>
    <t>12 - Manufacture of tobacco products</t>
  </si>
  <si>
    <t>13 - Manufacture of textiles</t>
  </si>
  <si>
    <t>14 - Manufacture of wearing apparel</t>
  </si>
  <si>
    <t>15 - Manufacture of leather and related products</t>
  </si>
  <si>
    <t>17 - Manufacture of paper and paper products</t>
  </si>
  <si>
    <t>18 - Printing and reproduction of recorded media</t>
  </si>
  <si>
    <t>19 - Manufacture of coke and refined petroleum products</t>
  </si>
  <si>
    <t>20 - Manufacture of chemicals and chemical products</t>
  </si>
  <si>
    <t>22 - Manufacture of rubber and plastics products</t>
  </si>
  <si>
    <t>23 - Manufacture of other non-metallic mineral products</t>
  </si>
  <si>
    <t>24 - Manufacture of basic metals</t>
  </si>
  <si>
    <t>26 - Manufacture of computer, electronic and optical products</t>
  </si>
  <si>
    <t>27 - Manufacture of electrical equipment</t>
  </si>
  <si>
    <t>28 - Manufacture of machinery and equipment n.e.c.</t>
  </si>
  <si>
    <t>29 - Manufacture of motor vehicles, trailers and semi-trailers</t>
  </si>
  <si>
    <t>30 - Manufacture of other transport equipment</t>
  </si>
  <si>
    <t>31 - Manufacture of furniture</t>
  </si>
  <si>
    <t>32 - Other manufacturing</t>
  </si>
  <si>
    <t>33 - Repair and installation of machinery and equipment</t>
  </si>
  <si>
    <t>الرواتب والأجور</t>
  </si>
  <si>
    <t>المزايا والبدلات</t>
  </si>
  <si>
    <t>16 - Manufacture of wood and of products of wood and cork</t>
  </si>
  <si>
    <t xml:space="preserve">صنع فحم الكوك والمنتجات النفطية المكررة </t>
  </si>
  <si>
    <t>21 - Manufacture of products and preparations pharmaceutical</t>
  </si>
  <si>
    <t>25 - Manufacture of fabricated metal products</t>
  </si>
  <si>
    <t xml:space="preserve">صناعة المركبات ذات المحركات والمركبات </t>
  </si>
  <si>
    <t>النفقات</t>
  </si>
  <si>
    <t>سعودي</t>
  </si>
  <si>
    <t>غير سعودي</t>
  </si>
  <si>
    <t>الاجمالي</t>
  </si>
  <si>
    <t>أقل من 5 مشتغلين</t>
  </si>
  <si>
    <t>5 - 19 مشتغل</t>
  </si>
  <si>
    <t>20 مشتغل فأكثر</t>
  </si>
  <si>
    <t>Saudi</t>
  </si>
  <si>
    <t>Non-Saudi</t>
  </si>
  <si>
    <t>Wages &amp; Salaries</t>
  </si>
  <si>
    <t>Benefits &amp; allowances</t>
  </si>
  <si>
    <t>الإيرادات</t>
  </si>
  <si>
    <t>Expenditures</t>
  </si>
  <si>
    <t>Revenues</t>
  </si>
  <si>
    <t>جدول رقم 1</t>
  </si>
  <si>
    <t>Table 1</t>
  </si>
  <si>
    <t>جدول رقم 2</t>
  </si>
  <si>
    <t>Table 2</t>
  </si>
  <si>
    <t>جدول رقم 3</t>
  </si>
  <si>
    <t>Table 3</t>
  </si>
  <si>
    <t>جدول رقم 4</t>
  </si>
  <si>
    <t>Table 4</t>
  </si>
  <si>
    <t>جدول رقم 5</t>
  </si>
  <si>
    <t>Table 5</t>
  </si>
  <si>
    <t>Table 6</t>
  </si>
  <si>
    <t>جدول رقم 7</t>
  </si>
  <si>
    <t>Table 7</t>
  </si>
  <si>
    <t>جدول رقم 8</t>
  </si>
  <si>
    <t>Table 8</t>
  </si>
  <si>
    <t>جدول رقم 9</t>
  </si>
  <si>
    <t>Table 9</t>
  </si>
  <si>
    <t>جدول رقم 10</t>
  </si>
  <si>
    <t>Table 10</t>
  </si>
  <si>
    <t>جدول رقم 11</t>
  </si>
  <si>
    <t>Table 11</t>
  </si>
  <si>
    <t>جدول رقم 12</t>
  </si>
  <si>
    <t>Table 12</t>
  </si>
  <si>
    <t>جدول رقم 6</t>
  </si>
  <si>
    <t>بآلاف الريالات         Thousands SR</t>
  </si>
  <si>
    <t>بآلاف الريالات</t>
  </si>
  <si>
    <t>Thousands SR</t>
  </si>
  <si>
    <t>تشمل المنشآت العاملة في القطاع الخاص والعام والذي لا يهدف إلى الربح</t>
  </si>
  <si>
    <t>لا تشمل المنشآت العاملة في القطاع الحكومي والخارجي</t>
  </si>
  <si>
    <t>*</t>
  </si>
  <si>
    <t>جدول رقم 13</t>
  </si>
  <si>
    <t>Table 13</t>
  </si>
  <si>
    <t>الأصول المشتراة</t>
  </si>
  <si>
    <t>الأصول المباعة</t>
  </si>
  <si>
    <t>صافي الأصول</t>
  </si>
  <si>
    <t>Purchased</t>
  </si>
  <si>
    <t>Sold</t>
  </si>
  <si>
    <t>Net</t>
  </si>
  <si>
    <t>Table 14</t>
  </si>
  <si>
    <t>جدول رقم 14</t>
  </si>
  <si>
    <r>
      <t xml:space="preserve">المشتغلون غير السعوديين حسب فئة حجم المنشأة والنشاط الاقتصادي </t>
    </r>
    <r>
      <rPr>
        <b/>
        <sz val="12"/>
        <color indexed="8"/>
        <rFont val="Arial"/>
        <family val="2"/>
      </rPr>
      <t>2015</t>
    </r>
  </si>
  <si>
    <t>Non-Saudi employees by class size &amp; economic activity 2015</t>
  </si>
  <si>
    <r>
      <t xml:space="preserve">المشتغلون السعوديون حسب فئة حجم المنشأة والنشاط الاقتصادي </t>
    </r>
    <r>
      <rPr>
        <b/>
        <sz val="12"/>
        <color indexed="8"/>
        <rFont val="Arial"/>
        <family val="2"/>
      </rPr>
      <t>2015</t>
    </r>
    <r>
      <rPr>
        <b/>
        <sz val="14"/>
        <color indexed="8"/>
        <rFont val="Arial"/>
        <family val="2"/>
      </rPr>
      <t xml:space="preserve"> </t>
    </r>
  </si>
  <si>
    <t>Saudi employees by class size &amp; economic activity 2015</t>
  </si>
  <si>
    <r>
      <t xml:space="preserve">جملة المنشآت حسب فئة حجم المشتغلين والنشاط الاقتصادي </t>
    </r>
    <r>
      <rPr>
        <b/>
        <sz val="12"/>
        <color indexed="8"/>
        <rFont val="Arial"/>
        <family val="2"/>
      </rPr>
      <t>2015</t>
    </r>
    <r>
      <rPr>
        <b/>
        <sz val="14"/>
        <color indexed="8"/>
        <rFont val="Arial"/>
        <family val="2"/>
      </rPr>
      <t xml:space="preserve">                         </t>
    </r>
    <r>
      <rPr>
        <b/>
        <sz val="11"/>
        <color indexed="8"/>
        <rFont val="Arial"/>
        <family val="2"/>
      </rPr>
      <t>No of Establishments by class size &amp; economic activity 2015</t>
    </r>
  </si>
  <si>
    <r>
      <t xml:space="preserve">جملة المشتغلين حسب فئة حجم المنشأة والنشاط الاقتصادي </t>
    </r>
    <r>
      <rPr>
        <b/>
        <sz val="12"/>
        <color indexed="8"/>
        <rFont val="Arial"/>
        <family val="2"/>
      </rPr>
      <t>2015</t>
    </r>
    <r>
      <rPr>
        <b/>
        <sz val="14"/>
        <color indexed="8"/>
        <rFont val="Arial"/>
        <family val="2"/>
      </rPr>
      <t xml:space="preserve">                     </t>
    </r>
  </si>
  <si>
    <t>Total employees by class size &amp; economic activity 2015</t>
  </si>
  <si>
    <r>
      <t xml:space="preserve">عدد المشتغلين </t>
    </r>
    <r>
      <rPr>
        <b/>
        <sz val="12"/>
        <rFont val="Arial"/>
        <family val="2"/>
      </rPr>
      <t>( سعودي وغير سعودي )</t>
    </r>
    <r>
      <rPr>
        <b/>
        <sz val="14"/>
        <rFont val="Arial"/>
        <family val="2"/>
      </rPr>
      <t xml:space="preserve"> حسب النشاط الاقتصادي </t>
    </r>
    <r>
      <rPr>
        <b/>
        <sz val="12"/>
        <rFont val="Arial"/>
        <family val="2"/>
      </rPr>
      <t>2015</t>
    </r>
  </si>
  <si>
    <t xml:space="preserve"> Total employees (Saudi, Non-Saudi) by economic activity 2015</t>
  </si>
  <si>
    <r>
      <t xml:space="preserve">النفقات التشغيلية حسب فئة حجم المنشأة والنشاط الاقتصادي </t>
    </r>
    <r>
      <rPr>
        <b/>
        <sz val="12"/>
        <color indexed="8"/>
        <rFont val="Arial"/>
        <family val="2"/>
      </rPr>
      <t>2015</t>
    </r>
    <r>
      <rPr>
        <b/>
        <sz val="14"/>
        <color indexed="8"/>
        <rFont val="Arial"/>
        <family val="2"/>
      </rPr>
      <t xml:space="preserve">                        </t>
    </r>
  </si>
  <si>
    <t>Operating Expenditures by class size &amp; economic activity 2015</t>
  </si>
  <si>
    <r>
      <t xml:space="preserve">الإيرادات التشغيلية حسب فئة حجم المنشأة والنشاط الاقتصادي </t>
    </r>
    <r>
      <rPr>
        <b/>
        <sz val="12"/>
        <color indexed="8"/>
        <rFont val="Arial"/>
        <family val="2"/>
      </rPr>
      <t>2015</t>
    </r>
  </si>
  <si>
    <t>Operating Revenues by class size &amp; economic activity 2015</t>
  </si>
  <si>
    <r>
      <t xml:space="preserve">الرواتب والأجور حسب فئة حجم المنشأة والنشاط الاقتصادي </t>
    </r>
    <r>
      <rPr>
        <b/>
        <sz val="12"/>
        <rFont val="Arial"/>
        <family val="2"/>
      </rPr>
      <t>2015</t>
    </r>
  </si>
  <si>
    <t>Wages &amp; Salaries by class size &amp; economic activity 2015</t>
  </si>
  <si>
    <r>
      <t xml:space="preserve">تعويضات المشتغلين حسب فئة حجم المنشأة والنشاط الاقتصادي </t>
    </r>
    <r>
      <rPr>
        <b/>
        <sz val="12"/>
        <rFont val="Arial"/>
        <family val="2"/>
      </rPr>
      <t>2015</t>
    </r>
  </si>
  <si>
    <t>Employees Compensation by class size &amp; economic activity 2015</t>
  </si>
  <si>
    <r>
      <t xml:space="preserve">المزيا والبدلات حسب فئة حجم المنشأة والنشاط الاقتصادي </t>
    </r>
    <r>
      <rPr>
        <b/>
        <sz val="12"/>
        <rFont val="Arial"/>
        <family val="2"/>
      </rPr>
      <t>2015</t>
    </r>
  </si>
  <si>
    <r>
      <t xml:space="preserve">التكوين الرأسمالي حسب النشاط الاقتصادي </t>
    </r>
    <r>
      <rPr>
        <b/>
        <sz val="12"/>
        <rFont val="Calibri"/>
        <family val="2"/>
      </rPr>
      <t>2015</t>
    </r>
  </si>
  <si>
    <t>Gross capital formation by economic activity 2015</t>
  </si>
  <si>
    <r>
      <t xml:space="preserve">فائض التشغيل حسب فئة حجم المنشأة والنشاط الاقتصادي </t>
    </r>
    <r>
      <rPr>
        <b/>
        <sz val="12"/>
        <color indexed="8"/>
        <rFont val="Arial"/>
        <family val="2"/>
      </rPr>
      <t>2015</t>
    </r>
  </si>
  <si>
    <t>Operating Surplus by class size &amp; economic activity 2015</t>
  </si>
  <si>
    <t>المصدر : المسح الاقتصادي السنوي للمؤسسات 2015</t>
  </si>
  <si>
    <t xml:space="preserve"> Employees Compensation by economic activity 2015</t>
  </si>
  <si>
    <r>
      <t xml:space="preserve">تعويضات المشتغلين حسب النشاط الاقتصادي </t>
    </r>
    <r>
      <rPr>
        <b/>
        <sz val="12"/>
        <rFont val="Calibri"/>
        <family val="2"/>
      </rPr>
      <t>2015</t>
    </r>
  </si>
  <si>
    <r>
      <t xml:space="preserve">النفقات والايرادات حسب النشاط الاقتصادي </t>
    </r>
    <r>
      <rPr>
        <b/>
        <sz val="12"/>
        <color indexed="8"/>
        <rFont val="Arial"/>
        <family val="2"/>
      </rPr>
      <t>2015</t>
    </r>
  </si>
  <si>
    <t xml:space="preserve"> Revenues &amp; Expenditures by economic activity 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</si>
</sst>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_-* #,##0.00\-;_-* &quot;-&quot;??_-;_-@_-"/>
    <numFmt numFmtId="164" formatCode="_-* #,##0_-;_-* #,##0\-;_-* &quot;-&quot;??_-;_-@_-"/>
    <numFmt numFmtId="165" formatCode="#,##0_ ;\-#,##0\ "/>
  </numFmts>
  <fonts count="34" x14ac:knownFonts="1">
    <font>
      <sz val="10"/>
      <name val="Arial"/>
      <charset val="178"/>
    </font>
    <font>
      <sz val="10"/>
      <name val="Arial"/>
      <family val="2"/>
    </font>
    <font>
      <b/>
      <sz val="10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9"/>
      <name val="Arial Narrow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0"/>
      <name val="Arial Narrow"/>
      <family val="2"/>
    </font>
    <font>
      <b/>
      <sz val="14"/>
      <name val="Sakkal Majalla"/>
    </font>
    <font>
      <b/>
      <sz val="12"/>
      <color indexed="8"/>
      <name val="Arial"/>
      <family val="2"/>
    </font>
    <font>
      <sz val="11"/>
      <color rgb="FF000000"/>
      <name val="Arial"/>
      <family val="2"/>
      <charset val="178"/>
      <scheme val="minor"/>
    </font>
    <font>
      <sz val="9"/>
      <name val="Arial"/>
      <family val="2"/>
      <scheme val="minor"/>
    </font>
    <font>
      <sz val="10"/>
      <color theme="1"/>
      <name val="Arial Narrow"/>
      <family val="2"/>
    </font>
    <font>
      <b/>
      <sz val="11"/>
      <color theme="1"/>
      <name val="Arial"/>
      <family val="2"/>
      <scheme val="minor"/>
    </font>
    <font>
      <b/>
      <sz val="9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Sakkal Majalla"/>
    </font>
    <font>
      <b/>
      <sz val="11"/>
      <color rgb="FFFF0000"/>
      <name val="Sakkal Majalla"/>
    </font>
    <font>
      <b/>
      <sz val="12"/>
      <color rgb="FF00B050"/>
      <name val="Sakkal Majalla"/>
    </font>
    <font>
      <b/>
      <sz val="14"/>
      <color rgb="FF00B050"/>
      <name val="Arial"/>
      <family val="2"/>
    </font>
    <font>
      <b/>
      <sz val="11"/>
      <name val="Arial"/>
      <family val="2"/>
      <scheme val="minor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164" fontId="4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0" fontId="19" fillId="3" borderId="2" xfId="12" applyFont="1" applyFill="1" applyBorder="1" applyAlignment="1">
      <alignment horizontal="center" vertical="center" wrapText="1" readingOrder="2"/>
    </xf>
    <xf numFmtId="0" fontId="20" fillId="4" borderId="1" xfId="0" applyFont="1" applyFill="1" applyBorder="1" applyAlignment="1">
      <alignment vertical="center"/>
    </xf>
    <xf numFmtId="0" fontId="21" fillId="4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22" fillId="3" borderId="2" xfId="12" applyFont="1" applyFill="1" applyBorder="1" applyAlignment="1">
      <alignment horizontal="center" vertical="center" wrapText="1" readingOrder="2"/>
    </xf>
    <xf numFmtId="165" fontId="4" fillId="2" borderId="1" xfId="1" applyNumberFormat="1" applyFont="1" applyFill="1" applyBorder="1" applyAlignment="1">
      <alignment horizontal="left" vertical="center" wrapText="1" indent="1"/>
    </xf>
    <xf numFmtId="165" fontId="2" fillId="2" borderId="1" xfId="1" applyNumberFormat="1" applyFont="1" applyFill="1" applyBorder="1" applyAlignment="1">
      <alignment horizontal="left" vertical="center" indent="1"/>
    </xf>
    <xf numFmtId="0" fontId="22" fillId="3" borderId="1" xfId="12" applyFont="1" applyFill="1" applyBorder="1" applyAlignment="1">
      <alignment horizontal="center" vertical="center" wrapText="1" readingOrder="2"/>
    </xf>
    <xf numFmtId="165" fontId="9" fillId="0" borderId="1" xfId="1" applyNumberFormat="1" applyFont="1" applyFill="1" applyBorder="1" applyAlignment="1">
      <alignment horizontal="left" vertical="center" wrapText="1" indent="1"/>
    </xf>
    <xf numFmtId="165" fontId="9" fillId="0" borderId="3" xfId="1" applyNumberFormat="1" applyFont="1" applyFill="1" applyBorder="1" applyAlignment="1">
      <alignment horizontal="left" vertical="center" wrapText="1" indent="1"/>
    </xf>
    <xf numFmtId="0" fontId="22" fillId="3" borderId="4" xfId="12" applyFont="1" applyFill="1" applyBorder="1" applyAlignment="1">
      <alignment horizontal="center" vertical="center" wrapText="1" readingOrder="2"/>
    </xf>
    <xf numFmtId="0" fontId="12" fillId="3" borderId="2" xfId="12" applyFont="1" applyFill="1" applyBorder="1" applyAlignment="1">
      <alignment horizontal="center" vertical="center" wrapText="1" readingOrder="2"/>
    </xf>
    <xf numFmtId="0" fontId="23" fillId="3" borderId="4" xfId="12" applyFont="1" applyFill="1" applyBorder="1" applyAlignment="1">
      <alignment horizontal="center" vertical="center" wrapText="1" readingOrder="2"/>
    </xf>
    <xf numFmtId="165" fontId="4" fillId="2" borderId="1" xfId="1" applyNumberFormat="1" applyFont="1" applyFill="1" applyBorder="1" applyAlignment="1">
      <alignment horizontal="center" vertic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164" fontId="6" fillId="4" borderId="2" xfId="1" applyNumberFormat="1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/>
    </xf>
    <xf numFmtId="3" fontId="0" fillId="0" borderId="0" xfId="0" applyNumberFormat="1"/>
    <xf numFmtId="165" fontId="2" fillId="2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horizontal="left" vertical="center" wrapText="1" indent="1"/>
    </xf>
    <xf numFmtId="3" fontId="2" fillId="2" borderId="1" xfId="1" applyNumberFormat="1" applyFont="1" applyFill="1" applyBorder="1" applyAlignment="1">
      <alignment horizontal="right" vertical="center" indent="2"/>
    </xf>
    <xf numFmtId="3" fontId="4" fillId="2" borderId="1" xfId="1" applyNumberFormat="1" applyFont="1" applyFill="1" applyBorder="1" applyAlignment="1">
      <alignment horizontal="left" vertical="center" wrapText="1" indent="2"/>
    </xf>
    <xf numFmtId="3" fontId="2" fillId="2" borderId="1" xfId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4" borderId="5" xfId="26" applyFont="1" applyFill="1" applyBorder="1" applyAlignment="1">
      <alignment horizontal="right" vertical="center" wrapText="1" indent="1" readingOrder="2"/>
    </xf>
    <xf numFmtId="0" fontId="23" fillId="4" borderId="5" xfId="56" applyFont="1" applyFill="1" applyBorder="1" applyAlignment="1">
      <alignment horizontal="right" vertical="center" wrapText="1" indent="1"/>
    </xf>
    <xf numFmtId="0" fontId="23" fillId="4" borderId="5" xfId="55" applyFont="1" applyFill="1" applyBorder="1" applyAlignment="1">
      <alignment horizontal="right" vertical="center" wrapText="1" indent="1"/>
    </xf>
    <xf numFmtId="0" fontId="23" fillId="4" borderId="5" xfId="54" applyFont="1" applyFill="1" applyBorder="1" applyAlignment="1">
      <alignment horizontal="right" vertical="center" wrapText="1" indent="1"/>
    </xf>
    <xf numFmtId="0" fontId="23" fillId="4" borderId="5" xfId="53" applyFont="1" applyFill="1" applyBorder="1" applyAlignment="1">
      <alignment horizontal="right" vertical="center" wrapText="1" indent="1"/>
    </xf>
    <xf numFmtId="0" fontId="23" fillId="4" borderId="5" xfId="52" applyFont="1" applyFill="1" applyBorder="1" applyAlignment="1">
      <alignment horizontal="right" vertical="center" wrapText="1" indent="1"/>
    </xf>
    <xf numFmtId="0" fontId="23" fillId="4" borderId="5" xfId="51" applyFont="1" applyFill="1" applyBorder="1" applyAlignment="1">
      <alignment horizontal="right" vertical="center" wrapText="1" indent="1"/>
    </xf>
    <xf numFmtId="0" fontId="23" fillId="4" borderId="5" xfId="50" applyFont="1" applyFill="1" applyBorder="1" applyAlignment="1">
      <alignment horizontal="right" vertical="center" wrapText="1" indent="1"/>
    </xf>
    <xf numFmtId="0" fontId="23" fillId="4" borderId="5" xfId="49" applyFont="1" applyFill="1" applyBorder="1" applyAlignment="1">
      <alignment horizontal="right" vertical="center" wrapText="1" indent="1"/>
    </xf>
    <xf numFmtId="0" fontId="23" fillId="4" borderId="5" xfId="48" applyFont="1" applyFill="1" applyBorder="1" applyAlignment="1">
      <alignment horizontal="right" vertical="center" wrapText="1" indent="1"/>
    </xf>
    <xf numFmtId="0" fontId="23" fillId="4" borderId="5" xfId="47" applyFont="1" applyFill="1" applyBorder="1" applyAlignment="1">
      <alignment horizontal="right" vertical="center" wrapText="1" indent="1"/>
    </xf>
    <xf numFmtId="0" fontId="23" fillId="4" borderId="5" xfId="46" applyFont="1" applyFill="1" applyBorder="1" applyAlignment="1">
      <alignment horizontal="right" vertical="center" wrapText="1" indent="1"/>
    </xf>
    <xf numFmtId="0" fontId="23" fillId="4" borderId="5" xfId="45" applyFont="1" applyFill="1" applyBorder="1" applyAlignment="1">
      <alignment horizontal="right" vertical="center" wrapText="1" indent="1"/>
    </xf>
    <xf numFmtId="0" fontId="23" fillId="4" borderId="5" xfId="44" applyFont="1" applyFill="1" applyBorder="1" applyAlignment="1">
      <alignment horizontal="right" vertical="center" wrapText="1" indent="1"/>
    </xf>
    <xf numFmtId="0" fontId="23" fillId="4" borderId="5" xfId="43" applyFont="1" applyFill="1" applyBorder="1" applyAlignment="1">
      <alignment horizontal="right" vertical="center" wrapText="1" indent="1"/>
    </xf>
    <xf numFmtId="0" fontId="23" fillId="4" borderId="6" xfId="12" applyFont="1" applyFill="1" applyBorder="1" applyAlignment="1">
      <alignment horizontal="center" vertical="center" wrapText="1" readingOrder="1"/>
    </xf>
    <xf numFmtId="0" fontId="24" fillId="0" borderId="0" xfId="0" applyFont="1" applyAlignment="1"/>
    <xf numFmtId="3" fontId="25" fillId="0" borderId="1" xfId="12" applyNumberFormat="1" applyFont="1" applyFill="1" applyBorder="1" applyAlignment="1">
      <alignment horizontal="left" vertical="center" wrapText="1" indent="1" readingOrder="1"/>
    </xf>
    <xf numFmtId="3" fontId="2" fillId="2" borderId="1" xfId="12" applyNumberFormat="1" applyFont="1" applyFill="1" applyBorder="1" applyAlignment="1">
      <alignment horizontal="left" vertical="center" wrapText="1" indent="1" readingOrder="1"/>
    </xf>
    <xf numFmtId="3" fontId="26" fillId="2" borderId="1" xfId="12" applyNumberFormat="1" applyFont="1" applyFill="1" applyBorder="1" applyAlignment="1">
      <alignment horizontal="left" vertical="center" wrapText="1" indent="1" readingOrder="1"/>
    </xf>
    <xf numFmtId="0" fontId="21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4" borderId="1" xfId="0" applyFont="1" applyFill="1" applyBorder="1" applyAlignment="1">
      <alignment horizontal="center" vertical="center"/>
    </xf>
    <xf numFmtId="3" fontId="9" fillId="0" borderId="3" xfId="1" applyNumberFormat="1" applyFont="1" applyBorder="1" applyAlignment="1">
      <alignment horizontal="left" vertical="center" wrapText="1" indent="1"/>
    </xf>
    <xf numFmtId="3" fontId="0" fillId="0" borderId="1" xfId="0" applyNumberFormat="1" applyBorder="1" applyAlignment="1">
      <alignment horizontal="right" vertical="center" indent="1"/>
    </xf>
    <xf numFmtId="1" fontId="9" fillId="0" borderId="3" xfId="62" applyNumberFormat="1" applyFont="1" applyFill="1" applyBorder="1" applyAlignment="1">
      <alignment horizontal="left" vertical="center" wrapText="1" indent="2"/>
    </xf>
    <xf numFmtId="1" fontId="9" fillId="0" borderId="3" xfId="1" applyNumberFormat="1" applyFont="1" applyFill="1" applyBorder="1" applyAlignment="1">
      <alignment horizontal="left" vertical="center" wrapText="1" indent="2"/>
    </xf>
    <xf numFmtId="3" fontId="9" fillId="0" borderId="1" xfId="1" applyNumberFormat="1" applyFont="1" applyBorder="1" applyAlignment="1">
      <alignment horizontal="left" vertical="center" wrapText="1" indent="1"/>
    </xf>
    <xf numFmtId="3" fontId="2" fillId="2" borderId="1" xfId="1" applyNumberFormat="1" applyFont="1" applyFill="1" applyBorder="1" applyAlignment="1">
      <alignment horizontal="left" vertical="center" indent="1"/>
    </xf>
    <xf numFmtId="0" fontId="11" fillId="5" borderId="7" xfId="12" applyFont="1" applyFill="1" applyBorder="1" applyAlignment="1">
      <alignment horizontal="center" vertical="center" wrapText="1" readingOrder="2"/>
    </xf>
    <xf numFmtId="0" fontId="10" fillId="0" borderId="7" xfId="0" applyFont="1" applyBorder="1" applyAlignment="1">
      <alignment vertical="center" wrapText="1" readingOrder="2"/>
    </xf>
    <xf numFmtId="0" fontId="11" fillId="0" borderId="7" xfId="0" applyFont="1" applyBorder="1" applyAlignment="1">
      <alignment vertical="center"/>
    </xf>
    <xf numFmtId="0" fontId="11" fillId="0" borderId="7" xfId="12" applyFont="1" applyFill="1" applyBorder="1" applyAlignment="1">
      <alignment vertical="center" wrapText="1" readingOrder="2"/>
    </xf>
    <xf numFmtId="0" fontId="27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0" fillId="0" borderId="0" xfId="0" applyBorder="1"/>
    <xf numFmtId="0" fontId="11" fillId="0" borderId="0" xfId="12" applyFont="1" applyFill="1" applyBorder="1" applyAlignment="1">
      <alignment vertical="center" wrapText="1" readingOrder="2"/>
    </xf>
    <xf numFmtId="165" fontId="0" fillId="0" borderId="0" xfId="0" applyNumberFormat="1"/>
    <xf numFmtId="165" fontId="2" fillId="2" borderId="1" xfId="1" applyNumberFormat="1" applyFont="1" applyFill="1" applyBorder="1" applyAlignment="1">
      <alignment horizontal="right" vertical="center" indent="1"/>
    </xf>
    <xf numFmtId="0" fontId="29" fillId="0" borderId="0" xfId="0" applyFont="1" applyAlignment="1">
      <alignment vertical="center" readingOrder="2"/>
    </xf>
    <xf numFmtId="0" fontId="30" fillId="0" borderId="0" xfId="0" applyFont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5" fillId="4" borderId="4" xfId="12" applyFont="1" applyFill="1" applyBorder="1" applyAlignment="1">
      <alignment horizontal="center" vertical="center" readingOrder="2"/>
    </xf>
    <xf numFmtId="0" fontId="11" fillId="0" borderId="7" xfId="12" applyFont="1" applyBorder="1" applyAlignment="1">
      <alignment horizontal="center" vertical="center" wrapText="1" readingOrder="2"/>
    </xf>
    <xf numFmtId="0" fontId="27" fillId="6" borderId="7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3" fontId="26" fillId="7" borderId="1" xfId="12" applyNumberFormat="1" applyFont="1" applyFill="1" applyBorder="1" applyAlignment="1">
      <alignment horizontal="left" vertical="center" wrapText="1" indent="1" readingOrder="1"/>
    </xf>
    <xf numFmtId="0" fontId="21" fillId="4" borderId="1" xfId="0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right" vertical="center" indent="1"/>
    </xf>
    <xf numFmtId="3" fontId="0" fillId="0" borderId="1" xfId="0" applyNumberFormat="1" applyFill="1" applyBorder="1" applyAlignment="1" applyProtection="1">
      <alignment horizontal="right" vertical="center" indent="1"/>
      <protection locked="0"/>
    </xf>
    <xf numFmtId="3" fontId="2" fillId="2" borderId="1" xfId="12" applyNumberFormat="1" applyFont="1" applyFill="1" applyBorder="1" applyAlignment="1">
      <alignment horizontal="right" vertical="center" wrapText="1" indent="1" readingOrder="1"/>
    </xf>
    <xf numFmtId="3" fontId="0" fillId="0" borderId="1" xfId="2" applyNumberFormat="1" applyFont="1" applyFill="1" applyBorder="1" applyAlignment="1">
      <alignment horizontal="right" vertical="center" indent="1"/>
    </xf>
    <xf numFmtId="3" fontId="8" fillId="0" borderId="1" xfId="2" applyNumberFormat="1" applyFont="1" applyFill="1" applyBorder="1" applyAlignment="1">
      <alignment horizontal="right" vertical="center" indent="1"/>
    </xf>
    <xf numFmtId="0" fontId="8" fillId="0" borderId="0" xfId="0" applyFont="1"/>
    <xf numFmtId="0" fontId="24" fillId="0" borderId="0" xfId="0" applyFont="1" applyAlignment="1">
      <alignment vertical="center"/>
    </xf>
    <xf numFmtId="0" fontId="31" fillId="3" borderId="1" xfId="12" applyFont="1" applyFill="1" applyBorder="1" applyAlignment="1">
      <alignment horizontal="center" vertical="center" wrapText="1" readingOrder="2"/>
    </xf>
    <xf numFmtId="0" fontId="21" fillId="4" borderId="1" xfId="0" applyFont="1" applyFill="1" applyBorder="1" applyAlignment="1">
      <alignment horizontal="center" vertical="center"/>
    </xf>
    <xf numFmtId="0" fontId="32" fillId="3" borderId="1" xfId="12" applyFont="1" applyFill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readingOrder="2"/>
    </xf>
    <xf numFmtId="0" fontId="10" fillId="0" borderId="7" xfId="0" applyFont="1" applyBorder="1" applyAlignment="1">
      <alignment horizontal="center" vertical="center" readingOrder="2"/>
    </xf>
    <xf numFmtId="0" fontId="10" fillId="0" borderId="7" xfId="0" applyFont="1" applyBorder="1" applyAlignment="1">
      <alignment horizontal="center" vertical="center" wrapText="1" readingOrder="2"/>
    </xf>
    <xf numFmtId="0" fontId="7" fillId="0" borderId="7" xfId="12" applyFont="1" applyBorder="1" applyAlignment="1">
      <alignment horizontal="center" vertical="center" wrapText="1" readingOrder="2"/>
    </xf>
    <xf numFmtId="0" fontId="11" fillId="0" borderId="7" xfId="12" applyFont="1" applyFill="1" applyBorder="1" applyAlignment="1">
      <alignment horizontal="center" vertical="center" wrapText="1" readingOrder="2"/>
    </xf>
    <xf numFmtId="0" fontId="7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33" fillId="0" borderId="7" xfId="12" applyFont="1" applyBorder="1" applyAlignment="1">
      <alignment horizontal="center" vertical="center" wrapText="1" readingOrder="2"/>
    </xf>
    <xf numFmtId="0" fontId="27" fillId="5" borderId="7" xfId="12" applyFont="1" applyFill="1" applyBorder="1" applyAlignment="1">
      <alignment horizontal="center" vertical="center" wrapText="1" readingOrder="2"/>
    </xf>
    <xf numFmtId="0" fontId="28" fillId="0" borderId="7" xfId="0" applyFont="1" applyBorder="1" applyAlignment="1">
      <alignment horizontal="center" vertical="center" wrapText="1" readingOrder="2"/>
    </xf>
    <xf numFmtId="0" fontId="28" fillId="0" borderId="7" xfId="12" applyFont="1" applyBorder="1" applyAlignment="1">
      <alignment horizontal="center" vertical="center" wrapText="1" readingOrder="2"/>
    </xf>
    <xf numFmtId="0" fontId="16" fillId="0" borderId="7" xfId="12" applyFont="1" applyBorder="1" applyAlignment="1">
      <alignment horizontal="center" vertical="center" wrapText="1" readingOrder="2"/>
    </xf>
  </cellXfs>
  <cellStyles count="63">
    <cellStyle name="Comma" xfId="1" builtinId="3"/>
    <cellStyle name="Comma 2" xfId="2"/>
    <cellStyle name="Comma 3 2" xfId="3"/>
    <cellStyle name="Normal" xfId="0" builtinId="0"/>
    <cellStyle name="Normal 12 10" xfId="4"/>
    <cellStyle name="Normal 13 10" xfId="5"/>
    <cellStyle name="Normal 14 10" xfId="6"/>
    <cellStyle name="Normal 15 10" xfId="7"/>
    <cellStyle name="Normal 16" xfId="8"/>
    <cellStyle name="Normal 17" xfId="9"/>
    <cellStyle name="Normal 18" xfId="10"/>
    <cellStyle name="Normal 19" xfId="11"/>
    <cellStyle name="Normal 2" xfId="12"/>
    <cellStyle name="Normal 2 2" xfId="13"/>
    <cellStyle name="Normal 2 2 2" xfId="14"/>
    <cellStyle name="Normal 2 4" xfId="15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26" xfId="22"/>
    <cellStyle name="Normal 27" xfId="23"/>
    <cellStyle name="Normal 28" xfId="24"/>
    <cellStyle name="Normal 29" xfId="25"/>
    <cellStyle name="Normal 3" xfId="26"/>
    <cellStyle name="Normal 3 3" xfId="27"/>
    <cellStyle name="Normal 3 4" xfId="28"/>
    <cellStyle name="Normal 30" xfId="29"/>
    <cellStyle name="Normal 31" xfId="30"/>
    <cellStyle name="Normal 32" xfId="31"/>
    <cellStyle name="Normal 33" xfId="32"/>
    <cellStyle name="Normal 34" xfId="33"/>
    <cellStyle name="Normal 35" xfId="34"/>
    <cellStyle name="Normal 36" xfId="35"/>
    <cellStyle name="Normal 37" xfId="36"/>
    <cellStyle name="Normal 38" xfId="37"/>
    <cellStyle name="Normal 39" xfId="38"/>
    <cellStyle name="Normal 4 2" xfId="39"/>
    <cellStyle name="Normal 4 3" xfId="40"/>
    <cellStyle name="Normal 40" xfId="41"/>
    <cellStyle name="Normal 41" xfId="42"/>
    <cellStyle name="Normal 42" xfId="43"/>
    <cellStyle name="Normal 43" xfId="44"/>
    <cellStyle name="Normal 44" xfId="45"/>
    <cellStyle name="Normal 45" xfId="46"/>
    <cellStyle name="Normal 46" xfId="47"/>
    <cellStyle name="Normal 47" xfId="48"/>
    <cellStyle name="Normal 48" xfId="49"/>
    <cellStyle name="Normal 49" xfId="50"/>
    <cellStyle name="Normal 50" xfId="51"/>
    <cellStyle name="Normal 51" xfId="52"/>
    <cellStyle name="Normal 52" xfId="53"/>
    <cellStyle name="Normal 53" xfId="54"/>
    <cellStyle name="Normal 54" xfId="55"/>
    <cellStyle name="Normal 55" xfId="56"/>
    <cellStyle name="Normal 56" xfId="57"/>
    <cellStyle name="Normal 57" xfId="58"/>
    <cellStyle name="Normal 58" xfId="59"/>
    <cellStyle name="Normal 59" xfId="60"/>
    <cellStyle name="Normal 60" xfId="61"/>
    <cellStyle name="Percent" xfId="6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rightToLeft="1" topLeftCell="A9" workbookViewId="0">
      <selection activeCell="C29" sqref="C29"/>
    </sheetView>
  </sheetViews>
  <sheetFormatPr defaultRowHeight="12.75" x14ac:dyDescent="0.2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 x14ac:dyDescent="0.2">
      <c r="A1" s="85" t="s">
        <v>71</v>
      </c>
      <c r="B1" s="85"/>
      <c r="C1" s="47"/>
      <c r="D1" s="47"/>
      <c r="E1" s="47"/>
      <c r="F1" s="47"/>
      <c r="G1" s="47" t="s">
        <v>72</v>
      </c>
    </row>
    <row r="2" spans="1:7" s="52" customFormat="1" ht="24.95" customHeight="1" x14ac:dyDescent="0.2">
      <c r="A2" s="89" t="s">
        <v>115</v>
      </c>
      <c r="B2" s="89"/>
      <c r="C2" s="89"/>
      <c r="D2" s="89"/>
      <c r="E2" s="89"/>
      <c r="F2" s="89"/>
      <c r="G2" s="89"/>
    </row>
    <row r="3" spans="1:7" ht="20.100000000000001" customHeight="1" x14ac:dyDescent="0.2">
      <c r="A3" s="86" t="s">
        <v>23</v>
      </c>
      <c r="B3" s="86"/>
      <c r="C3" s="12" t="s">
        <v>61</v>
      </c>
      <c r="D3" s="12" t="s">
        <v>62</v>
      </c>
      <c r="E3" s="12" t="s">
        <v>63</v>
      </c>
      <c r="F3" s="12" t="s">
        <v>24</v>
      </c>
      <c r="G3" s="87" t="s">
        <v>28</v>
      </c>
    </row>
    <row r="4" spans="1:7" ht="20.100000000000001" customHeight="1" x14ac:dyDescent="0.2">
      <c r="A4" s="86"/>
      <c r="B4" s="86"/>
      <c r="C4" s="1" t="s">
        <v>0</v>
      </c>
      <c r="D4" s="2" t="s">
        <v>25</v>
      </c>
      <c r="E4" s="3" t="s">
        <v>26</v>
      </c>
      <c r="F4" s="4" t="s">
        <v>27</v>
      </c>
      <c r="G4" s="87"/>
    </row>
    <row r="5" spans="1:7" ht="14.45" customHeight="1" x14ac:dyDescent="0.2">
      <c r="A5" s="46">
        <v>10</v>
      </c>
      <c r="B5" s="31" t="s">
        <v>1</v>
      </c>
      <c r="C5" s="14">
        <v>9174</v>
      </c>
      <c r="D5" s="14">
        <v>1533</v>
      </c>
      <c r="E5" s="14">
        <v>665</v>
      </c>
      <c r="F5" s="10">
        <f t="shared" ref="F5:F28" si="0">SUM(C5:E5)</f>
        <v>11372</v>
      </c>
      <c r="G5" s="6" t="s">
        <v>29</v>
      </c>
    </row>
    <row r="6" spans="1:7" ht="14.45" customHeight="1" x14ac:dyDescent="0.2">
      <c r="A6" s="46">
        <v>11</v>
      </c>
      <c r="B6" s="32" t="s">
        <v>2</v>
      </c>
      <c r="C6" s="14">
        <v>603</v>
      </c>
      <c r="D6" s="14">
        <v>224</v>
      </c>
      <c r="E6" s="14">
        <v>136</v>
      </c>
      <c r="F6" s="10">
        <f t="shared" si="0"/>
        <v>963</v>
      </c>
      <c r="G6" s="6" t="s">
        <v>30</v>
      </c>
    </row>
    <row r="7" spans="1:7" ht="14.45" customHeight="1" x14ac:dyDescent="0.2">
      <c r="A7" s="46">
        <v>12</v>
      </c>
      <c r="B7" s="33" t="s">
        <v>3</v>
      </c>
      <c r="C7" s="14">
        <v>67</v>
      </c>
      <c r="D7" s="14">
        <v>7</v>
      </c>
      <c r="E7" s="14">
        <v>1</v>
      </c>
      <c r="F7" s="10">
        <f t="shared" si="0"/>
        <v>75</v>
      </c>
      <c r="G7" s="6" t="s">
        <v>31</v>
      </c>
    </row>
    <row r="8" spans="1:7" ht="14.45" customHeight="1" x14ac:dyDescent="0.2">
      <c r="A8" s="46">
        <v>13</v>
      </c>
      <c r="B8" s="31" t="s">
        <v>4</v>
      </c>
      <c r="C8" s="14">
        <v>1919</v>
      </c>
      <c r="D8" s="14">
        <v>274</v>
      </c>
      <c r="E8" s="14">
        <v>89</v>
      </c>
      <c r="F8" s="10">
        <f t="shared" si="0"/>
        <v>2282</v>
      </c>
      <c r="G8" s="6" t="s">
        <v>32</v>
      </c>
    </row>
    <row r="9" spans="1:7" ht="14.45" customHeight="1" x14ac:dyDescent="0.2">
      <c r="A9" s="46">
        <v>14</v>
      </c>
      <c r="B9" s="31" t="s">
        <v>5</v>
      </c>
      <c r="C9" s="14">
        <v>29246</v>
      </c>
      <c r="D9" s="14">
        <v>2107</v>
      </c>
      <c r="E9" s="14">
        <v>121</v>
      </c>
      <c r="F9" s="10">
        <f t="shared" si="0"/>
        <v>31474</v>
      </c>
      <c r="G9" s="6" t="s">
        <v>33</v>
      </c>
    </row>
    <row r="10" spans="1:7" ht="14.45" customHeight="1" x14ac:dyDescent="0.2">
      <c r="A10" s="46">
        <v>15</v>
      </c>
      <c r="B10" s="34" t="s">
        <v>6</v>
      </c>
      <c r="C10" s="14">
        <v>103</v>
      </c>
      <c r="D10" s="14">
        <v>15</v>
      </c>
      <c r="E10" s="14">
        <v>16</v>
      </c>
      <c r="F10" s="10">
        <f t="shared" si="0"/>
        <v>134</v>
      </c>
      <c r="G10" s="6" t="s">
        <v>34</v>
      </c>
    </row>
    <row r="11" spans="1:7" ht="14.45" customHeight="1" x14ac:dyDescent="0.2">
      <c r="A11" s="46">
        <v>16</v>
      </c>
      <c r="B11" s="31" t="s">
        <v>7</v>
      </c>
      <c r="C11" s="14">
        <v>3248</v>
      </c>
      <c r="D11" s="14">
        <v>1426</v>
      </c>
      <c r="E11" s="14">
        <v>151</v>
      </c>
      <c r="F11" s="10">
        <f t="shared" si="0"/>
        <v>4825</v>
      </c>
      <c r="G11" s="6" t="s">
        <v>52</v>
      </c>
    </row>
    <row r="12" spans="1:7" ht="14.45" customHeight="1" x14ac:dyDescent="0.2">
      <c r="A12" s="46">
        <v>17</v>
      </c>
      <c r="B12" s="35" t="s">
        <v>8</v>
      </c>
      <c r="C12" s="14">
        <v>86</v>
      </c>
      <c r="D12" s="14">
        <v>123</v>
      </c>
      <c r="E12" s="14">
        <v>126</v>
      </c>
      <c r="F12" s="10">
        <f t="shared" si="0"/>
        <v>335</v>
      </c>
      <c r="G12" s="6" t="s">
        <v>35</v>
      </c>
    </row>
    <row r="13" spans="1:7" ht="14.45" customHeight="1" x14ac:dyDescent="0.2">
      <c r="A13" s="46">
        <v>18</v>
      </c>
      <c r="B13" s="36" t="s">
        <v>9</v>
      </c>
      <c r="C13" s="14">
        <v>763</v>
      </c>
      <c r="D13" s="14">
        <v>407</v>
      </c>
      <c r="E13" s="14">
        <v>180</v>
      </c>
      <c r="F13" s="10">
        <f t="shared" si="0"/>
        <v>1350</v>
      </c>
      <c r="G13" s="6" t="s">
        <v>36</v>
      </c>
    </row>
    <row r="14" spans="1:7" ht="14.45" customHeight="1" x14ac:dyDescent="0.2">
      <c r="A14" s="46">
        <v>19</v>
      </c>
      <c r="B14" s="37" t="s">
        <v>53</v>
      </c>
      <c r="C14" s="14">
        <v>28</v>
      </c>
      <c r="D14" s="14">
        <v>65</v>
      </c>
      <c r="E14" s="14">
        <v>25</v>
      </c>
      <c r="F14" s="10">
        <f t="shared" si="0"/>
        <v>118</v>
      </c>
      <c r="G14" s="6" t="s">
        <v>37</v>
      </c>
    </row>
    <row r="15" spans="1:7" ht="14.45" customHeight="1" x14ac:dyDescent="0.2">
      <c r="A15" s="46">
        <v>20</v>
      </c>
      <c r="B15" s="31" t="s">
        <v>10</v>
      </c>
      <c r="C15" s="14">
        <v>360</v>
      </c>
      <c r="D15" s="14">
        <v>564</v>
      </c>
      <c r="E15" s="14">
        <v>520</v>
      </c>
      <c r="F15" s="10">
        <f t="shared" si="0"/>
        <v>1444</v>
      </c>
      <c r="G15" s="6" t="s">
        <v>38</v>
      </c>
    </row>
    <row r="16" spans="1:7" ht="14.45" customHeight="1" x14ac:dyDescent="0.2">
      <c r="A16" s="46">
        <v>21</v>
      </c>
      <c r="B16" s="38" t="s">
        <v>11</v>
      </c>
      <c r="C16" s="14">
        <v>22</v>
      </c>
      <c r="D16" s="14">
        <v>18</v>
      </c>
      <c r="E16" s="14">
        <v>49</v>
      </c>
      <c r="F16" s="10">
        <f t="shared" si="0"/>
        <v>89</v>
      </c>
      <c r="G16" s="6" t="s">
        <v>54</v>
      </c>
    </row>
    <row r="17" spans="1:9" ht="14.45" customHeight="1" x14ac:dyDescent="0.2">
      <c r="A17" s="46">
        <v>22</v>
      </c>
      <c r="B17" s="39" t="s">
        <v>12</v>
      </c>
      <c r="C17" s="14">
        <v>213</v>
      </c>
      <c r="D17" s="14">
        <v>312</v>
      </c>
      <c r="E17" s="14">
        <v>242</v>
      </c>
      <c r="F17" s="10">
        <f t="shared" si="0"/>
        <v>767</v>
      </c>
      <c r="G17" s="6" t="s">
        <v>39</v>
      </c>
    </row>
    <row r="18" spans="1:9" ht="14.45" customHeight="1" x14ac:dyDescent="0.2">
      <c r="A18" s="46">
        <v>23</v>
      </c>
      <c r="B18" s="31" t="s">
        <v>13</v>
      </c>
      <c r="C18" s="14">
        <v>1708</v>
      </c>
      <c r="D18" s="14">
        <v>1639</v>
      </c>
      <c r="E18" s="14">
        <v>1155</v>
      </c>
      <c r="F18" s="10">
        <f t="shared" si="0"/>
        <v>4502</v>
      </c>
      <c r="G18" s="6" t="s">
        <v>40</v>
      </c>
    </row>
    <row r="19" spans="1:9" ht="14.45" customHeight="1" x14ac:dyDescent="0.2">
      <c r="A19" s="46">
        <v>24</v>
      </c>
      <c r="B19" s="40" t="s">
        <v>14</v>
      </c>
      <c r="C19" s="14">
        <v>109</v>
      </c>
      <c r="D19" s="14">
        <v>197</v>
      </c>
      <c r="E19" s="14">
        <v>274</v>
      </c>
      <c r="F19" s="10">
        <f t="shared" si="0"/>
        <v>580</v>
      </c>
      <c r="G19" s="6" t="s">
        <v>41</v>
      </c>
    </row>
    <row r="20" spans="1:9" ht="14.45" customHeight="1" x14ac:dyDescent="0.2">
      <c r="A20" s="46">
        <v>25</v>
      </c>
      <c r="B20" s="31" t="s">
        <v>15</v>
      </c>
      <c r="C20" s="14">
        <v>14368</v>
      </c>
      <c r="D20" s="14">
        <v>5103</v>
      </c>
      <c r="E20" s="14">
        <v>733</v>
      </c>
      <c r="F20" s="10">
        <f t="shared" si="0"/>
        <v>20204</v>
      </c>
      <c r="G20" s="6" t="s">
        <v>55</v>
      </c>
    </row>
    <row r="21" spans="1:9" ht="14.45" customHeight="1" x14ac:dyDescent="0.2">
      <c r="A21" s="46">
        <v>26</v>
      </c>
      <c r="B21" s="41" t="s">
        <v>16</v>
      </c>
      <c r="C21" s="14">
        <v>61</v>
      </c>
      <c r="D21" s="14">
        <v>40</v>
      </c>
      <c r="E21" s="14">
        <v>32</v>
      </c>
      <c r="F21" s="10">
        <f t="shared" si="0"/>
        <v>133</v>
      </c>
      <c r="G21" s="6" t="s">
        <v>42</v>
      </c>
    </row>
    <row r="22" spans="1:9" ht="14.45" customHeight="1" x14ac:dyDescent="0.2">
      <c r="A22" s="46">
        <v>27</v>
      </c>
      <c r="B22" s="42" t="s">
        <v>17</v>
      </c>
      <c r="C22" s="14">
        <v>302</v>
      </c>
      <c r="D22" s="14">
        <v>98</v>
      </c>
      <c r="E22" s="14">
        <v>193</v>
      </c>
      <c r="F22" s="10">
        <f t="shared" si="0"/>
        <v>593</v>
      </c>
      <c r="G22" s="6" t="s">
        <v>43</v>
      </c>
    </row>
    <row r="23" spans="1:9" ht="14.45" customHeight="1" x14ac:dyDescent="0.2">
      <c r="A23" s="46">
        <v>28</v>
      </c>
      <c r="B23" s="43" t="s">
        <v>18</v>
      </c>
      <c r="C23" s="14">
        <v>112</v>
      </c>
      <c r="D23" s="14">
        <v>126</v>
      </c>
      <c r="E23" s="14">
        <v>124</v>
      </c>
      <c r="F23" s="10">
        <f t="shared" si="0"/>
        <v>362</v>
      </c>
      <c r="G23" s="6" t="s">
        <v>44</v>
      </c>
    </row>
    <row r="24" spans="1:9" ht="14.45" customHeight="1" x14ac:dyDescent="0.2">
      <c r="A24" s="46">
        <v>29</v>
      </c>
      <c r="B24" s="44" t="s">
        <v>56</v>
      </c>
      <c r="C24" s="14">
        <v>83</v>
      </c>
      <c r="D24" s="14">
        <v>154</v>
      </c>
      <c r="E24" s="14">
        <v>77</v>
      </c>
      <c r="F24" s="10">
        <f t="shared" si="0"/>
        <v>314</v>
      </c>
      <c r="G24" s="6" t="s">
        <v>45</v>
      </c>
    </row>
    <row r="25" spans="1:9" ht="14.45" customHeight="1" x14ac:dyDescent="0.2">
      <c r="A25" s="46">
        <v>30</v>
      </c>
      <c r="B25" s="31" t="s">
        <v>19</v>
      </c>
      <c r="C25" s="14">
        <v>23</v>
      </c>
      <c r="D25" s="14">
        <v>11</v>
      </c>
      <c r="E25" s="14">
        <v>10</v>
      </c>
      <c r="F25" s="10">
        <f t="shared" si="0"/>
        <v>44</v>
      </c>
      <c r="G25" s="6" t="s">
        <v>46</v>
      </c>
    </row>
    <row r="26" spans="1:9" ht="14.45" customHeight="1" x14ac:dyDescent="0.2">
      <c r="A26" s="46">
        <v>31</v>
      </c>
      <c r="B26" s="31" t="s">
        <v>20</v>
      </c>
      <c r="C26" s="14">
        <v>7200</v>
      </c>
      <c r="D26" s="14">
        <v>2175</v>
      </c>
      <c r="E26" s="14">
        <v>367</v>
      </c>
      <c r="F26" s="10">
        <f t="shared" si="0"/>
        <v>9742</v>
      </c>
      <c r="G26" s="6" t="s">
        <v>47</v>
      </c>
    </row>
    <row r="27" spans="1:9" ht="14.45" customHeight="1" x14ac:dyDescent="0.2">
      <c r="A27" s="46">
        <v>32</v>
      </c>
      <c r="B27" s="45" t="s">
        <v>21</v>
      </c>
      <c r="C27" s="14">
        <v>349</v>
      </c>
      <c r="D27" s="14">
        <v>87</v>
      </c>
      <c r="E27" s="14">
        <v>63</v>
      </c>
      <c r="F27" s="10">
        <f t="shared" si="0"/>
        <v>499</v>
      </c>
      <c r="G27" s="6" t="s">
        <v>48</v>
      </c>
    </row>
    <row r="28" spans="1:9" ht="14.45" customHeight="1" x14ac:dyDescent="0.2">
      <c r="A28" s="46">
        <v>33</v>
      </c>
      <c r="B28" s="31" t="s">
        <v>22</v>
      </c>
      <c r="C28" s="14">
        <v>11005</v>
      </c>
      <c r="D28" s="14">
        <v>642</v>
      </c>
      <c r="E28" s="14">
        <v>183</v>
      </c>
      <c r="F28" s="10">
        <f t="shared" si="0"/>
        <v>11830</v>
      </c>
      <c r="G28" s="6" t="s">
        <v>49</v>
      </c>
      <c r="I28" s="68"/>
    </row>
    <row r="29" spans="1:9" ht="20.100000000000001" customHeight="1" x14ac:dyDescent="0.2">
      <c r="A29" s="88" t="s">
        <v>24</v>
      </c>
      <c r="B29" s="88"/>
      <c r="C29" s="69">
        <f>SUM(C5:C28)</f>
        <v>81152</v>
      </c>
      <c r="D29" s="69">
        <f>SUM(D5:D28)</f>
        <v>17347</v>
      </c>
      <c r="E29" s="69">
        <f>SUM(E5:E28)</f>
        <v>5532</v>
      </c>
      <c r="F29" s="69">
        <f>SUM(F5:F28)</f>
        <v>104031</v>
      </c>
      <c r="G29" s="51" t="s">
        <v>27</v>
      </c>
    </row>
    <row r="31" spans="1:9" ht="15" customHeight="1" x14ac:dyDescent="0.2">
      <c r="A31" s="71" t="s">
        <v>100</v>
      </c>
      <c r="B31" s="70" t="s">
        <v>133</v>
      </c>
      <c r="C31" s="70"/>
      <c r="D31" s="70"/>
      <c r="E31" s="70"/>
      <c r="F31" s="70"/>
      <c r="G31" s="70"/>
    </row>
    <row r="32" spans="1:9" ht="15" customHeight="1" x14ac:dyDescent="0.2">
      <c r="A32" s="71" t="s">
        <v>100</v>
      </c>
      <c r="B32" s="70" t="s">
        <v>98</v>
      </c>
      <c r="C32" s="70"/>
      <c r="D32" s="70"/>
      <c r="E32" s="70"/>
      <c r="F32" s="70"/>
      <c r="G32" s="70"/>
    </row>
    <row r="33" spans="1:7" ht="15" customHeight="1" x14ac:dyDescent="0.2">
      <c r="A33" s="71" t="s">
        <v>100</v>
      </c>
      <c r="B33" s="70" t="s">
        <v>99</v>
      </c>
      <c r="C33" s="70"/>
      <c r="D33" s="70"/>
      <c r="E33" s="70"/>
      <c r="F33" s="70"/>
      <c r="G33" s="70"/>
    </row>
  </sheetData>
  <mergeCells count="5">
    <mergeCell ref="A1:B1"/>
    <mergeCell ref="A3:B4"/>
    <mergeCell ref="G3:G4"/>
    <mergeCell ref="A29:B29"/>
    <mergeCell ref="A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topLeftCell="A9" workbookViewId="0">
      <selection activeCell="C29" sqref="C29"/>
    </sheetView>
  </sheetViews>
  <sheetFormatPr defaultRowHeight="12.75" x14ac:dyDescent="0.2"/>
  <cols>
    <col min="1" max="1" width="4.7109375" customWidth="1"/>
    <col min="2" max="2" width="45.7109375" customWidth="1"/>
    <col min="3" max="3" width="12.85546875" bestFit="1" customWidth="1"/>
    <col min="4" max="4" width="12.42578125" bestFit="1" customWidth="1"/>
    <col min="5" max="5" width="13.5703125" bestFit="1" customWidth="1"/>
    <col min="6" max="6" width="15.140625" bestFit="1" customWidth="1"/>
    <col min="7" max="7" width="55.7109375" customWidth="1"/>
  </cols>
  <sheetData>
    <row r="1" spans="1:7" x14ac:dyDescent="0.2">
      <c r="A1" s="85" t="s">
        <v>88</v>
      </c>
      <c r="B1" s="85"/>
      <c r="C1" s="47"/>
      <c r="D1" s="47"/>
      <c r="E1" s="47"/>
      <c r="F1" s="47"/>
      <c r="G1" s="47" t="s">
        <v>89</v>
      </c>
    </row>
    <row r="2" spans="1:7" ht="24.95" customHeight="1" x14ac:dyDescent="0.2">
      <c r="A2" s="89" t="s">
        <v>120</v>
      </c>
      <c r="B2" s="89"/>
      <c r="C2" s="89"/>
      <c r="D2" s="64" t="s">
        <v>96</v>
      </c>
      <c r="E2" s="65" t="s">
        <v>97</v>
      </c>
      <c r="F2" s="92" t="s">
        <v>121</v>
      </c>
      <c r="G2" s="92"/>
    </row>
    <row r="3" spans="1:7" ht="20.100000000000001" customHeight="1" x14ac:dyDescent="0.2">
      <c r="A3" s="86" t="s">
        <v>23</v>
      </c>
      <c r="B3" s="86"/>
      <c r="C3" s="12" t="s">
        <v>61</v>
      </c>
      <c r="D3" s="12" t="s">
        <v>62</v>
      </c>
      <c r="E3" s="12" t="s">
        <v>63</v>
      </c>
      <c r="F3" s="12" t="s">
        <v>24</v>
      </c>
      <c r="G3" s="87" t="s">
        <v>28</v>
      </c>
    </row>
    <row r="4" spans="1:7" ht="20.100000000000001" customHeight="1" x14ac:dyDescent="0.2">
      <c r="A4" s="86"/>
      <c r="B4" s="86"/>
      <c r="C4" s="1" t="s">
        <v>0</v>
      </c>
      <c r="D4" s="2" t="s">
        <v>25</v>
      </c>
      <c r="E4" s="3" t="s">
        <v>26</v>
      </c>
      <c r="F4" s="4" t="s">
        <v>27</v>
      </c>
      <c r="G4" s="87"/>
    </row>
    <row r="5" spans="1:7" ht="14.45" customHeight="1" x14ac:dyDescent="0.2">
      <c r="A5" s="46">
        <v>10</v>
      </c>
      <c r="B5" s="31" t="s">
        <v>1</v>
      </c>
      <c r="C5" s="55">
        <v>3523575</v>
      </c>
      <c r="D5" s="55">
        <v>4129634</v>
      </c>
      <c r="E5" s="55">
        <v>32338810</v>
      </c>
      <c r="F5" s="25">
        <f t="shared" ref="F5:F24" si="0">SUM(C5:E5)</f>
        <v>39992019</v>
      </c>
      <c r="G5" s="6" t="s">
        <v>29</v>
      </c>
    </row>
    <row r="6" spans="1:7" ht="14.45" customHeight="1" x14ac:dyDescent="0.2">
      <c r="A6" s="46">
        <v>11</v>
      </c>
      <c r="B6" s="32" t="s">
        <v>2</v>
      </c>
      <c r="C6" s="55">
        <v>107061</v>
      </c>
      <c r="D6" s="55">
        <v>172869</v>
      </c>
      <c r="E6" s="55">
        <v>5233690</v>
      </c>
      <c r="F6" s="25">
        <f t="shared" si="0"/>
        <v>5513620</v>
      </c>
      <c r="G6" s="6" t="s">
        <v>30</v>
      </c>
    </row>
    <row r="7" spans="1:7" ht="14.45" customHeight="1" x14ac:dyDescent="0.2">
      <c r="A7" s="46">
        <v>12</v>
      </c>
      <c r="B7" s="33" t="s">
        <v>3</v>
      </c>
      <c r="C7" s="55">
        <v>9345</v>
      </c>
      <c r="D7" s="55">
        <v>5753</v>
      </c>
      <c r="E7" s="55">
        <v>4458</v>
      </c>
      <c r="F7" s="25">
        <f t="shared" si="0"/>
        <v>19556</v>
      </c>
      <c r="G7" s="6" t="s">
        <v>31</v>
      </c>
    </row>
    <row r="8" spans="1:7" ht="14.45" customHeight="1" x14ac:dyDescent="0.2">
      <c r="A8" s="46">
        <v>13</v>
      </c>
      <c r="B8" s="31" t="s">
        <v>4</v>
      </c>
      <c r="C8" s="55">
        <v>125735</v>
      </c>
      <c r="D8" s="55">
        <v>217610</v>
      </c>
      <c r="E8" s="55">
        <v>4802403</v>
      </c>
      <c r="F8" s="25">
        <f t="shared" si="0"/>
        <v>5145748</v>
      </c>
      <c r="G8" s="6" t="s">
        <v>32</v>
      </c>
    </row>
    <row r="9" spans="1:7" ht="14.45" customHeight="1" x14ac:dyDescent="0.2">
      <c r="A9" s="46">
        <v>14</v>
      </c>
      <c r="B9" s="31" t="s">
        <v>5</v>
      </c>
      <c r="C9" s="55">
        <v>2611993</v>
      </c>
      <c r="D9" s="55">
        <v>856030</v>
      </c>
      <c r="E9" s="55">
        <v>670317</v>
      </c>
      <c r="F9" s="25">
        <f t="shared" si="0"/>
        <v>4138340</v>
      </c>
      <c r="G9" s="6" t="s">
        <v>33</v>
      </c>
    </row>
    <row r="10" spans="1:7" ht="14.45" customHeight="1" x14ac:dyDescent="0.2">
      <c r="A10" s="46">
        <v>15</v>
      </c>
      <c r="B10" s="34" t="s">
        <v>6</v>
      </c>
      <c r="C10" s="55">
        <v>15314</v>
      </c>
      <c r="D10" s="55">
        <v>18867</v>
      </c>
      <c r="E10" s="55">
        <v>239183</v>
      </c>
      <c r="F10" s="25">
        <f t="shared" si="0"/>
        <v>273364</v>
      </c>
      <c r="G10" s="6" t="s">
        <v>34</v>
      </c>
    </row>
    <row r="11" spans="1:7" ht="14.45" customHeight="1" x14ac:dyDescent="0.2">
      <c r="A11" s="46">
        <v>16</v>
      </c>
      <c r="B11" s="31" t="s">
        <v>7</v>
      </c>
      <c r="C11" s="55">
        <v>1026642</v>
      </c>
      <c r="D11" s="55">
        <v>1079371</v>
      </c>
      <c r="E11" s="55">
        <v>1715010</v>
      </c>
      <c r="F11" s="25">
        <f t="shared" si="0"/>
        <v>3821023</v>
      </c>
      <c r="G11" s="6" t="s">
        <v>52</v>
      </c>
    </row>
    <row r="12" spans="1:7" ht="14.45" customHeight="1" x14ac:dyDescent="0.2">
      <c r="A12" s="46">
        <v>17</v>
      </c>
      <c r="B12" s="35" t="s">
        <v>8</v>
      </c>
      <c r="C12" s="55">
        <v>10209</v>
      </c>
      <c r="D12" s="55">
        <v>406436</v>
      </c>
      <c r="E12" s="55">
        <v>6739261</v>
      </c>
      <c r="F12" s="25">
        <f t="shared" si="0"/>
        <v>7155906</v>
      </c>
      <c r="G12" s="6" t="s">
        <v>35</v>
      </c>
    </row>
    <row r="13" spans="1:7" ht="14.45" customHeight="1" x14ac:dyDescent="0.2">
      <c r="A13" s="46">
        <v>18</v>
      </c>
      <c r="B13" s="36" t="s">
        <v>9</v>
      </c>
      <c r="C13" s="55">
        <v>210489</v>
      </c>
      <c r="D13" s="55">
        <v>473856</v>
      </c>
      <c r="E13" s="55">
        <v>3522389</v>
      </c>
      <c r="F13" s="25">
        <f t="shared" si="0"/>
        <v>4206734</v>
      </c>
      <c r="G13" s="6" t="s">
        <v>36</v>
      </c>
    </row>
    <row r="14" spans="1:7" ht="14.45" customHeight="1" x14ac:dyDescent="0.2">
      <c r="A14" s="46">
        <v>19</v>
      </c>
      <c r="B14" s="37" t="s">
        <v>53</v>
      </c>
      <c r="C14" s="55">
        <v>35680</v>
      </c>
      <c r="D14" s="55">
        <v>465005</v>
      </c>
      <c r="E14" s="55">
        <v>59644372</v>
      </c>
      <c r="F14" s="25">
        <f t="shared" si="0"/>
        <v>60145057</v>
      </c>
      <c r="G14" s="6" t="s">
        <v>37</v>
      </c>
    </row>
    <row r="15" spans="1:7" ht="14.45" customHeight="1" x14ac:dyDescent="0.2">
      <c r="A15" s="46">
        <v>20</v>
      </c>
      <c r="B15" s="31" t="s">
        <v>10</v>
      </c>
      <c r="C15" s="55">
        <v>86043</v>
      </c>
      <c r="D15" s="55">
        <v>2787975</v>
      </c>
      <c r="E15" s="55">
        <v>76299017</v>
      </c>
      <c r="F15" s="25">
        <f t="shared" si="0"/>
        <v>79173035</v>
      </c>
      <c r="G15" s="6" t="s">
        <v>38</v>
      </c>
    </row>
    <row r="16" spans="1:7" ht="14.45" customHeight="1" x14ac:dyDescent="0.2">
      <c r="A16" s="46">
        <v>21</v>
      </c>
      <c r="B16" s="38" t="s">
        <v>11</v>
      </c>
      <c r="C16" s="55">
        <v>3480</v>
      </c>
      <c r="D16" s="55">
        <v>30056</v>
      </c>
      <c r="E16" s="55">
        <v>1962756</v>
      </c>
      <c r="F16" s="25">
        <f t="shared" si="0"/>
        <v>1996292</v>
      </c>
      <c r="G16" s="6" t="s">
        <v>54</v>
      </c>
    </row>
    <row r="17" spans="1:7" ht="14.45" customHeight="1" x14ac:dyDescent="0.2">
      <c r="A17" s="46">
        <v>22</v>
      </c>
      <c r="B17" s="39" t="s">
        <v>12</v>
      </c>
      <c r="C17" s="55">
        <v>110400</v>
      </c>
      <c r="D17" s="55">
        <v>667977</v>
      </c>
      <c r="E17" s="55">
        <v>7597092</v>
      </c>
      <c r="F17" s="25">
        <f t="shared" si="0"/>
        <v>8375469</v>
      </c>
      <c r="G17" s="6" t="s">
        <v>39</v>
      </c>
    </row>
    <row r="18" spans="1:7" ht="14.45" customHeight="1" x14ac:dyDescent="0.2">
      <c r="A18" s="46">
        <v>23</v>
      </c>
      <c r="B18" s="31" t="s">
        <v>13</v>
      </c>
      <c r="C18" s="55">
        <v>459049</v>
      </c>
      <c r="D18" s="55">
        <v>2530560</v>
      </c>
      <c r="E18" s="55">
        <v>15988982</v>
      </c>
      <c r="F18" s="25">
        <f t="shared" si="0"/>
        <v>18978591</v>
      </c>
      <c r="G18" s="6" t="s">
        <v>40</v>
      </c>
    </row>
    <row r="19" spans="1:7" ht="14.45" customHeight="1" x14ac:dyDescent="0.2">
      <c r="A19" s="46">
        <v>24</v>
      </c>
      <c r="B19" s="40" t="s">
        <v>14</v>
      </c>
      <c r="C19" s="55">
        <v>15960</v>
      </c>
      <c r="D19" s="55">
        <v>256065</v>
      </c>
      <c r="E19" s="55">
        <v>16660809</v>
      </c>
      <c r="F19" s="25">
        <f t="shared" si="0"/>
        <v>16932834</v>
      </c>
      <c r="G19" s="6" t="s">
        <v>41</v>
      </c>
    </row>
    <row r="20" spans="1:7" ht="14.45" customHeight="1" x14ac:dyDescent="0.2">
      <c r="A20" s="46">
        <v>25</v>
      </c>
      <c r="B20" s="31" t="s">
        <v>15</v>
      </c>
      <c r="C20" s="55">
        <v>2686676</v>
      </c>
      <c r="D20" s="55">
        <v>1687826</v>
      </c>
      <c r="E20" s="55">
        <v>10610628</v>
      </c>
      <c r="F20" s="25">
        <f t="shared" si="0"/>
        <v>14985130</v>
      </c>
      <c r="G20" s="6" t="s">
        <v>55</v>
      </c>
    </row>
    <row r="21" spans="1:7" ht="14.45" customHeight="1" x14ac:dyDescent="0.2">
      <c r="A21" s="46">
        <v>26</v>
      </c>
      <c r="B21" s="41" t="s">
        <v>16</v>
      </c>
      <c r="C21" s="55">
        <v>11564</v>
      </c>
      <c r="D21" s="55">
        <v>26324</v>
      </c>
      <c r="E21" s="55">
        <v>401627</v>
      </c>
      <c r="F21" s="25">
        <f t="shared" si="0"/>
        <v>439515</v>
      </c>
      <c r="G21" s="6" t="s">
        <v>42</v>
      </c>
    </row>
    <row r="22" spans="1:7" ht="14.45" customHeight="1" x14ac:dyDescent="0.2">
      <c r="A22" s="46">
        <v>27</v>
      </c>
      <c r="B22" s="42" t="s">
        <v>17</v>
      </c>
      <c r="C22" s="55">
        <v>35273</v>
      </c>
      <c r="D22" s="55">
        <v>205661</v>
      </c>
      <c r="E22" s="55">
        <v>14583857</v>
      </c>
      <c r="F22" s="25">
        <f t="shared" si="0"/>
        <v>14824791</v>
      </c>
      <c r="G22" s="6" t="s">
        <v>43</v>
      </c>
    </row>
    <row r="23" spans="1:7" ht="14.45" customHeight="1" x14ac:dyDescent="0.2">
      <c r="A23" s="46">
        <v>28</v>
      </c>
      <c r="B23" s="43" t="s">
        <v>18</v>
      </c>
      <c r="C23" s="55">
        <v>51505</v>
      </c>
      <c r="D23" s="55">
        <v>634837</v>
      </c>
      <c r="E23" s="55">
        <v>6409467</v>
      </c>
      <c r="F23" s="25">
        <f t="shared" si="0"/>
        <v>7095809</v>
      </c>
      <c r="G23" s="6" t="s">
        <v>44</v>
      </c>
    </row>
    <row r="24" spans="1:7" ht="14.45" customHeight="1" x14ac:dyDescent="0.2">
      <c r="A24" s="46">
        <v>29</v>
      </c>
      <c r="B24" s="44" t="s">
        <v>56</v>
      </c>
      <c r="C24" s="55">
        <v>35774</v>
      </c>
      <c r="D24" s="55">
        <v>453927</v>
      </c>
      <c r="E24" s="55">
        <v>1669453</v>
      </c>
      <c r="F24" s="25">
        <f t="shared" si="0"/>
        <v>2159154</v>
      </c>
      <c r="G24" s="6" t="s">
        <v>45</v>
      </c>
    </row>
    <row r="25" spans="1:7" ht="14.45" customHeight="1" x14ac:dyDescent="0.2">
      <c r="A25" s="46">
        <v>30</v>
      </c>
      <c r="B25" s="31" t="s">
        <v>19</v>
      </c>
      <c r="C25" s="55">
        <v>10928</v>
      </c>
      <c r="D25" s="55">
        <v>9547</v>
      </c>
      <c r="E25" s="55">
        <v>1624391</v>
      </c>
      <c r="F25" s="25">
        <f t="shared" ref="F25:F28" si="1">SUM(C25:E25)</f>
        <v>1644866</v>
      </c>
      <c r="G25" s="6" t="s">
        <v>46</v>
      </c>
    </row>
    <row r="26" spans="1:7" ht="14.45" customHeight="1" x14ac:dyDescent="0.2">
      <c r="A26" s="46">
        <v>31</v>
      </c>
      <c r="B26" s="31" t="s">
        <v>20</v>
      </c>
      <c r="C26" s="55">
        <v>1488412</v>
      </c>
      <c r="D26" s="55">
        <v>2203640</v>
      </c>
      <c r="E26" s="55">
        <v>4646389</v>
      </c>
      <c r="F26" s="25">
        <f t="shared" si="1"/>
        <v>8338441</v>
      </c>
      <c r="G26" s="6" t="s">
        <v>47</v>
      </c>
    </row>
    <row r="27" spans="1:7" ht="14.45" customHeight="1" x14ac:dyDescent="0.2">
      <c r="A27" s="46">
        <v>32</v>
      </c>
      <c r="B27" s="45" t="s">
        <v>21</v>
      </c>
      <c r="C27" s="55">
        <v>63243</v>
      </c>
      <c r="D27" s="55">
        <v>123767</v>
      </c>
      <c r="E27" s="55">
        <v>771505</v>
      </c>
      <c r="F27" s="25">
        <f t="shared" si="1"/>
        <v>958515</v>
      </c>
      <c r="G27" s="6" t="s">
        <v>48</v>
      </c>
    </row>
    <row r="28" spans="1:7" ht="14.45" customHeight="1" x14ac:dyDescent="0.2">
      <c r="A28" s="46">
        <v>33</v>
      </c>
      <c r="B28" s="31" t="s">
        <v>22</v>
      </c>
      <c r="C28" s="55">
        <v>1143281</v>
      </c>
      <c r="D28" s="55">
        <v>310355</v>
      </c>
      <c r="E28" s="55">
        <v>2690909</v>
      </c>
      <c r="F28" s="25">
        <f t="shared" si="1"/>
        <v>4144545</v>
      </c>
      <c r="G28" s="6" t="s">
        <v>49</v>
      </c>
    </row>
    <row r="29" spans="1:7" ht="20.100000000000001" customHeight="1" x14ac:dyDescent="0.2">
      <c r="A29" s="88" t="s">
        <v>24</v>
      </c>
      <c r="B29" s="88"/>
      <c r="C29" s="28">
        <f>SUM(C5:C28)</f>
        <v>13877631</v>
      </c>
      <c r="D29" s="28">
        <f>SUM(D5:D28)</f>
        <v>19753948</v>
      </c>
      <c r="E29" s="28">
        <f>SUM(E5:E28)</f>
        <v>276826775</v>
      </c>
      <c r="F29" s="25">
        <f t="shared" ref="F29" si="2">SUM(C29:E29)</f>
        <v>310458354</v>
      </c>
      <c r="G29" s="7" t="s">
        <v>27</v>
      </c>
    </row>
    <row r="31" spans="1:7" ht="15" customHeight="1" x14ac:dyDescent="0.2">
      <c r="A31" s="71" t="s">
        <v>100</v>
      </c>
      <c r="B31" s="70" t="s">
        <v>133</v>
      </c>
      <c r="C31" s="70"/>
    </row>
    <row r="32" spans="1:7" ht="15" customHeight="1" x14ac:dyDescent="0.2">
      <c r="A32" s="71" t="s">
        <v>100</v>
      </c>
      <c r="B32" s="70" t="s">
        <v>98</v>
      </c>
      <c r="C32" s="70"/>
    </row>
    <row r="33" spans="1:3" ht="15" customHeight="1" x14ac:dyDescent="0.2">
      <c r="A33" s="71" t="s">
        <v>100</v>
      </c>
      <c r="B33" s="70" t="s">
        <v>99</v>
      </c>
      <c r="C33" s="70"/>
    </row>
  </sheetData>
  <mergeCells count="6">
    <mergeCell ref="A3:B4"/>
    <mergeCell ref="G3:G4"/>
    <mergeCell ref="A1:B1"/>
    <mergeCell ref="A29:B29"/>
    <mergeCell ref="A2:C2"/>
    <mergeCell ref="F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topLeftCell="A9" workbookViewId="0">
      <selection activeCell="A29" sqref="A29:XFD79"/>
    </sheetView>
  </sheetViews>
  <sheetFormatPr defaultRowHeight="12.75" x14ac:dyDescent="0.2"/>
  <cols>
    <col min="1" max="1" width="4.7109375" customWidth="1"/>
    <col min="2" max="2" width="45.7109375" customWidth="1"/>
    <col min="3" max="3" width="13.5703125" bestFit="1" customWidth="1"/>
    <col min="4" max="4" width="12.42578125" bestFit="1" customWidth="1"/>
    <col min="5" max="5" width="15.140625" bestFit="1" customWidth="1"/>
    <col min="6" max="6" width="14.5703125" customWidth="1"/>
    <col min="7" max="7" width="54.7109375" customWidth="1"/>
  </cols>
  <sheetData>
    <row r="1" spans="1:7" x14ac:dyDescent="0.2">
      <c r="A1" s="85" t="s">
        <v>90</v>
      </c>
      <c r="B1" s="85"/>
      <c r="C1" s="47"/>
      <c r="D1" s="47"/>
      <c r="E1" s="47"/>
      <c r="F1" s="47"/>
      <c r="G1" s="47" t="s">
        <v>91</v>
      </c>
    </row>
    <row r="2" spans="1:7" ht="24.95" customHeight="1" x14ac:dyDescent="0.2">
      <c r="A2" s="89" t="s">
        <v>122</v>
      </c>
      <c r="B2" s="89"/>
      <c r="C2" s="89"/>
      <c r="D2" s="64" t="s">
        <v>96</v>
      </c>
      <c r="E2" s="65" t="s">
        <v>97</v>
      </c>
      <c r="F2" s="92" t="s">
        <v>123</v>
      </c>
      <c r="G2" s="92"/>
    </row>
    <row r="3" spans="1:7" ht="20.100000000000001" customHeight="1" x14ac:dyDescent="0.2">
      <c r="A3" s="86" t="s">
        <v>23</v>
      </c>
      <c r="B3" s="86"/>
      <c r="C3" s="12" t="s">
        <v>61</v>
      </c>
      <c r="D3" s="12" t="s">
        <v>62</v>
      </c>
      <c r="E3" s="12" t="s">
        <v>63</v>
      </c>
      <c r="F3" s="12" t="s">
        <v>24</v>
      </c>
      <c r="G3" s="87" t="s">
        <v>28</v>
      </c>
    </row>
    <row r="4" spans="1:7" ht="20.100000000000001" customHeight="1" x14ac:dyDescent="0.2">
      <c r="A4" s="86"/>
      <c r="B4" s="86"/>
      <c r="C4" s="1" t="s">
        <v>0</v>
      </c>
      <c r="D4" s="2" t="s">
        <v>25</v>
      </c>
      <c r="E4" s="3" t="s">
        <v>26</v>
      </c>
      <c r="F4" s="4" t="s">
        <v>27</v>
      </c>
      <c r="G4" s="87"/>
    </row>
    <row r="5" spans="1:7" ht="14.45" customHeight="1" x14ac:dyDescent="0.2">
      <c r="A5" s="46">
        <v>10</v>
      </c>
      <c r="B5" s="31" t="s">
        <v>1</v>
      </c>
      <c r="C5" s="55">
        <v>6484979</v>
      </c>
      <c r="D5" s="55">
        <v>6448423</v>
      </c>
      <c r="E5" s="55">
        <v>60358648</v>
      </c>
      <c r="F5" s="10">
        <f t="shared" ref="F5:F24" si="0">SUM(C5:E5)</f>
        <v>73292050</v>
      </c>
      <c r="G5" s="6" t="s">
        <v>29</v>
      </c>
    </row>
    <row r="6" spans="1:7" ht="14.45" customHeight="1" x14ac:dyDescent="0.2">
      <c r="A6" s="46">
        <v>11</v>
      </c>
      <c r="B6" s="32" t="s">
        <v>2</v>
      </c>
      <c r="C6" s="55">
        <v>206923</v>
      </c>
      <c r="D6" s="55">
        <v>256305</v>
      </c>
      <c r="E6" s="55">
        <v>10556175</v>
      </c>
      <c r="F6" s="10">
        <f t="shared" si="0"/>
        <v>11019403</v>
      </c>
      <c r="G6" s="6" t="s">
        <v>30</v>
      </c>
    </row>
    <row r="7" spans="1:7" ht="14.45" customHeight="1" x14ac:dyDescent="0.2">
      <c r="A7" s="46">
        <v>12</v>
      </c>
      <c r="B7" s="33" t="s">
        <v>3</v>
      </c>
      <c r="C7" s="55">
        <v>13836</v>
      </c>
      <c r="D7" s="55">
        <v>8712</v>
      </c>
      <c r="E7" s="55">
        <v>8503</v>
      </c>
      <c r="F7" s="10">
        <f t="shared" si="0"/>
        <v>31051</v>
      </c>
      <c r="G7" s="6" t="s">
        <v>31</v>
      </c>
    </row>
    <row r="8" spans="1:7" ht="14.45" customHeight="1" x14ac:dyDescent="0.2">
      <c r="A8" s="46">
        <v>13</v>
      </c>
      <c r="B8" s="31" t="s">
        <v>4</v>
      </c>
      <c r="C8" s="55">
        <v>339847</v>
      </c>
      <c r="D8" s="55">
        <v>578567</v>
      </c>
      <c r="E8" s="55">
        <v>9700557</v>
      </c>
      <c r="F8" s="10">
        <f t="shared" si="0"/>
        <v>10618971</v>
      </c>
      <c r="G8" s="6" t="s">
        <v>32</v>
      </c>
    </row>
    <row r="9" spans="1:7" ht="14.45" customHeight="1" x14ac:dyDescent="0.2">
      <c r="A9" s="46">
        <v>14</v>
      </c>
      <c r="B9" s="31" t="s">
        <v>5</v>
      </c>
      <c r="C9" s="55">
        <v>6892839</v>
      </c>
      <c r="D9" s="55">
        <v>1723368</v>
      </c>
      <c r="E9" s="55">
        <v>1039945</v>
      </c>
      <c r="F9" s="10">
        <f t="shared" si="0"/>
        <v>9656152</v>
      </c>
      <c r="G9" s="6" t="s">
        <v>33</v>
      </c>
    </row>
    <row r="10" spans="1:7" ht="14.45" customHeight="1" x14ac:dyDescent="0.2">
      <c r="A10" s="46">
        <v>15</v>
      </c>
      <c r="B10" s="34" t="s">
        <v>6</v>
      </c>
      <c r="C10" s="55">
        <v>37581</v>
      </c>
      <c r="D10" s="55">
        <v>36025</v>
      </c>
      <c r="E10" s="55">
        <v>567518</v>
      </c>
      <c r="F10" s="10">
        <f t="shared" si="0"/>
        <v>641124</v>
      </c>
      <c r="G10" s="6" t="s">
        <v>34</v>
      </c>
    </row>
    <row r="11" spans="1:7" ht="14.45" customHeight="1" x14ac:dyDescent="0.2">
      <c r="A11" s="46">
        <v>16</v>
      </c>
      <c r="B11" s="31" t="s">
        <v>7</v>
      </c>
      <c r="C11" s="55">
        <v>1863067</v>
      </c>
      <c r="D11" s="55">
        <v>2341171</v>
      </c>
      <c r="E11" s="55">
        <v>3116199</v>
      </c>
      <c r="F11" s="10">
        <f t="shared" si="0"/>
        <v>7320437</v>
      </c>
      <c r="G11" s="6" t="s">
        <v>52</v>
      </c>
    </row>
    <row r="12" spans="1:7" ht="14.45" customHeight="1" x14ac:dyDescent="0.2">
      <c r="A12" s="46">
        <v>17</v>
      </c>
      <c r="B12" s="35" t="s">
        <v>8</v>
      </c>
      <c r="C12" s="55">
        <v>25597</v>
      </c>
      <c r="D12" s="55">
        <v>625136</v>
      </c>
      <c r="E12" s="55">
        <v>16259753</v>
      </c>
      <c r="F12" s="10">
        <f t="shared" si="0"/>
        <v>16910486</v>
      </c>
      <c r="G12" s="6" t="s">
        <v>35</v>
      </c>
    </row>
    <row r="13" spans="1:7" ht="14.45" customHeight="1" x14ac:dyDescent="0.2">
      <c r="A13" s="46">
        <v>18</v>
      </c>
      <c r="B13" s="36" t="s">
        <v>9</v>
      </c>
      <c r="C13" s="55">
        <v>437608</v>
      </c>
      <c r="D13" s="55">
        <v>659717</v>
      </c>
      <c r="E13" s="55">
        <v>6711299</v>
      </c>
      <c r="F13" s="10">
        <f t="shared" si="0"/>
        <v>7808624</v>
      </c>
      <c r="G13" s="6" t="s">
        <v>36</v>
      </c>
    </row>
    <row r="14" spans="1:7" ht="14.45" customHeight="1" x14ac:dyDescent="0.2">
      <c r="A14" s="46">
        <v>19</v>
      </c>
      <c r="B14" s="37" t="s">
        <v>53</v>
      </c>
      <c r="C14" s="55">
        <v>109930</v>
      </c>
      <c r="D14" s="55">
        <v>800843</v>
      </c>
      <c r="E14" s="55">
        <v>112856546</v>
      </c>
      <c r="F14" s="10">
        <f t="shared" si="0"/>
        <v>113767319</v>
      </c>
      <c r="G14" s="6" t="s">
        <v>37</v>
      </c>
    </row>
    <row r="15" spans="1:7" ht="14.45" customHeight="1" x14ac:dyDescent="0.2">
      <c r="A15" s="46">
        <v>20</v>
      </c>
      <c r="B15" s="31" t="s">
        <v>10</v>
      </c>
      <c r="C15" s="55">
        <v>136394</v>
      </c>
      <c r="D15" s="55">
        <v>4711695</v>
      </c>
      <c r="E15" s="55">
        <v>161172255</v>
      </c>
      <c r="F15" s="10">
        <f t="shared" si="0"/>
        <v>166020344</v>
      </c>
      <c r="G15" s="6" t="s">
        <v>38</v>
      </c>
    </row>
    <row r="16" spans="1:7" ht="14.45" customHeight="1" x14ac:dyDescent="0.2">
      <c r="A16" s="46">
        <v>21</v>
      </c>
      <c r="B16" s="38" t="s">
        <v>11</v>
      </c>
      <c r="C16" s="55">
        <v>5070</v>
      </c>
      <c r="D16" s="55">
        <v>83440</v>
      </c>
      <c r="E16" s="55">
        <v>3068824</v>
      </c>
      <c r="F16" s="10">
        <f t="shared" si="0"/>
        <v>3157334</v>
      </c>
      <c r="G16" s="6" t="s">
        <v>54</v>
      </c>
    </row>
    <row r="17" spans="1:7" ht="14.45" customHeight="1" x14ac:dyDescent="0.2">
      <c r="A17" s="46">
        <v>22</v>
      </c>
      <c r="B17" s="39" t="s">
        <v>12</v>
      </c>
      <c r="C17" s="55">
        <v>191557</v>
      </c>
      <c r="D17" s="55">
        <v>1290098</v>
      </c>
      <c r="E17" s="55">
        <v>16389087</v>
      </c>
      <c r="F17" s="10">
        <f t="shared" si="0"/>
        <v>17870742</v>
      </c>
      <c r="G17" s="6" t="s">
        <v>39</v>
      </c>
    </row>
    <row r="18" spans="1:7" ht="14.45" customHeight="1" x14ac:dyDescent="0.2">
      <c r="A18" s="46">
        <v>23</v>
      </c>
      <c r="B18" s="31" t="s">
        <v>13</v>
      </c>
      <c r="C18" s="55">
        <v>805657</v>
      </c>
      <c r="D18" s="55">
        <v>4446360</v>
      </c>
      <c r="E18" s="55">
        <v>32242628</v>
      </c>
      <c r="F18" s="10">
        <f t="shared" si="0"/>
        <v>37494645</v>
      </c>
      <c r="G18" s="6" t="s">
        <v>40</v>
      </c>
    </row>
    <row r="19" spans="1:7" ht="14.45" customHeight="1" x14ac:dyDescent="0.2">
      <c r="A19" s="46">
        <v>24</v>
      </c>
      <c r="B19" s="40" t="s">
        <v>14</v>
      </c>
      <c r="C19" s="55">
        <v>34950</v>
      </c>
      <c r="D19" s="55">
        <v>399025</v>
      </c>
      <c r="E19" s="55">
        <v>29741599</v>
      </c>
      <c r="F19" s="10">
        <f t="shared" si="0"/>
        <v>30175574</v>
      </c>
      <c r="G19" s="6" t="s">
        <v>41</v>
      </c>
    </row>
    <row r="20" spans="1:7" ht="14.45" customHeight="1" x14ac:dyDescent="0.2">
      <c r="A20" s="46">
        <v>25</v>
      </c>
      <c r="B20" s="31" t="s">
        <v>15</v>
      </c>
      <c r="C20" s="55">
        <v>4574133</v>
      </c>
      <c r="D20" s="55">
        <v>4039332</v>
      </c>
      <c r="E20" s="55">
        <v>23334140</v>
      </c>
      <c r="F20" s="10">
        <f t="shared" si="0"/>
        <v>31947605</v>
      </c>
      <c r="G20" s="6" t="s">
        <v>55</v>
      </c>
    </row>
    <row r="21" spans="1:7" ht="14.45" customHeight="1" x14ac:dyDescent="0.2">
      <c r="A21" s="46">
        <v>26</v>
      </c>
      <c r="B21" s="41" t="s">
        <v>16</v>
      </c>
      <c r="C21" s="55">
        <v>18779</v>
      </c>
      <c r="D21" s="55">
        <v>65235</v>
      </c>
      <c r="E21" s="55">
        <v>696680</v>
      </c>
      <c r="F21" s="10">
        <f t="shared" si="0"/>
        <v>780694</v>
      </c>
      <c r="G21" s="6" t="s">
        <v>42</v>
      </c>
    </row>
    <row r="22" spans="1:7" ht="14.45" customHeight="1" x14ac:dyDescent="0.2">
      <c r="A22" s="46">
        <v>27</v>
      </c>
      <c r="B22" s="42" t="s">
        <v>17</v>
      </c>
      <c r="C22" s="55">
        <v>82874</v>
      </c>
      <c r="D22" s="55">
        <v>301676</v>
      </c>
      <c r="E22" s="55">
        <v>25814074</v>
      </c>
      <c r="F22" s="10">
        <f t="shared" si="0"/>
        <v>26198624</v>
      </c>
      <c r="G22" s="6" t="s">
        <v>43</v>
      </c>
    </row>
    <row r="23" spans="1:7" ht="14.45" customHeight="1" x14ac:dyDescent="0.2">
      <c r="A23" s="46">
        <v>28</v>
      </c>
      <c r="B23" s="43" t="s">
        <v>18</v>
      </c>
      <c r="C23" s="55">
        <v>92647</v>
      </c>
      <c r="D23" s="55">
        <v>1095791</v>
      </c>
      <c r="E23" s="55">
        <v>12174872</v>
      </c>
      <c r="F23" s="10">
        <f t="shared" si="0"/>
        <v>13363310</v>
      </c>
      <c r="G23" s="6" t="s">
        <v>44</v>
      </c>
    </row>
    <row r="24" spans="1:7" ht="14.45" customHeight="1" x14ac:dyDescent="0.2">
      <c r="A24" s="46">
        <v>29</v>
      </c>
      <c r="B24" s="44" t="s">
        <v>56</v>
      </c>
      <c r="C24" s="55">
        <v>61255</v>
      </c>
      <c r="D24" s="55">
        <v>1033244</v>
      </c>
      <c r="E24" s="55">
        <v>3592946</v>
      </c>
      <c r="F24" s="10">
        <f t="shared" si="0"/>
        <v>4687445</v>
      </c>
      <c r="G24" s="6" t="s">
        <v>45</v>
      </c>
    </row>
    <row r="25" spans="1:7" ht="14.45" customHeight="1" x14ac:dyDescent="0.2">
      <c r="A25" s="46">
        <v>30</v>
      </c>
      <c r="B25" s="31" t="s">
        <v>19</v>
      </c>
      <c r="C25" s="55">
        <v>17435</v>
      </c>
      <c r="D25" s="55">
        <v>16002</v>
      </c>
      <c r="E25" s="55">
        <v>2577743</v>
      </c>
      <c r="F25" s="10">
        <f t="shared" ref="F25:F28" si="1">SUM(C25:E25)</f>
        <v>2611180</v>
      </c>
      <c r="G25" s="6" t="s">
        <v>46</v>
      </c>
    </row>
    <row r="26" spans="1:7" ht="14.45" customHeight="1" x14ac:dyDescent="0.2">
      <c r="A26" s="46">
        <v>31</v>
      </c>
      <c r="B26" s="31" t="s">
        <v>20</v>
      </c>
      <c r="C26" s="55">
        <v>2482986</v>
      </c>
      <c r="D26" s="55">
        <v>3755356</v>
      </c>
      <c r="E26" s="55">
        <v>7994875</v>
      </c>
      <c r="F26" s="10">
        <f t="shared" si="1"/>
        <v>14233217</v>
      </c>
      <c r="G26" s="6" t="s">
        <v>47</v>
      </c>
    </row>
    <row r="27" spans="1:7" ht="14.45" customHeight="1" x14ac:dyDescent="0.2">
      <c r="A27" s="46">
        <v>32</v>
      </c>
      <c r="B27" s="45" t="s">
        <v>21</v>
      </c>
      <c r="C27" s="55">
        <v>136281</v>
      </c>
      <c r="D27" s="55">
        <v>190861</v>
      </c>
      <c r="E27" s="55">
        <v>1279241</v>
      </c>
      <c r="F27" s="10">
        <f t="shared" si="1"/>
        <v>1606383</v>
      </c>
      <c r="G27" s="6" t="s">
        <v>48</v>
      </c>
    </row>
    <row r="28" spans="1:7" ht="14.45" customHeight="1" x14ac:dyDescent="0.2">
      <c r="A28" s="46">
        <v>33</v>
      </c>
      <c r="B28" s="31" t="s">
        <v>22</v>
      </c>
      <c r="C28" s="55">
        <v>2692053</v>
      </c>
      <c r="D28" s="55">
        <v>688749</v>
      </c>
      <c r="E28" s="55">
        <v>4392802</v>
      </c>
      <c r="F28" s="10">
        <f t="shared" si="1"/>
        <v>7773604</v>
      </c>
      <c r="G28" s="6" t="s">
        <v>49</v>
      </c>
    </row>
    <row r="29" spans="1:7" ht="20.100000000000001" customHeight="1" x14ac:dyDescent="0.2">
      <c r="A29" s="88" t="s">
        <v>24</v>
      </c>
      <c r="B29" s="88"/>
      <c r="C29" s="24">
        <f>SUM(C5:C28)</f>
        <v>27744278</v>
      </c>
      <c r="D29" s="24">
        <f>SUM(D5:D28)</f>
        <v>35595131</v>
      </c>
      <c r="E29" s="8">
        <f>SUM(E5:E28)</f>
        <v>545646909</v>
      </c>
      <c r="F29" s="18">
        <f t="shared" ref="F29" si="2">SUM(C29:E29)</f>
        <v>608986318</v>
      </c>
      <c r="G29" s="7" t="s">
        <v>27</v>
      </c>
    </row>
    <row r="31" spans="1:7" ht="15" customHeight="1" x14ac:dyDescent="0.2">
      <c r="A31" s="71" t="s">
        <v>100</v>
      </c>
      <c r="B31" s="70" t="s">
        <v>133</v>
      </c>
      <c r="C31" s="70"/>
    </row>
    <row r="32" spans="1:7" ht="15" customHeight="1" x14ac:dyDescent="0.2">
      <c r="A32" s="71" t="s">
        <v>100</v>
      </c>
      <c r="B32" s="70" t="s">
        <v>98</v>
      </c>
      <c r="C32" s="70"/>
    </row>
    <row r="33" spans="1:3" ht="15" customHeight="1" x14ac:dyDescent="0.2">
      <c r="A33" s="71" t="s">
        <v>100</v>
      </c>
      <c r="B33" s="70" t="s">
        <v>99</v>
      </c>
      <c r="C33" s="70"/>
    </row>
  </sheetData>
  <mergeCells count="6">
    <mergeCell ref="A3:B4"/>
    <mergeCell ref="G3:G4"/>
    <mergeCell ref="A29:B29"/>
    <mergeCell ref="A1:B1"/>
    <mergeCell ref="F2:G2"/>
    <mergeCell ref="A2:C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rightToLeft="1" topLeftCell="A9" workbookViewId="0">
      <selection activeCell="C29" sqref="C29"/>
    </sheetView>
  </sheetViews>
  <sheetFormatPr defaultRowHeight="12.75" x14ac:dyDescent="0.2"/>
  <cols>
    <col min="1" max="1" width="4.7109375" customWidth="1"/>
    <col min="2" max="2" width="45.7109375" customWidth="1"/>
    <col min="3" max="4" width="15.7109375" customWidth="1"/>
    <col min="5" max="5" width="55.7109375" customWidth="1"/>
  </cols>
  <sheetData>
    <row r="1" spans="1:6" x14ac:dyDescent="0.2">
      <c r="A1" s="85" t="s">
        <v>92</v>
      </c>
      <c r="B1" s="85"/>
      <c r="C1" s="47"/>
      <c r="D1" s="47"/>
      <c r="E1" s="47" t="s">
        <v>93</v>
      </c>
      <c r="F1" s="47"/>
    </row>
    <row r="2" spans="1:6" ht="24.95" customHeight="1" x14ac:dyDescent="0.2">
      <c r="A2" s="89" t="s">
        <v>136</v>
      </c>
      <c r="B2" s="89"/>
      <c r="C2" s="101" t="s">
        <v>95</v>
      </c>
      <c r="D2" s="101"/>
      <c r="E2" s="61" t="s">
        <v>137</v>
      </c>
    </row>
    <row r="3" spans="1:6" ht="20.100000000000001" customHeight="1" x14ac:dyDescent="0.2">
      <c r="A3" s="86" t="s">
        <v>23</v>
      </c>
      <c r="B3" s="86"/>
      <c r="C3" s="17" t="s">
        <v>57</v>
      </c>
      <c r="D3" s="17" t="s">
        <v>68</v>
      </c>
      <c r="E3" s="87" t="s">
        <v>28</v>
      </c>
    </row>
    <row r="4" spans="1:6" ht="20.100000000000001" customHeight="1" x14ac:dyDescent="0.2">
      <c r="A4" s="86"/>
      <c r="B4" s="86"/>
      <c r="C4" s="9" t="s">
        <v>69</v>
      </c>
      <c r="D4" s="9" t="s">
        <v>70</v>
      </c>
      <c r="E4" s="87"/>
    </row>
    <row r="5" spans="1:6" ht="14.45" customHeight="1" x14ac:dyDescent="0.2">
      <c r="A5" s="46">
        <v>10</v>
      </c>
      <c r="B5" s="31" t="s">
        <v>1</v>
      </c>
      <c r="C5" s="48">
        <f>نفقات!F5</f>
        <v>39992019</v>
      </c>
      <c r="D5" s="48">
        <f>ايرادات!F5</f>
        <v>73292050</v>
      </c>
      <c r="E5" s="6" t="s">
        <v>29</v>
      </c>
    </row>
    <row r="6" spans="1:6" ht="14.45" customHeight="1" x14ac:dyDescent="0.2">
      <c r="A6" s="46">
        <v>11</v>
      </c>
      <c r="B6" s="32" t="s">
        <v>2</v>
      </c>
      <c r="C6" s="48">
        <f>نفقات!F6</f>
        <v>5513620</v>
      </c>
      <c r="D6" s="48">
        <f>ايرادات!F6</f>
        <v>11019403</v>
      </c>
      <c r="E6" s="6" t="s">
        <v>30</v>
      </c>
    </row>
    <row r="7" spans="1:6" ht="14.45" customHeight="1" x14ac:dyDescent="0.2">
      <c r="A7" s="46">
        <v>12</v>
      </c>
      <c r="B7" s="33" t="s">
        <v>3</v>
      </c>
      <c r="C7" s="48">
        <f>نفقات!F7</f>
        <v>19556</v>
      </c>
      <c r="D7" s="48">
        <f>ايرادات!F7</f>
        <v>31051</v>
      </c>
      <c r="E7" s="6" t="s">
        <v>31</v>
      </c>
    </row>
    <row r="8" spans="1:6" ht="14.45" customHeight="1" x14ac:dyDescent="0.2">
      <c r="A8" s="46">
        <v>13</v>
      </c>
      <c r="B8" s="31" t="s">
        <v>4</v>
      </c>
      <c r="C8" s="48">
        <f>نفقات!F8</f>
        <v>5145748</v>
      </c>
      <c r="D8" s="48">
        <f>ايرادات!F8</f>
        <v>10618971</v>
      </c>
      <c r="E8" s="6" t="s">
        <v>32</v>
      </c>
    </row>
    <row r="9" spans="1:6" ht="14.45" customHeight="1" x14ac:dyDescent="0.2">
      <c r="A9" s="46">
        <v>14</v>
      </c>
      <c r="B9" s="31" t="s">
        <v>5</v>
      </c>
      <c r="C9" s="48">
        <f>نفقات!F9</f>
        <v>4138340</v>
      </c>
      <c r="D9" s="48">
        <f>ايرادات!F9</f>
        <v>9656152</v>
      </c>
      <c r="E9" s="6" t="s">
        <v>33</v>
      </c>
    </row>
    <row r="10" spans="1:6" ht="14.45" customHeight="1" x14ac:dyDescent="0.2">
      <c r="A10" s="46">
        <v>15</v>
      </c>
      <c r="B10" s="34" t="s">
        <v>6</v>
      </c>
      <c r="C10" s="48">
        <f>نفقات!F10</f>
        <v>273364</v>
      </c>
      <c r="D10" s="48">
        <f>ايرادات!F10</f>
        <v>641124</v>
      </c>
      <c r="E10" s="6" t="s">
        <v>34</v>
      </c>
    </row>
    <row r="11" spans="1:6" ht="14.45" customHeight="1" x14ac:dyDescent="0.2">
      <c r="A11" s="46">
        <v>16</v>
      </c>
      <c r="B11" s="31" t="s">
        <v>7</v>
      </c>
      <c r="C11" s="48">
        <f>نفقات!F11</f>
        <v>3821023</v>
      </c>
      <c r="D11" s="48">
        <f>ايرادات!F11</f>
        <v>7320437</v>
      </c>
      <c r="E11" s="6" t="s">
        <v>52</v>
      </c>
    </row>
    <row r="12" spans="1:6" ht="14.45" customHeight="1" x14ac:dyDescent="0.2">
      <c r="A12" s="46">
        <v>17</v>
      </c>
      <c r="B12" s="35" t="s">
        <v>8</v>
      </c>
      <c r="C12" s="48">
        <f>نفقات!F12</f>
        <v>7155906</v>
      </c>
      <c r="D12" s="48">
        <f>ايرادات!F12</f>
        <v>16910486</v>
      </c>
      <c r="E12" s="6" t="s">
        <v>35</v>
      </c>
    </row>
    <row r="13" spans="1:6" ht="14.45" customHeight="1" x14ac:dyDescent="0.2">
      <c r="A13" s="46">
        <v>18</v>
      </c>
      <c r="B13" s="36" t="s">
        <v>9</v>
      </c>
      <c r="C13" s="48">
        <f>نفقات!F13</f>
        <v>4206734</v>
      </c>
      <c r="D13" s="48">
        <f>ايرادات!F13</f>
        <v>7808624</v>
      </c>
      <c r="E13" s="6" t="s">
        <v>36</v>
      </c>
    </row>
    <row r="14" spans="1:6" ht="14.45" customHeight="1" x14ac:dyDescent="0.2">
      <c r="A14" s="46">
        <v>19</v>
      </c>
      <c r="B14" s="37" t="s">
        <v>53</v>
      </c>
      <c r="C14" s="48">
        <f>نفقات!F14</f>
        <v>60145057</v>
      </c>
      <c r="D14" s="48">
        <f>ايرادات!F14</f>
        <v>113767319</v>
      </c>
      <c r="E14" s="6" t="s">
        <v>37</v>
      </c>
    </row>
    <row r="15" spans="1:6" ht="14.45" customHeight="1" x14ac:dyDescent="0.2">
      <c r="A15" s="46">
        <v>20</v>
      </c>
      <c r="B15" s="31" t="s">
        <v>10</v>
      </c>
      <c r="C15" s="48">
        <f>نفقات!F15</f>
        <v>79173035</v>
      </c>
      <c r="D15" s="48">
        <f>ايرادات!F15</f>
        <v>166020344</v>
      </c>
      <c r="E15" s="6" t="s">
        <v>38</v>
      </c>
    </row>
    <row r="16" spans="1:6" ht="14.45" customHeight="1" x14ac:dyDescent="0.2">
      <c r="A16" s="46">
        <v>21</v>
      </c>
      <c r="B16" s="38" t="s">
        <v>11</v>
      </c>
      <c r="C16" s="48">
        <f>نفقات!F16</f>
        <v>1996292</v>
      </c>
      <c r="D16" s="48">
        <f>ايرادات!F16</f>
        <v>3157334</v>
      </c>
      <c r="E16" s="6" t="s">
        <v>54</v>
      </c>
    </row>
    <row r="17" spans="1:5" ht="14.45" customHeight="1" x14ac:dyDescent="0.2">
      <c r="A17" s="46">
        <v>22</v>
      </c>
      <c r="B17" s="39" t="s">
        <v>12</v>
      </c>
      <c r="C17" s="48">
        <f>نفقات!F17</f>
        <v>8375469</v>
      </c>
      <c r="D17" s="48">
        <f>ايرادات!F17</f>
        <v>17870742</v>
      </c>
      <c r="E17" s="6" t="s">
        <v>39</v>
      </c>
    </row>
    <row r="18" spans="1:5" ht="14.45" customHeight="1" x14ac:dyDescent="0.2">
      <c r="A18" s="46">
        <v>23</v>
      </c>
      <c r="B18" s="31" t="s">
        <v>13</v>
      </c>
      <c r="C18" s="48">
        <f>نفقات!F18</f>
        <v>18978591</v>
      </c>
      <c r="D18" s="48">
        <f>ايرادات!F18</f>
        <v>37494645</v>
      </c>
      <c r="E18" s="6" t="s">
        <v>40</v>
      </c>
    </row>
    <row r="19" spans="1:5" ht="14.45" customHeight="1" x14ac:dyDescent="0.2">
      <c r="A19" s="46">
        <v>24</v>
      </c>
      <c r="B19" s="40" t="s">
        <v>14</v>
      </c>
      <c r="C19" s="48">
        <f>نفقات!F19</f>
        <v>16932834</v>
      </c>
      <c r="D19" s="48">
        <f>ايرادات!F19</f>
        <v>30175574</v>
      </c>
      <c r="E19" s="6" t="s">
        <v>41</v>
      </c>
    </row>
    <row r="20" spans="1:5" ht="14.45" customHeight="1" x14ac:dyDescent="0.2">
      <c r="A20" s="46">
        <v>25</v>
      </c>
      <c r="B20" s="31" t="s">
        <v>15</v>
      </c>
      <c r="C20" s="48">
        <f>نفقات!F20</f>
        <v>14985130</v>
      </c>
      <c r="D20" s="48">
        <f>ايرادات!F20</f>
        <v>31947605</v>
      </c>
      <c r="E20" s="6" t="s">
        <v>55</v>
      </c>
    </row>
    <row r="21" spans="1:5" ht="14.45" customHeight="1" x14ac:dyDescent="0.2">
      <c r="A21" s="46">
        <v>26</v>
      </c>
      <c r="B21" s="41" t="s">
        <v>16</v>
      </c>
      <c r="C21" s="48">
        <f>نفقات!F21</f>
        <v>439515</v>
      </c>
      <c r="D21" s="48">
        <f>ايرادات!F21</f>
        <v>780694</v>
      </c>
      <c r="E21" s="6" t="s">
        <v>42</v>
      </c>
    </row>
    <row r="22" spans="1:5" ht="14.45" customHeight="1" x14ac:dyDescent="0.2">
      <c r="A22" s="46">
        <v>27</v>
      </c>
      <c r="B22" s="42" t="s">
        <v>17</v>
      </c>
      <c r="C22" s="48">
        <f>نفقات!F22</f>
        <v>14824791</v>
      </c>
      <c r="D22" s="48">
        <f>ايرادات!F22</f>
        <v>26198624</v>
      </c>
      <c r="E22" s="6" t="s">
        <v>43</v>
      </c>
    </row>
    <row r="23" spans="1:5" ht="14.45" customHeight="1" x14ac:dyDescent="0.2">
      <c r="A23" s="46">
        <v>28</v>
      </c>
      <c r="B23" s="43" t="s">
        <v>18</v>
      </c>
      <c r="C23" s="48">
        <f>نفقات!F23</f>
        <v>7095809</v>
      </c>
      <c r="D23" s="48">
        <f>ايرادات!F23</f>
        <v>13363310</v>
      </c>
      <c r="E23" s="6" t="s">
        <v>44</v>
      </c>
    </row>
    <row r="24" spans="1:5" ht="14.45" customHeight="1" x14ac:dyDescent="0.2">
      <c r="A24" s="46">
        <v>29</v>
      </c>
      <c r="B24" s="44" t="s">
        <v>56</v>
      </c>
      <c r="C24" s="48">
        <f>نفقات!F24</f>
        <v>2159154</v>
      </c>
      <c r="D24" s="48">
        <f>ايرادات!F24</f>
        <v>4687445</v>
      </c>
      <c r="E24" s="6" t="s">
        <v>45</v>
      </c>
    </row>
    <row r="25" spans="1:5" ht="14.45" customHeight="1" x14ac:dyDescent="0.2">
      <c r="A25" s="46">
        <v>30</v>
      </c>
      <c r="B25" s="31" t="s">
        <v>19</v>
      </c>
      <c r="C25" s="48">
        <f>نفقات!F25</f>
        <v>1644866</v>
      </c>
      <c r="D25" s="48">
        <f>ايرادات!F25</f>
        <v>2611180</v>
      </c>
      <c r="E25" s="6" t="s">
        <v>46</v>
      </c>
    </row>
    <row r="26" spans="1:5" ht="14.45" customHeight="1" x14ac:dyDescent="0.2">
      <c r="A26" s="46">
        <v>31</v>
      </c>
      <c r="B26" s="31" t="s">
        <v>20</v>
      </c>
      <c r="C26" s="48">
        <f>نفقات!F26</f>
        <v>8338441</v>
      </c>
      <c r="D26" s="48">
        <f>ايرادات!F26</f>
        <v>14233217</v>
      </c>
      <c r="E26" s="6" t="s">
        <v>47</v>
      </c>
    </row>
    <row r="27" spans="1:5" ht="14.45" customHeight="1" x14ac:dyDescent="0.2">
      <c r="A27" s="46">
        <v>32</v>
      </c>
      <c r="B27" s="45" t="s">
        <v>21</v>
      </c>
      <c r="C27" s="48">
        <f>نفقات!F27</f>
        <v>958515</v>
      </c>
      <c r="D27" s="48">
        <f>ايرادات!F27</f>
        <v>1606383</v>
      </c>
      <c r="E27" s="6" t="s">
        <v>48</v>
      </c>
    </row>
    <row r="28" spans="1:5" ht="14.45" customHeight="1" x14ac:dyDescent="0.2">
      <c r="A28" s="46">
        <v>33</v>
      </c>
      <c r="B28" s="31" t="s">
        <v>22</v>
      </c>
      <c r="C28" s="48">
        <f>نفقات!F28</f>
        <v>4144545</v>
      </c>
      <c r="D28" s="48">
        <f>ايرادات!F28</f>
        <v>7773604</v>
      </c>
      <c r="E28" s="6" t="s">
        <v>49</v>
      </c>
    </row>
    <row r="29" spans="1:5" ht="20.100000000000001" customHeight="1" x14ac:dyDescent="0.2">
      <c r="A29" s="88" t="s">
        <v>24</v>
      </c>
      <c r="B29" s="88"/>
      <c r="C29" s="49">
        <f>SUM(C5:C28)</f>
        <v>310458354</v>
      </c>
      <c r="D29" s="49">
        <f>SUM(D5:D28)</f>
        <v>608986318</v>
      </c>
      <c r="E29" s="7" t="s">
        <v>27</v>
      </c>
    </row>
    <row r="31" spans="1:5" ht="15" customHeight="1" x14ac:dyDescent="0.2">
      <c r="A31" s="71" t="s">
        <v>100</v>
      </c>
      <c r="B31" s="70" t="s">
        <v>133</v>
      </c>
      <c r="C31" s="70"/>
    </row>
    <row r="32" spans="1:5" ht="15" customHeight="1" x14ac:dyDescent="0.2">
      <c r="A32" s="71" t="s">
        <v>100</v>
      </c>
      <c r="B32" s="70" t="s">
        <v>98</v>
      </c>
      <c r="C32" s="70"/>
      <c r="D32" s="23"/>
    </row>
    <row r="33" spans="1:4" ht="15" customHeight="1" x14ac:dyDescent="0.2">
      <c r="A33" s="71" t="s">
        <v>100</v>
      </c>
      <c r="B33" s="70" t="s">
        <v>99</v>
      </c>
      <c r="C33" s="70"/>
      <c r="D33" s="23"/>
    </row>
    <row r="34" spans="1:4" x14ac:dyDescent="0.2">
      <c r="C34" s="23"/>
      <c r="D34" s="23"/>
    </row>
    <row r="35" spans="1:4" x14ac:dyDescent="0.2">
      <c r="C35" s="23"/>
      <c r="D35" s="23"/>
    </row>
    <row r="36" spans="1:4" x14ac:dyDescent="0.2">
      <c r="C36" s="23"/>
      <c r="D36" s="23"/>
    </row>
    <row r="37" spans="1:4" x14ac:dyDescent="0.2">
      <c r="C37" s="23"/>
      <c r="D37" s="23"/>
    </row>
    <row r="38" spans="1:4" x14ac:dyDescent="0.2">
      <c r="C38" s="23"/>
      <c r="D38" s="23"/>
    </row>
    <row r="39" spans="1:4" x14ac:dyDescent="0.2">
      <c r="C39" s="23"/>
      <c r="D39" s="23"/>
    </row>
  </sheetData>
  <mergeCells count="6">
    <mergeCell ref="A3:B4"/>
    <mergeCell ref="E3:E4"/>
    <mergeCell ref="A1:B1"/>
    <mergeCell ref="A29:B29"/>
    <mergeCell ref="A2:B2"/>
    <mergeCell ref="C2:D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topLeftCell="A9" workbookViewId="0">
      <selection activeCell="A29" sqref="A29:XFD29"/>
    </sheetView>
  </sheetViews>
  <sheetFormatPr defaultRowHeight="12.75" x14ac:dyDescent="0.2"/>
  <cols>
    <col min="1" max="1" width="4.7109375" customWidth="1"/>
    <col min="2" max="2" width="45.7109375" customWidth="1"/>
    <col min="3" max="3" width="13.5703125" bestFit="1" customWidth="1"/>
    <col min="4" max="4" width="12.42578125" bestFit="1" customWidth="1"/>
    <col min="5" max="5" width="15.140625" bestFit="1" customWidth="1"/>
    <col min="6" max="6" width="14.5703125" customWidth="1"/>
    <col min="7" max="7" width="54.7109375" customWidth="1"/>
  </cols>
  <sheetData>
    <row r="1" spans="1:7" x14ac:dyDescent="0.2">
      <c r="A1" s="85" t="s">
        <v>101</v>
      </c>
      <c r="B1" s="85"/>
      <c r="C1" s="47"/>
      <c r="D1" s="47"/>
      <c r="E1" s="47"/>
      <c r="F1" s="47"/>
      <c r="G1" s="47" t="s">
        <v>102</v>
      </c>
    </row>
    <row r="2" spans="1:7" ht="24.95" customHeight="1" x14ac:dyDescent="0.2">
      <c r="A2" s="89" t="s">
        <v>131</v>
      </c>
      <c r="B2" s="89"/>
      <c r="C2" s="89"/>
      <c r="D2" s="64" t="s">
        <v>96</v>
      </c>
      <c r="E2" s="65" t="s">
        <v>97</v>
      </c>
      <c r="F2" s="92" t="s">
        <v>132</v>
      </c>
      <c r="G2" s="92"/>
    </row>
    <row r="3" spans="1:7" ht="20.100000000000001" customHeight="1" x14ac:dyDescent="0.2">
      <c r="A3" s="86" t="s">
        <v>23</v>
      </c>
      <c r="B3" s="86"/>
      <c r="C3" s="12" t="s">
        <v>61</v>
      </c>
      <c r="D3" s="12" t="s">
        <v>62</v>
      </c>
      <c r="E3" s="12" t="s">
        <v>63</v>
      </c>
      <c r="F3" s="12" t="s">
        <v>24</v>
      </c>
      <c r="G3" s="87" t="s">
        <v>28</v>
      </c>
    </row>
    <row r="4" spans="1:7" ht="20.100000000000001" customHeight="1" x14ac:dyDescent="0.2">
      <c r="A4" s="86"/>
      <c r="B4" s="86"/>
      <c r="C4" s="1" t="s">
        <v>0</v>
      </c>
      <c r="D4" s="2" t="s">
        <v>25</v>
      </c>
      <c r="E4" s="3" t="s">
        <v>26</v>
      </c>
      <c r="F4" s="4" t="s">
        <v>27</v>
      </c>
      <c r="G4" s="87"/>
    </row>
    <row r="5" spans="1:7" ht="14.45" customHeight="1" x14ac:dyDescent="0.2">
      <c r="A5" s="46">
        <v>10</v>
      </c>
      <c r="B5" s="31" t="s">
        <v>1</v>
      </c>
      <c r="C5" s="55">
        <f>ايرادات!C5-نفقات!C5-'جملة التعويضات'!C5</f>
        <v>2580686</v>
      </c>
      <c r="D5" s="55">
        <f>ايرادات!D5-نفقات!D5-'جملة التعويضات'!D5</f>
        <v>2036386</v>
      </c>
      <c r="E5" s="55">
        <f>ايرادات!E5-نفقات!E5-'جملة التعويضات'!E5</f>
        <v>24146861</v>
      </c>
      <c r="F5" s="10">
        <f t="shared" ref="F5:F28" si="0">SUM(C5:E5)</f>
        <v>28763933</v>
      </c>
      <c r="G5" s="6" t="s">
        <v>29</v>
      </c>
    </row>
    <row r="6" spans="1:7" ht="14.45" customHeight="1" x14ac:dyDescent="0.2">
      <c r="A6" s="46">
        <v>11</v>
      </c>
      <c r="B6" s="32" t="s">
        <v>2</v>
      </c>
      <c r="C6" s="55">
        <f>ايرادات!C6-نفقات!C6-'جملة التعويضات'!C6</f>
        <v>72798</v>
      </c>
      <c r="D6" s="55">
        <f>ايرادات!D6-نفقات!D6-'جملة التعويضات'!D6</f>
        <v>37617</v>
      </c>
      <c r="E6" s="55">
        <f>ايرادات!E6-نفقات!E6-'جملة التعويضات'!E6</f>
        <v>4065540</v>
      </c>
      <c r="F6" s="10">
        <f t="shared" si="0"/>
        <v>4175955</v>
      </c>
      <c r="G6" s="6" t="s">
        <v>30</v>
      </c>
    </row>
    <row r="7" spans="1:7" ht="14.45" customHeight="1" x14ac:dyDescent="0.2">
      <c r="A7" s="46">
        <v>12</v>
      </c>
      <c r="B7" s="33" t="s">
        <v>3</v>
      </c>
      <c r="C7" s="55">
        <f>ايرادات!C7-نفقات!C7-'جملة التعويضات'!C7</f>
        <v>2252</v>
      </c>
      <c r="D7" s="55">
        <f>ايرادات!D7-نفقات!D7-'جملة التعويضات'!D7</f>
        <v>1665</v>
      </c>
      <c r="E7" s="55">
        <f>ايرادات!E7-نفقات!E7-'جملة التعويضات'!E7</f>
        <v>2567</v>
      </c>
      <c r="F7" s="10">
        <f t="shared" si="0"/>
        <v>6484</v>
      </c>
      <c r="G7" s="6" t="s">
        <v>31</v>
      </c>
    </row>
    <row r="8" spans="1:7" ht="14.45" customHeight="1" x14ac:dyDescent="0.2">
      <c r="A8" s="46">
        <v>13</v>
      </c>
      <c r="B8" s="31" t="s">
        <v>4</v>
      </c>
      <c r="C8" s="55">
        <f>ايرادات!C8-نفقات!C8-'جملة التعويضات'!C8</f>
        <v>119874</v>
      </c>
      <c r="D8" s="55">
        <f>ايرادات!D8-نفقات!D8-'جملة التعويضات'!D8</f>
        <v>324160</v>
      </c>
      <c r="E8" s="55">
        <f>ايرادات!E8-نفقات!E8-'جملة التعويضات'!E8</f>
        <v>4422286</v>
      </c>
      <c r="F8" s="10">
        <f t="shared" si="0"/>
        <v>4866320</v>
      </c>
      <c r="G8" s="6" t="s">
        <v>32</v>
      </c>
    </row>
    <row r="9" spans="1:7" ht="14.45" customHeight="1" x14ac:dyDescent="0.2">
      <c r="A9" s="46">
        <v>14</v>
      </c>
      <c r="B9" s="31" t="s">
        <v>5</v>
      </c>
      <c r="C9" s="55">
        <f>ايرادات!C9-نفقات!C9-'جملة التعويضات'!C9</f>
        <v>3240236</v>
      </c>
      <c r="D9" s="55">
        <f>ايرادات!D9-نفقات!D9-'جملة التعويضات'!D9</f>
        <v>573717</v>
      </c>
      <c r="E9" s="55">
        <f>ايرادات!E9-نفقات!E9-'جملة التعويضات'!E9</f>
        <v>178409</v>
      </c>
      <c r="F9" s="10">
        <f t="shared" si="0"/>
        <v>3992362</v>
      </c>
      <c r="G9" s="6" t="s">
        <v>33</v>
      </c>
    </row>
    <row r="10" spans="1:7" ht="14.45" customHeight="1" x14ac:dyDescent="0.2">
      <c r="A10" s="46">
        <v>15</v>
      </c>
      <c r="B10" s="34" t="s">
        <v>6</v>
      </c>
      <c r="C10" s="55">
        <f>ايرادات!C10-نفقات!C10-'جملة التعويضات'!C10</f>
        <v>19307</v>
      </c>
      <c r="D10" s="55">
        <f>ايرادات!D10-نفقات!D10-'جملة التعويضات'!D10</f>
        <v>13465</v>
      </c>
      <c r="E10" s="55">
        <f>ايرادات!E10-نفقات!E10-'جملة التعويضات'!E10</f>
        <v>277418</v>
      </c>
      <c r="F10" s="10">
        <f t="shared" si="0"/>
        <v>310190</v>
      </c>
      <c r="G10" s="6" t="s">
        <v>34</v>
      </c>
    </row>
    <row r="11" spans="1:7" ht="14.45" customHeight="1" x14ac:dyDescent="0.2">
      <c r="A11" s="46">
        <v>16</v>
      </c>
      <c r="B11" s="31" t="s">
        <v>7</v>
      </c>
      <c r="C11" s="55">
        <f>ايرادات!C11-نفقات!C11-'جملة التعويضات'!C11</f>
        <v>684549</v>
      </c>
      <c r="D11" s="55">
        <f>ايرادات!D11-نفقات!D11-'جملة التعويضات'!D11</f>
        <v>1022855</v>
      </c>
      <c r="E11" s="55">
        <f>ايرادات!E11-نفقات!E11-'جملة التعويضات'!E11</f>
        <v>1124253</v>
      </c>
      <c r="F11" s="10">
        <f t="shared" si="0"/>
        <v>2831657</v>
      </c>
      <c r="G11" s="6" t="s">
        <v>52</v>
      </c>
    </row>
    <row r="12" spans="1:7" ht="14.45" customHeight="1" x14ac:dyDescent="0.2">
      <c r="A12" s="46">
        <v>17</v>
      </c>
      <c r="B12" s="35" t="s">
        <v>8</v>
      </c>
      <c r="C12" s="55">
        <f>ايرادات!C12-نفقات!C12-'جملة التعويضات'!C12</f>
        <v>10389</v>
      </c>
      <c r="D12" s="55">
        <f>ايرادات!D12-نفقات!D12-'جملة التعويضات'!D12</f>
        <v>177223</v>
      </c>
      <c r="E12" s="55">
        <f>ايرادات!E12-نفقات!E12-'جملة التعويضات'!E12</f>
        <v>8532580</v>
      </c>
      <c r="F12" s="10">
        <f t="shared" si="0"/>
        <v>8720192</v>
      </c>
      <c r="G12" s="6" t="s">
        <v>35</v>
      </c>
    </row>
    <row r="13" spans="1:7" ht="14.45" customHeight="1" x14ac:dyDescent="0.2">
      <c r="A13" s="46">
        <v>18</v>
      </c>
      <c r="B13" s="36" t="s">
        <v>9</v>
      </c>
      <c r="C13" s="55">
        <f>ايرادات!C13-نفقات!C13-'جملة التعويضات'!C13</f>
        <v>159601</v>
      </c>
      <c r="D13" s="55">
        <f>ايرادات!D13-نفقات!D13-'جملة التعويضات'!D13</f>
        <v>78821</v>
      </c>
      <c r="E13" s="55">
        <f>ايرادات!E13-نفقات!E13-'جملة التعويضات'!E13</f>
        <v>2578764</v>
      </c>
      <c r="F13" s="10">
        <f t="shared" si="0"/>
        <v>2817186</v>
      </c>
      <c r="G13" s="6" t="s">
        <v>36</v>
      </c>
    </row>
    <row r="14" spans="1:7" ht="14.45" customHeight="1" x14ac:dyDescent="0.2">
      <c r="A14" s="46">
        <v>19</v>
      </c>
      <c r="B14" s="37" t="s">
        <v>53</v>
      </c>
      <c r="C14" s="55">
        <f>ايرادات!C14-نفقات!C14-'جملة التعويضات'!C14</f>
        <v>66634</v>
      </c>
      <c r="D14" s="55">
        <f>ايرادات!D14-نفقات!D14-'جملة التعويضات'!D14</f>
        <v>264502</v>
      </c>
      <c r="E14" s="55">
        <f>ايرادات!E14-نفقات!E14-'جملة التعويضات'!E14</f>
        <v>47580065</v>
      </c>
      <c r="F14" s="10">
        <f t="shared" si="0"/>
        <v>47911201</v>
      </c>
      <c r="G14" s="6" t="s">
        <v>37</v>
      </c>
    </row>
    <row r="15" spans="1:7" ht="14.45" customHeight="1" x14ac:dyDescent="0.2">
      <c r="A15" s="46">
        <v>20</v>
      </c>
      <c r="B15" s="31" t="s">
        <v>10</v>
      </c>
      <c r="C15" s="55">
        <f>ايرادات!C15-نفقات!C15-'جملة التعويضات'!C15</f>
        <v>30077</v>
      </c>
      <c r="D15" s="55">
        <f>ايرادات!D15-نفقات!D15-'جملة التعويضات'!D15</f>
        <v>1628873</v>
      </c>
      <c r="E15" s="55">
        <f>ايرادات!E15-نفقات!E15-'جملة التعويضات'!E15</f>
        <v>73865687</v>
      </c>
      <c r="F15" s="10">
        <f t="shared" si="0"/>
        <v>75524637</v>
      </c>
      <c r="G15" s="6" t="s">
        <v>38</v>
      </c>
    </row>
    <row r="16" spans="1:7" ht="14.45" customHeight="1" x14ac:dyDescent="0.2">
      <c r="A16" s="46">
        <v>21</v>
      </c>
      <c r="B16" s="38" t="s">
        <v>11</v>
      </c>
      <c r="C16" s="55">
        <f>ايرادات!C16-نفقات!C16-'جملة التعويضات'!C16</f>
        <v>452</v>
      </c>
      <c r="D16" s="55">
        <f>ايرادات!D16-نفقات!D16-'جملة التعويضات'!D16</f>
        <v>42065</v>
      </c>
      <c r="E16" s="55">
        <f>ايرادات!E16-نفقات!E16-'جملة التعويضات'!E16</f>
        <v>639091</v>
      </c>
      <c r="F16" s="10">
        <f t="shared" si="0"/>
        <v>681608</v>
      </c>
      <c r="G16" s="6" t="s">
        <v>54</v>
      </c>
    </row>
    <row r="17" spans="1:7" ht="14.45" customHeight="1" x14ac:dyDescent="0.2">
      <c r="A17" s="46">
        <v>22</v>
      </c>
      <c r="B17" s="39" t="s">
        <v>12</v>
      </c>
      <c r="C17" s="55">
        <f>ايرادات!C17-نفقات!C17-'جملة التعويضات'!C17</f>
        <v>67190</v>
      </c>
      <c r="D17" s="55">
        <f>ايرادات!D17-نفقات!D17-'جملة التعويضات'!D17</f>
        <v>537228</v>
      </c>
      <c r="E17" s="55">
        <f>ايرادات!E17-نفقات!E17-'جملة التعويضات'!E17</f>
        <v>7928251</v>
      </c>
      <c r="F17" s="10">
        <f t="shared" si="0"/>
        <v>8532669</v>
      </c>
      <c r="G17" s="6" t="s">
        <v>39</v>
      </c>
    </row>
    <row r="18" spans="1:7" ht="14.45" customHeight="1" x14ac:dyDescent="0.2">
      <c r="A18" s="46">
        <v>23</v>
      </c>
      <c r="B18" s="31" t="s">
        <v>13</v>
      </c>
      <c r="C18" s="55">
        <f>ايرادات!C18-نفقات!C18-'جملة التعويضات'!C18</f>
        <v>245317</v>
      </c>
      <c r="D18" s="55">
        <f>ايرادات!D18-نفقات!D18-'جملة التعويضات'!D18</f>
        <v>1499135</v>
      </c>
      <c r="E18" s="55">
        <f>ايرادات!E18-نفقات!E18-'جملة التعويضات'!E18</f>
        <v>11182544</v>
      </c>
      <c r="F18" s="10">
        <f t="shared" si="0"/>
        <v>12926996</v>
      </c>
      <c r="G18" s="6" t="s">
        <v>40</v>
      </c>
    </row>
    <row r="19" spans="1:7" ht="14.45" customHeight="1" x14ac:dyDescent="0.2">
      <c r="A19" s="46">
        <v>24</v>
      </c>
      <c r="B19" s="40" t="s">
        <v>14</v>
      </c>
      <c r="C19" s="55">
        <f>ايرادات!C19-نفقات!C19-'جملة التعويضات'!C19</f>
        <v>13172</v>
      </c>
      <c r="D19" s="55">
        <f>ايرادات!D19-نفقات!D19-'جملة التعويضات'!D19</f>
        <v>99069</v>
      </c>
      <c r="E19" s="55">
        <f>ايرادات!E19-نفقات!E19-'جملة التعويضات'!E19</f>
        <v>9276553</v>
      </c>
      <c r="F19" s="10">
        <f t="shared" si="0"/>
        <v>9388794</v>
      </c>
      <c r="G19" s="6" t="s">
        <v>41</v>
      </c>
    </row>
    <row r="20" spans="1:7" ht="14.45" customHeight="1" x14ac:dyDescent="0.2">
      <c r="A20" s="46">
        <v>25</v>
      </c>
      <c r="B20" s="31" t="s">
        <v>15</v>
      </c>
      <c r="C20" s="55">
        <f>ايرادات!C20-نفقات!C20-'جملة التعويضات'!C20</f>
        <v>1169945</v>
      </c>
      <c r="D20" s="55">
        <f>ايرادات!D20-نفقات!D20-'جملة التعويضات'!D20</f>
        <v>1620653</v>
      </c>
      <c r="E20" s="55">
        <f>ايرادات!E20-نفقات!E20-'جملة التعويضات'!E20</f>
        <v>10563400</v>
      </c>
      <c r="F20" s="10">
        <f t="shared" si="0"/>
        <v>13353998</v>
      </c>
      <c r="G20" s="6" t="s">
        <v>55</v>
      </c>
    </row>
    <row r="21" spans="1:7" ht="14.45" customHeight="1" x14ac:dyDescent="0.2">
      <c r="A21" s="46">
        <v>26</v>
      </c>
      <c r="B21" s="41" t="s">
        <v>16</v>
      </c>
      <c r="C21" s="55">
        <f>ايرادات!C21-نفقات!C21-'جملة التعويضات'!C21</f>
        <v>4229</v>
      </c>
      <c r="D21" s="55">
        <f>ايرادات!D21-نفقات!D21-'جملة التعويضات'!D21</f>
        <v>29773</v>
      </c>
      <c r="E21" s="55">
        <f>ايرادات!E21-نفقات!E21-'جملة التعويضات'!E21</f>
        <v>217489</v>
      </c>
      <c r="F21" s="10">
        <f t="shared" si="0"/>
        <v>251491</v>
      </c>
      <c r="G21" s="6" t="s">
        <v>42</v>
      </c>
    </row>
    <row r="22" spans="1:7" ht="14.45" customHeight="1" x14ac:dyDescent="0.2">
      <c r="A22" s="46">
        <v>27</v>
      </c>
      <c r="B22" s="42" t="s">
        <v>17</v>
      </c>
      <c r="C22" s="55">
        <f>ايرادات!C22-نفقات!C22-'جملة التعويضات'!C22</f>
        <v>35002</v>
      </c>
      <c r="D22" s="55">
        <f>ايرادات!D22-نفقات!D22-'جملة التعويضات'!D22</f>
        <v>57013</v>
      </c>
      <c r="E22" s="55">
        <f>ايرادات!E22-نفقات!E22-'جملة التعويضات'!E22</f>
        <v>10305011</v>
      </c>
      <c r="F22" s="10">
        <f t="shared" si="0"/>
        <v>10397026</v>
      </c>
      <c r="G22" s="6" t="s">
        <v>43</v>
      </c>
    </row>
    <row r="23" spans="1:7" ht="14.45" customHeight="1" x14ac:dyDescent="0.2">
      <c r="A23" s="46">
        <v>28</v>
      </c>
      <c r="B23" s="43" t="s">
        <v>18</v>
      </c>
      <c r="C23" s="55">
        <f>ايرادات!C23-نفقات!C23-'جملة التعويضات'!C23</f>
        <v>35957</v>
      </c>
      <c r="D23" s="55">
        <f>ايرادات!D23-نفقات!D23-'جملة التعويضات'!D23</f>
        <v>422435</v>
      </c>
      <c r="E23" s="55">
        <f>ايرادات!E23-نفقات!E23-'جملة التعويضات'!E23</f>
        <v>4564264</v>
      </c>
      <c r="F23" s="10">
        <f t="shared" si="0"/>
        <v>5022656</v>
      </c>
      <c r="G23" s="6" t="s">
        <v>44</v>
      </c>
    </row>
    <row r="24" spans="1:7" ht="14.45" customHeight="1" x14ac:dyDescent="0.2">
      <c r="A24" s="46">
        <v>29</v>
      </c>
      <c r="B24" s="44" t="s">
        <v>56</v>
      </c>
      <c r="C24" s="55">
        <f>ايرادات!C24-نفقات!C24-'جملة التعويضات'!C24</f>
        <v>20844</v>
      </c>
      <c r="D24" s="55">
        <f>ايرادات!D24-نفقات!D24-'جملة التعويضات'!D24</f>
        <v>541130</v>
      </c>
      <c r="E24" s="55">
        <f>ايرادات!E24-نفقات!E24-'جملة التعويضات'!E24</f>
        <v>1686392</v>
      </c>
      <c r="F24" s="10">
        <f t="shared" si="0"/>
        <v>2248366</v>
      </c>
      <c r="G24" s="6" t="s">
        <v>45</v>
      </c>
    </row>
    <row r="25" spans="1:7" ht="14.45" customHeight="1" x14ac:dyDescent="0.2">
      <c r="A25" s="46">
        <v>30</v>
      </c>
      <c r="B25" s="31" t="s">
        <v>19</v>
      </c>
      <c r="C25" s="55">
        <f>ايرادات!C25-نفقات!C25-'جملة التعويضات'!C25</f>
        <v>5489</v>
      </c>
      <c r="D25" s="55">
        <f>ايرادات!D25-نفقات!D25-'جملة التعويضات'!D25</f>
        <v>3324</v>
      </c>
      <c r="E25" s="55">
        <f>ايرادات!E25-نفقات!E25-'جملة التعويضات'!E25</f>
        <v>846504</v>
      </c>
      <c r="F25" s="10">
        <f t="shared" si="0"/>
        <v>855317</v>
      </c>
      <c r="G25" s="6" t="s">
        <v>46</v>
      </c>
    </row>
    <row r="26" spans="1:7" ht="14.45" customHeight="1" x14ac:dyDescent="0.2">
      <c r="A26" s="46">
        <v>31</v>
      </c>
      <c r="B26" s="31" t="s">
        <v>20</v>
      </c>
      <c r="C26" s="55">
        <f>ايرادات!C26-نفقات!C26-'جملة التعويضات'!C26</f>
        <v>691076</v>
      </c>
      <c r="D26" s="55">
        <f>ايرادات!D26-نفقات!D26-'جملة التعويضات'!D26</f>
        <v>1188466</v>
      </c>
      <c r="E26" s="55">
        <f>ايرادات!E26-نفقات!E26-'جملة التعويضات'!E26</f>
        <v>2686323</v>
      </c>
      <c r="F26" s="10">
        <f t="shared" si="0"/>
        <v>4565865</v>
      </c>
      <c r="G26" s="6" t="s">
        <v>47</v>
      </c>
    </row>
    <row r="27" spans="1:7" ht="14.45" customHeight="1" x14ac:dyDescent="0.2">
      <c r="A27" s="46">
        <v>32</v>
      </c>
      <c r="B27" s="45" t="s">
        <v>21</v>
      </c>
      <c r="C27" s="55">
        <f>ايرادات!C27-نفقات!C27-'جملة التعويضات'!C27</f>
        <v>58767</v>
      </c>
      <c r="D27" s="55">
        <f>ايرادات!D27-نفقات!D27-'جملة التعويضات'!D27</f>
        <v>49554</v>
      </c>
      <c r="E27" s="55">
        <f>ايرادات!E27-نفقات!E27-'جملة التعويضات'!E27</f>
        <v>300937</v>
      </c>
      <c r="F27" s="10">
        <f t="shared" si="0"/>
        <v>409258</v>
      </c>
      <c r="G27" s="6" t="s">
        <v>48</v>
      </c>
    </row>
    <row r="28" spans="1:7" ht="14.45" customHeight="1" x14ac:dyDescent="0.2">
      <c r="A28" s="46">
        <v>33</v>
      </c>
      <c r="B28" s="31" t="s">
        <v>22</v>
      </c>
      <c r="C28" s="55">
        <f>ايرادات!C28-نفقات!C28-'جملة التعويضات'!C28</f>
        <v>1080476</v>
      </c>
      <c r="D28" s="55">
        <f>ايرادات!D28-نفقات!D28-'جملة التعويضات'!D28</f>
        <v>256148</v>
      </c>
      <c r="E28" s="55">
        <f>ايرادات!E28-نفقات!E28-'جملة التعويضات'!E28</f>
        <v>768839</v>
      </c>
      <c r="F28" s="10">
        <f t="shared" si="0"/>
        <v>2105463</v>
      </c>
      <c r="G28" s="6" t="s">
        <v>49</v>
      </c>
    </row>
    <row r="29" spans="1:7" ht="20.100000000000001" customHeight="1" x14ac:dyDescent="0.2">
      <c r="A29" s="88" t="s">
        <v>24</v>
      </c>
      <c r="B29" s="88"/>
      <c r="C29" s="24">
        <f>SUM(C5:C28)</f>
        <v>10414319</v>
      </c>
      <c r="D29" s="24">
        <f>SUM(D5:D28)</f>
        <v>12505277</v>
      </c>
      <c r="E29" s="8">
        <f>SUM(E5:E28)</f>
        <v>227740028</v>
      </c>
      <c r="F29" s="18">
        <f t="shared" ref="F29" si="1">SUM(C29:E29)</f>
        <v>250659624</v>
      </c>
      <c r="G29" s="78" t="s">
        <v>27</v>
      </c>
    </row>
    <row r="31" spans="1:7" ht="15" customHeight="1" x14ac:dyDescent="0.2">
      <c r="A31" s="71" t="s">
        <v>100</v>
      </c>
      <c r="B31" s="70" t="s">
        <v>133</v>
      </c>
      <c r="C31" s="70"/>
    </row>
    <row r="32" spans="1:7" ht="15" customHeight="1" x14ac:dyDescent="0.2">
      <c r="A32" s="71" t="s">
        <v>100</v>
      </c>
      <c r="B32" s="70" t="s">
        <v>98</v>
      </c>
      <c r="C32" s="70"/>
    </row>
    <row r="33" spans="1:3" ht="15" customHeight="1" x14ac:dyDescent="0.2">
      <c r="A33" s="71" t="s">
        <v>100</v>
      </c>
      <c r="B33" s="70" t="s">
        <v>99</v>
      </c>
      <c r="C33" s="70"/>
    </row>
  </sheetData>
  <mergeCells count="6">
    <mergeCell ref="A29:B29"/>
    <mergeCell ref="A1:B1"/>
    <mergeCell ref="A2:C2"/>
    <mergeCell ref="F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rightToLeft="1" tabSelected="1" topLeftCell="A9" workbookViewId="0">
      <selection activeCell="F35" sqref="F35:F36"/>
    </sheetView>
  </sheetViews>
  <sheetFormatPr defaultRowHeight="12.75" x14ac:dyDescent="0.2"/>
  <cols>
    <col min="1" max="1" width="4.7109375" customWidth="1"/>
    <col min="2" max="2" width="45.7109375" customWidth="1"/>
    <col min="3" max="5" width="13.28515625" customWidth="1"/>
    <col min="6" max="6" width="55.7109375" customWidth="1"/>
  </cols>
  <sheetData>
    <row r="1" spans="1:6" x14ac:dyDescent="0.2">
      <c r="A1" s="85" t="s">
        <v>110</v>
      </c>
      <c r="B1" s="85"/>
      <c r="C1" s="47"/>
      <c r="D1" s="47"/>
      <c r="E1" s="47"/>
      <c r="F1" s="47" t="s">
        <v>109</v>
      </c>
    </row>
    <row r="2" spans="1:6" ht="24.95" customHeight="1" x14ac:dyDescent="0.2">
      <c r="A2" s="99" t="s">
        <v>129</v>
      </c>
      <c r="B2" s="99"/>
      <c r="C2" s="102" t="s">
        <v>95</v>
      </c>
      <c r="D2" s="103"/>
      <c r="E2" s="103"/>
      <c r="F2" s="74" t="s">
        <v>130</v>
      </c>
    </row>
    <row r="3" spans="1:6" ht="20.100000000000001" customHeight="1" x14ac:dyDescent="0.2">
      <c r="A3" s="86" t="s">
        <v>23</v>
      </c>
      <c r="B3" s="86"/>
      <c r="C3" s="73" t="s">
        <v>103</v>
      </c>
      <c r="D3" s="73" t="s">
        <v>104</v>
      </c>
      <c r="E3" s="73" t="s">
        <v>105</v>
      </c>
      <c r="F3" s="87" t="s">
        <v>28</v>
      </c>
    </row>
    <row r="4" spans="1:6" ht="20.100000000000001" customHeight="1" x14ac:dyDescent="0.2">
      <c r="A4" s="86"/>
      <c r="B4" s="86"/>
      <c r="C4" s="5" t="s">
        <v>106</v>
      </c>
      <c r="D4" s="5" t="s">
        <v>107</v>
      </c>
      <c r="E4" s="9" t="s">
        <v>108</v>
      </c>
      <c r="F4" s="87"/>
    </row>
    <row r="5" spans="1:6" ht="14.45" customHeight="1" x14ac:dyDescent="0.2">
      <c r="A5" s="46">
        <v>10</v>
      </c>
      <c r="B5" s="31" t="s">
        <v>1</v>
      </c>
      <c r="C5" s="79">
        <v>4082930.7782648234</v>
      </c>
      <c r="D5" s="80">
        <v>630060.52975116123</v>
      </c>
      <c r="E5" s="77">
        <f t="shared" ref="E5:E28" si="0">C5-D5</f>
        <v>3452870.2485136623</v>
      </c>
      <c r="F5" s="6" t="s">
        <v>29</v>
      </c>
    </row>
    <row r="6" spans="1:6" ht="14.45" customHeight="1" x14ac:dyDescent="0.2">
      <c r="A6" s="46">
        <v>11</v>
      </c>
      <c r="B6" s="32" t="s">
        <v>2</v>
      </c>
      <c r="C6" s="79">
        <v>807328.47278619616</v>
      </c>
      <c r="D6" s="80">
        <v>109620.80335192416</v>
      </c>
      <c r="E6" s="77">
        <f t="shared" si="0"/>
        <v>697707.66943427199</v>
      </c>
      <c r="F6" s="6" t="s">
        <v>30</v>
      </c>
    </row>
    <row r="7" spans="1:6" ht="14.45" customHeight="1" x14ac:dyDescent="0.2">
      <c r="A7" s="46">
        <v>12</v>
      </c>
      <c r="B7" s="33" t="s">
        <v>3</v>
      </c>
      <c r="C7" s="79">
        <v>1984.9451269241918</v>
      </c>
      <c r="D7" s="80">
        <v>526.41455575406121</v>
      </c>
      <c r="E7" s="77">
        <f t="shared" si="0"/>
        <v>1458.5305711701305</v>
      </c>
      <c r="F7" s="6" t="s">
        <v>31</v>
      </c>
    </row>
    <row r="8" spans="1:6" ht="14.45" customHeight="1" x14ac:dyDescent="0.2">
      <c r="A8" s="46">
        <v>13</v>
      </c>
      <c r="B8" s="31" t="s">
        <v>4</v>
      </c>
      <c r="C8" s="79">
        <v>703127.15243621962</v>
      </c>
      <c r="D8" s="80">
        <v>37419.937371654138</v>
      </c>
      <c r="E8" s="77">
        <f t="shared" si="0"/>
        <v>665707.21506456553</v>
      </c>
      <c r="F8" s="6" t="s">
        <v>32</v>
      </c>
    </row>
    <row r="9" spans="1:6" ht="14.45" customHeight="1" x14ac:dyDescent="0.2">
      <c r="A9" s="46">
        <v>14</v>
      </c>
      <c r="B9" s="31" t="s">
        <v>5</v>
      </c>
      <c r="C9" s="79">
        <v>756529.78996064188</v>
      </c>
      <c r="D9" s="80">
        <v>75634.283195193013</v>
      </c>
      <c r="E9" s="77">
        <f t="shared" si="0"/>
        <v>680895.50676544884</v>
      </c>
      <c r="F9" s="6" t="s">
        <v>33</v>
      </c>
    </row>
    <row r="10" spans="1:6" ht="14.45" customHeight="1" x14ac:dyDescent="0.2">
      <c r="A10" s="46">
        <v>15</v>
      </c>
      <c r="B10" s="34" t="s">
        <v>6</v>
      </c>
      <c r="C10" s="79">
        <v>98469.227114829919</v>
      </c>
      <c r="D10" s="80">
        <v>26.779256299957765</v>
      </c>
      <c r="E10" s="77">
        <f t="shared" si="0"/>
        <v>98442.447858529966</v>
      </c>
      <c r="F10" s="6" t="s">
        <v>34</v>
      </c>
    </row>
    <row r="11" spans="1:6" ht="14.45" customHeight="1" x14ac:dyDescent="0.2">
      <c r="A11" s="46">
        <v>16</v>
      </c>
      <c r="B11" s="31" t="s">
        <v>7</v>
      </c>
      <c r="C11" s="79">
        <v>498138.27978137281</v>
      </c>
      <c r="D11" s="80">
        <v>35493.372362290131</v>
      </c>
      <c r="E11" s="77">
        <f t="shared" si="0"/>
        <v>462644.90741908271</v>
      </c>
      <c r="F11" s="6" t="s">
        <v>52</v>
      </c>
    </row>
    <row r="12" spans="1:6" ht="14.45" customHeight="1" x14ac:dyDescent="0.2">
      <c r="A12" s="46">
        <v>17</v>
      </c>
      <c r="B12" s="35" t="s">
        <v>8</v>
      </c>
      <c r="C12" s="79">
        <v>640443.67352880817</v>
      </c>
      <c r="D12" s="80">
        <v>78710.849815720954</v>
      </c>
      <c r="E12" s="77">
        <f t="shared" si="0"/>
        <v>561732.82371308724</v>
      </c>
      <c r="F12" s="6" t="s">
        <v>35</v>
      </c>
    </row>
    <row r="13" spans="1:6" ht="14.45" customHeight="1" x14ac:dyDescent="0.2">
      <c r="A13" s="46">
        <v>18</v>
      </c>
      <c r="B13" s="36" t="s">
        <v>9</v>
      </c>
      <c r="C13" s="79">
        <v>593532.17548446485</v>
      </c>
      <c r="D13" s="80">
        <v>58501.324030061543</v>
      </c>
      <c r="E13" s="77">
        <f t="shared" si="0"/>
        <v>535030.85145440325</v>
      </c>
      <c r="F13" s="6" t="s">
        <v>36</v>
      </c>
    </row>
    <row r="14" spans="1:6" ht="14.45" customHeight="1" x14ac:dyDescent="0.2">
      <c r="A14" s="46">
        <v>19</v>
      </c>
      <c r="B14" s="37" t="s">
        <v>53</v>
      </c>
      <c r="C14" s="79">
        <v>4838908.1199752698</v>
      </c>
      <c r="D14" s="80">
        <v>134005.124488475</v>
      </c>
      <c r="E14" s="77">
        <f t="shared" si="0"/>
        <v>4704902.995486795</v>
      </c>
      <c r="F14" s="6" t="s">
        <v>37</v>
      </c>
    </row>
    <row r="15" spans="1:6" ht="14.45" customHeight="1" x14ac:dyDescent="0.2">
      <c r="A15" s="46">
        <v>20</v>
      </c>
      <c r="B15" s="31" t="s">
        <v>10</v>
      </c>
      <c r="C15" s="79">
        <v>27580672.715738293</v>
      </c>
      <c r="D15" s="80">
        <v>1792522.8108836152</v>
      </c>
      <c r="E15" s="77">
        <f t="shared" si="0"/>
        <v>25788149.904854678</v>
      </c>
      <c r="F15" s="6" t="s">
        <v>38</v>
      </c>
    </row>
    <row r="16" spans="1:6" ht="14.45" customHeight="1" x14ac:dyDescent="0.2">
      <c r="A16" s="46">
        <v>21</v>
      </c>
      <c r="B16" s="38" t="s">
        <v>11</v>
      </c>
      <c r="C16" s="79">
        <v>197914.43885606795</v>
      </c>
      <c r="D16" s="80">
        <v>845.75427380330723</v>
      </c>
      <c r="E16" s="77">
        <f t="shared" si="0"/>
        <v>197068.68458226466</v>
      </c>
      <c r="F16" s="6" t="s">
        <v>54</v>
      </c>
    </row>
    <row r="17" spans="1:6" ht="14.45" customHeight="1" x14ac:dyDescent="0.2">
      <c r="A17" s="46">
        <v>22</v>
      </c>
      <c r="B17" s="39" t="s">
        <v>12</v>
      </c>
      <c r="C17" s="79">
        <v>490706.03373263753</v>
      </c>
      <c r="D17" s="80">
        <v>34572.123686300387</v>
      </c>
      <c r="E17" s="77">
        <f t="shared" si="0"/>
        <v>456133.91004633717</v>
      </c>
      <c r="F17" s="6" t="s">
        <v>39</v>
      </c>
    </row>
    <row r="18" spans="1:6" ht="14.45" customHeight="1" x14ac:dyDescent="0.2">
      <c r="A18" s="46">
        <v>23</v>
      </c>
      <c r="B18" s="31" t="s">
        <v>13</v>
      </c>
      <c r="C18" s="79">
        <v>11091680.520633809</v>
      </c>
      <c r="D18" s="80">
        <v>1388252.20462219</v>
      </c>
      <c r="E18" s="77">
        <f t="shared" si="0"/>
        <v>9703428.3160116188</v>
      </c>
      <c r="F18" s="6" t="s">
        <v>40</v>
      </c>
    </row>
    <row r="19" spans="1:6" ht="14.45" customHeight="1" x14ac:dyDescent="0.2">
      <c r="A19" s="46">
        <v>24</v>
      </c>
      <c r="B19" s="40" t="s">
        <v>14</v>
      </c>
      <c r="C19" s="79">
        <v>379019.39221937855</v>
      </c>
      <c r="D19" s="80">
        <v>82027.033182723171</v>
      </c>
      <c r="E19" s="77">
        <f t="shared" si="0"/>
        <v>296992.3590366554</v>
      </c>
      <c r="F19" s="6" t="s">
        <v>41</v>
      </c>
    </row>
    <row r="20" spans="1:6" ht="14.45" customHeight="1" x14ac:dyDescent="0.2">
      <c r="A20" s="46">
        <v>25</v>
      </c>
      <c r="B20" s="31" t="s">
        <v>15</v>
      </c>
      <c r="C20" s="79">
        <v>733467.32604693528</v>
      </c>
      <c r="D20" s="80">
        <v>128869.76806554048</v>
      </c>
      <c r="E20" s="77">
        <f t="shared" si="0"/>
        <v>604597.55798139481</v>
      </c>
      <c r="F20" s="6" t="s">
        <v>55</v>
      </c>
    </row>
    <row r="21" spans="1:6" ht="14.45" customHeight="1" x14ac:dyDescent="0.2">
      <c r="A21" s="46">
        <v>26</v>
      </c>
      <c r="B21" s="41" t="s">
        <v>16</v>
      </c>
      <c r="C21" s="79">
        <v>209381.52402849807</v>
      </c>
      <c r="D21" s="80">
        <v>26.152804288385493</v>
      </c>
      <c r="E21" s="77">
        <f t="shared" si="0"/>
        <v>209355.3712242097</v>
      </c>
      <c r="F21" s="6" t="s">
        <v>42</v>
      </c>
    </row>
    <row r="22" spans="1:6" ht="14.45" customHeight="1" x14ac:dyDescent="0.2">
      <c r="A22" s="46">
        <v>27</v>
      </c>
      <c r="B22" s="42" t="s">
        <v>17</v>
      </c>
      <c r="C22" s="79">
        <v>643329.53236780106</v>
      </c>
      <c r="D22" s="80">
        <v>205813.39045171428</v>
      </c>
      <c r="E22" s="77">
        <f t="shared" si="0"/>
        <v>437516.14191608678</v>
      </c>
      <c r="F22" s="6" t="s">
        <v>43</v>
      </c>
    </row>
    <row r="23" spans="1:6" ht="14.45" customHeight="1" x14ac:dyDescent="0.2">
      <c r="A23" s="46">
        <v>28</v>
      </c>
      <c r="B23" s="43" t="s">
        <v>18</v>
      </c>
      <c r="C23" s="79">
        <v>460544.50069874956</v>
      </c>
      <c r="D23" s="80">
        <v>25858.20368240161</v>
      </c>
      <c r="E23" s="77">
        <f t="shared" si="0"/>
        <v>434686.29701634793</v>
      </c>
      <c r="F23" s="6" t="s">
        <v>44</v>
      </c>
    </row>
    <row r="24" spans="1:6" ht="14.45" customHeight="1" x14ac:dyDescent="0.2">
      <c r="A24" s="46">
        <v>29</v>
      </c>
      <c r="B24" s="44" t="s">
        <v>56</v>
      </c>
      <c r="C24" s="79">
        <v>295030.78142486425</v>
      </c>
      <c r="D24" s="80">
        <v>3904.3349398896507</v>
      </c>
      <c r="E24" s="77">
        <f t="shared" si="0"/>
        <v>291126.44648497459</v>
      </c>
      <c r="F24" s="6" t="s">
        <v>45</v>
      </c>
    </row>
    <row r="25" spans="1:6" ht="14.45" customHeight="1" x14ac:dyDescent="0.2">
      <c r="A25" s="46">
        <v>30</v>
      </c>
      <c r="B25" s="31" t="s">
        <v>19</v>
      </c>
      <c r="C25" s="79">
        <v>339979.02022018237</v>
      </c>
      <c r="D25" s="80">
        <v>92.848981485025092</v>
      </c>
      <c r="E25" s="77">
        <f t="shared" si="0"/>
        <v>339886.17123869737</v>
      </c>
      <c r="F25" s="6" t="s">
        <v>46</v>
      </c>
    </row>
    <row r="26" spans="1:6" ht="14.45" customHeight="1" x14ac:dyDescent="0.2">
      <c r="A26" s="46">
        <v>31</v>
      </c>
      <c r="B26" s="31" t="s">
        <v>20</v>
      </c>
      <c r="C26" s="79">
        <v>1254975.9646630348</v>
      </c>
      <c r="D26" s="80">
        <v>188049.18917364813</v>
      </c>
      <c r="E26" s="77">
        <f t="shared" si="0"/>
        <v>1066926.7754893866</v>
      </c>
      <c r="F26" s="6" t="s">
        <v>47</v>
      </c>
    </row>
    <row r="27" spans="1:6" ht="14.45" customHeight="1" x14ac:dyDescent="0.2">
      <c r="A27" s="46">
        <v>32</v>
      </c>
      <c r="B27" s="45" t="s">
        <v>21</v>
      </c>
      <c r="C27" s="79">
        <v>189568.20267876625</v>
      </c>
      <c r="D27" s="80">
        <v>6329.7301779192139</v>
      </c>
      <c r="E27" s="77">
        <f t="shared" si="0"/>
        <v>183238.47250084704</v>
      </c>
      <c r="F27" s="6" t="s">
        <v>48</v>
      </c>
    </row>
    <row r="28" spans="1:6" ht="14.45" customHeight="1" x14ac:dyDescent="0.2">
      <c r="A28" s="46">
        <v>33</v>
      </c>
      <c r="B28" s="31" t="s">
        <v>22</v>
      </c>
      <c r="C28" s="79">
        <v>3805237.7077830294</v>
      </c>
      <c r="D28" s="80">
        <v>1500763.8960714324</v>
      </c>
      <c r="E28" s="77">
        <f t="shared" si="0"/>
        <v>2304473.8117115973</v>
      </c>
      <c r="F28" s="6" t="s">
        <v>49</v>
      </c>
    </row>
    <row r="29" spans="1:6" ht="20.100000000000001" customHeight="1" x14ac:dyDescent="0.2">
      <c r="A29" s="88" t="s">
        <v>24</v>
      </c>
      <c r="B29" s="88"/>
      <c r="C29" s="81">
        <f>SUM(C5:C28)</f>
        <v>60692900.275551602</v>
      </c>
      <c r="D29" s="81">
        <f>SUM(D5:D28)</f>
        <v>6517926.8591754846</v>
      </c>
      <c r="E29" s="81">
        <f>SUM(E5:E28)</f>
        <v>54174973.416376106</v>
      </c>
      <c r="F29" s="72" t="s">
        <v>27</v>
      </c>
    </row>
    <row r="31" spans="1:6" ht="15" customHeight="1" x14ac:dyDescent="0.2">
      <c r="A31" s="71" t="s">
        <v>100</v>
      </c>
      <c r="B31" s="70" t="s">
        <v>133</v>
      </c>
      <c r="C31" s="70"/>
      <c r="D31" s="70"/>
    </row>
    <row r="32" spans="1:6" ht="15" customHeight="1" x14ac:dyDescent="0.2">
      <c r="A32" s="71" t="s">
        <v>100</v>
      </c>
      <c r="B32" s="70" t="s">
        <v>98</v>
      </c>
      <c r="C32" s="70"/>
      <c r="D32" s="70"/>
      <c r="E32" s="23"/>
    </row>
    <row r="33" spans="1:5" ht="15" customHeight="1" x14ac:dyDescent="0.2">
      <c r="A33" s="71" t="s">
        <v>100</v>
      </c>
      <c r="B33" s="70" t="s">
        <v>99</v>
      </c>
      <c r="C33" s="70"/>
      <c r="D33" s="70"/>
      <c r="E33" s="23"/>
    </row>
    <row r="34" spans="1:5" x14ac:dyDescent="0.2">
      <c r="C34" s="23"/>
      <c r="D34" s="23"/>
      <c r="E34" s="23"/>
    </row>
    <row r="35" spans="1:5" x14ac:dyDescent="0.2">
      <c r="C35" s="23"/>
      <c r="D35" s="23"/>
      <c r="E35" s="23"/>
    </row>
    <row r="36" spans="1:5" x14ac:dyDescent="0.2">
      <c r="C36" s="23"/>
      <c r="D36" s="23"/>
      <c r="E36" s="23"/>
    </row>
    <row r="37" spans="1:5" x14ac:dyDescent="0.2">
      <c r="C37" s="23"/>
      <c r="D37" s="23"/>
      <c r="E37" s="23"/>
    </row>
    <row r="38" spans="1:5" x14ac:dyDescent="0.2">
      <c r="C38" s="23"/>
      <c r="D38" s="23"/>
      <c r="E38" s="23"/>
    </row>
    <row r="39" spans="1:5" x14ac:dyDescent="0.2">
      <c r="C39" s="23"/>
      <c r="D39" s="23"/>
      <c r="E39" s="23"/>
    </row>
  </sheetData>
  <mergeCells count="6">
    <mergeCell ref="F3:F4"/>
    <mergeCell ref="A29:B29"/>
    <mergeCell ref="A1:B1"/>
    <mergeCell ref="A2:B2"/>
    <mergeCell ref="C2:E2"/>
    <mergeCell ref="A3:B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workbookViewId="0">
      <selection activeCell="C29" sqref="C29:F29"/>
    </sheetView>
  </sheetViews>
  <sheetFormatPr defaultRowHeight="12.75" x14ac:dyDescent="0.2"/>
  <cols>
    <col min="1" max="1" width="4.7109375" customWidth="1"/>
    <col min="2" max="2" width="45.7109375" customWidth="1"/>
    <col min="3" max="5" width="11.7109375" customWidth="1"/>
    <col min="6" max="6" width="13.28515625" bestFit="1" customWidth="1"/>
    <col min="7" max="7" width="55.7109375" customWidth="1"/>
  </cols>
  <sheetData>
    <row r="1" spans="1:7" x14ac:dyDescent="0.2">
      <c r="A1" s="85" t="s">
        <v>73</v>
      </c>
      <c r="B1" s="85"/>
      <c r="C1" s="47"/>
      <c r="D1" s="47"/>
      <c r="E1" s="47"/>
      <c r="F1" s="47"/>
      <c r="G1" s="47" t="s">
        <v>74</v>
      </c>
    </row>
    <row r="2" spans="1:7" ht="24.95" customHeight="1" x14ac:dyDescent="0.2">
      <c r="A2" s="90" t="s">
        <v>113</v>
      </c>
      <c r="B2" s="90"/>
      <c r="C2" s="90"/>
      <c r="D2" s="90"/>
      <c r="E2" s="91" t="s">
        <v>114</v>
      </c>
      <c r="F2" s="91"/>
      <c r="G2" s="91"/>
    </row>
    <row r="3" spans="1:7" ht="20.100000000000001" customHeight="1" x14ac:dyDescent="0.2">
      <c r="A3" s="86" t="s">
        <v>23</v>
      </c>
      <c r="B3" s="86"/>
      <c r="C3" s="12" t="s">
        <v>61</v>
      </c>
      <c r="D3" s="12" t="s">
        <v>62</v>
      </c>
      <c r="E3" s="12" t="s">
        <v>63</v>
      </c>
      <c r="F3" s="12" t="s">
        <v>24</v>
      </c>
      <c r="G3" s="87" t="s">
        <v>28</v>
      </c>
    </row>
    <row r="4" spans="1:7" ht="20.100000000000001" customHeight="1" x14ac:dyDescent="0.2">
      <c r="A4" s="86"/>
      <c r="B4" s="86"/>
      <c r="C4" s="1" t="s">
        <v>0</v>
      </c>
      <c r="D4" s="2" t="s">
        <v>25</v>
      </c>
      <c r="E4" s="3" t="s">
        <v>26</v>
      </c>
      <c r="F4" s="4" t="s">
        <v>27</v>
      </c>
      <c r="G4" s="87"/>
    </row>
    <row r="5" spans="1:7" ht="14.45" customHeight="1" x14ac:dyDescent="0.2">
      <c r="A5" s="46">
        <v>10</v>
      </c>
      <c r="B5" s="31" t="s">
        <v>1</v>
      </c>
      <c r="C5" s="56">
        <v>2273</v>
      </c>
      <c r="D5" s="56">
        <v>1944</v>
      </c>
      <c r="E5" s="57">
        <v>19426</v>
      </c>
      <c r="F5" s="27">
        <f t="shared" ref="F5:F24" si="0">SUM(C5:E5)</f>
        <v>23643</v>
      </c>
      <c r="G5" s="6" t="s">
        <v>29</v>
      </c>
    </row>
    <row r="6" spans="1:7" ht="14.45" customHeight="1" x14ac:dyDescent="0.2">
      <c r="A6" s="46">
        <v>11</v>
      </c>
      <c r="B6" s="32" t="s">
        <v>2</v>
      </c>
      <c r="C6" s="56">
        <v>149</v>
      </c>
      <c r="D6" s="56">
        <v>412</v>
      </c>
      <c r="E6" s="57">
        <v>5902</v>
      </c>
      <c r="F6" s="27">
        <f t="shared" si="0"/>
        <v>6463</v>
      </c>
      <c r="G6" s="6" t="s">
        <v>30</v>
      </c>
    </row>
    <row r="7" spans="1:7" ht="14.45" customHeight="1" x14ac:dyDescent="0.2">
      <c r="A7" s="46">
        <v>12</v>
      </c>
      <c r="B7" s="33" t="s">
        <v>3</v>
      </c>
      <c r="C7" s="56">
        <v>11</v>
      </c>
      <c r="D7" s="56">
        <v>6</v>
      </c>
      <c r="E7" s="57">
        <v>7</v>
      </c>
      <c r="F7" s="27">
        <f t="shared" si="0"/>
        <v>24</v>
      </c>
      <c r="G7" s="6" t="s">
        <v>31</v>
      </c>
    </row>
    <row r="8" spans="1:7" ht="14.45" customHeight="1" x14ac:dyDescent="0.2">
      <c r="A8" s="46">
        <v>13</v>
      </c>
      <c r="B8" s="31" t="s">
        <v>4</v>
      </c>
      <c r="C8" s="56">
        <v>654</v>
      </c>
      <c r="D8" s="56">
        <v>326</v>
      </c>
      <c r="E8" s="57">
        <v>2077</v>
      </c>
      <c r="F8" s="27">
        <f t="shared" si="0"/>
        <v>3057</v>
      </c>
      <c r="G8" s="6" t="s">
        <v>32</v>
      </c>
    </row>
    <row r="9" spans="1:7" ht="14.45" customHeight="1" x14ac:dyDescent="0.2">
      <c r="A9" s="46">
        <v>14</v>
      </c>
      <c r="B9" s="31" t="s">
        <v>5</v>
      </c>
      <c r="C9" s="56">
        <v>8374</v>
      </c>
      <c r="D9" s="56">
        <v>3446</v>
      </c>
      <c r="E9" s="57">
        <v>1326</v>
      </c>
      <c r="F9" s="27">
        <f t="shared" si="0"/>
        <v>13146</v>
      </c>
      <c r="G9" s="6" t="s">
        <v>33</v>
      </c>
    </row>
    <row r="10" spans="1:7" ht="14.45" customHeight="1" x14ac:dyDescent="0.2">
      <c r="A10" s="46">
        <v>15</v>
      </c>
      <c r="B10" s="34" t="s">
        <v>6</v>
      </c>
      <c r="C10" s="56">
        <v>17</v>
      </c>
      <c r="D10" s="56">
        <v>55</v>
      </c>
      <c r="E10" s="57">
        <v>158</v>
      </c>
      <c r="F10" s="27">
        <f t="shared" si="0"/>
        <v>230</v>
      </c>
      <c r="G10" s="6" t="s">
        <v>34</v>
      </c>
    </row>
    <row r="11" spans="1:7" ht="14.45" customHeight="1" x14ac:dyDescent="0.2">
      <c r="A11" s="46">
        <v>16</v>
      </c>
      <c r="B11" s="31" t="s">
        <v>7</v>
      </c>
      <c r="C11" s="56">
        <v>795</v>
      </c>
      <c r="D11" s="56">
        <v>1178</v>
      </c>
      <c r="E11" s="57">
        <v>1127</v>
      </c>
      <c r="F11" s="27">
        <f t="shared" si="0"/>
        <v>3100</v>
      </c>
      <c r="G11" s="6" t="s">
        <v>52</v>
      </c>
    </row>
    <row r="12" spans="1:7" ht="14.45" customHeight="1" x14ac:dyDescent="0.2">
      <c r="A12" s="46">
        <v>17</v>
      </c>
      <c r="B12" s="35" t="s">
        <v>8</v>
      </c>
      <c r="C12" s="56">
        <v>57</v>
      </c>
      <c r="D12" s="56">
        <v>301</v>
      </c>
      <c r="E12" s="57">
        <v>3588</v>
      </c>
      <c r="F12" s="27">
        <f t="shared" si="0"/>
        <v>3946</v>
      </c>
      <c r="G12" s="6" t="s">
        <v>35</v>
      </c>
    </row>
    <row r="13" spans="1:7" ht="14.45" customHeight="1" x14ac:dyDescent="0.2">
      <c r="A13" s="46">
        <v>18</v>
      </c>
      <c r="B13" s="36" t="s">
        <v>9</v>
      </c>
      <c r="C13" s="56">
        <v>551</v>
      </c>
      <c r="D13" s="56">
        <v>890</v>
      </c>
      <c r="E13" s="57">
        <v>2874</v>
      </c>
      <c r="F13" s="27">
        <f t="shared" si="0"/>
        <v>4315</v>
      </c>
      <c r="G13" s="6" t="s">
        <v>36</v>
      </c>
    </row>
    <row r="14" spans="1:7" ht="14.45" customHeight="1" x14ac:dyDescent="0.2">
      <c r="A14" s="46">
        <v>19</v>
      </c>
      <c r="B14" s="37" t="s">
        <v>53</v>
      </c>
      <c r="C14" s="56">
        <v>42</v>
      </c>
      <c r="D14" s="56">
        <v>233</v>
      </c>
      <c r="E14" s="57">
        <v>13786</v>
      </c>
      <c r="F14" s="27">
        <f t="shared" si="0"/>
        <v>14061</v>
      </c>
      <c r="G14" s="6" t="s">
        <v>37</v>
      </c>
    </row>
    <row r="15" spans="1:7" ht="14.45" customHeight="1" x14ac:dyDescent="0.2">
      <c r="A15" s="46">
        <v>20</v>
      </c>
      <c r="B15" s="31" t="s">
        <v>10</v>
      </c>
      <c r="C15" s="56">
        <v>197</v>
      </c>
      <c r="D15" s="56">
        <v>904</v>
      </c>
      <c r="E15" s="57">
        <v>45791</v>
      </c>
      <c r="F15" s="27">
        <f t="shared" si="0"/>
        <v>46892</v>
      </c>
      <c r="G15" s="6" t="s">
        <v>38</v>
      </c>
    </row>
    <row r="16" spans="1:7" ht="14.45" customHeight="1" x14ac:dyDescent="0.2">
      <c r="A16" s="46">
        <v>21</v>
      </c>
      <c r="B16" s="38" t="s">
        <v>11</v>
      </c>
      <c r="C16" s="56">
        <v>18</v>
      </c>
      <c r="D16" s="56">
        <v>51</v>
      </c>
      <c r="E16" s="57">
        <v>2676</v>
      </c>
      <c r="F16" s="27">
        <f t="shared" si="0"/>
        <v>2745</v>
      </c>
      <c r="G16" s="6" t="s">
        <v>54</v>
      </c>
    </row>
    <row r="17" spans="1:7" ht="14.45" customHeight="1" x14ac:dyDescent="0.2">
      <c r="A17" s="46">
        <v>22</v>
      </c>
      <c r="B17" s="39" t="s">
        <v>12</v>
      </c>
      <c r="C17" s="56">
        <v>84</v>
      </c>
      <c r="D17" s="56">
        <v>370</v>
      </c>
      <c r="E17" s="57">
        <v>6665</v>
      </c>
      <c r="F17" s="27">
        <f t="shared" si="0"/>
        <v>7119</v>
      </c>
      <c r="G17" s="6" t="s">
        <v>39</v>
      </c>
    </row>
    <row r="18" spans="1:7" ht="14.45" customHeight="1" x14ac:dyDescent="0.2">
      <c r="A18" s="46">
        <v>23</v>
      </c>
      <c r="B18" s="31" t="s">
        <v>13</v>
      </c>
      <c r="C18" s="56">
        <v>504</v>
      </c>
      <c r="D18" s="56">
        <v>2709</v>
      </c>
      <c r="E18" s="57">
        <v>25826</v>
      </c>
      <c r="F18" s="27">
        <f t="shared" si="0"/>
        <v>29039</v>
      </c>
      <c r="G18" s="6" t="s">
        <v>40</v>
      </c>
    </row>
    <row r="19" spans="1:7" ht="14.45" customHeight="1" x14ac:dyDescent="0.2">
      <c r="A19" s="46">
        <v>24</v>
      </c>
      <c r="B19" s="40" t="s">
        <v>14</v>
      </c>
      <c r="C19" s="56">
        <v>58</v>
      </c>
      <c r="D19" s="56">
        <v>341</v>
      </c>
      <c r="E19" s="57">
        <v>16734</v>
      </c>
      <c r="F19" s="27">
        <f t="shared" si="0"/>
        <v>17133</v>
      </c>
      <c r="G19" s="6" t="s">
        <v>41</v>
      </c>
    </row>
    <row r="20" spans="1:7" ht="14.45" customHeight="1" x14ac:dyDescent="0.2">
      <c r="A20" s="46">
        <v>25</v>
      </c>
      <c r="B20" s="31" t="s">
        <v>15</v>
      </c>
      <c r="C20" s="56">
        <v>3601</v>
      </c>
      <c r="D20" s="56">
        <v>4475</v>
      </c>
      <c r="E20" s="57">
        <v>9828</v>
      </c>
      <c r="F20" s="27">
        <f t="shared" si="0"/>
        <v>17904</v>
      </c>
      <c r="G20" s="6" t="s">
        <v>55</v>
      </c>
    </row>
    <row r="21" spans="1:7" ht="14.45" customHeight="1" x14ac:dyDescent="0.2">
      <c r="A21" s="46">
        <v>26</v>
      </c>
      <c r="B21" s="41" t="s">
        <v>16</v>
      </c>
      <c r="C21" s="56">
        <v>38</v>
      </c>
      <c r="D21" s="56">
        <v>70</v>
      </c>
      <c r="E21" s="57">
        <v>905</v>
      </c>
      <c r="F21" s="27">
        <f t="shared" si="0"/>
        <v>1013</v>
      </c>
      <c r="G21" s="6" t="s">
        <v>42</v>
      </c>
    </row>
    <row r="22" spans="1:7" ht="14.45" customHeight="1" x14ac:dyDescent="0.2">
      <c r="A22" s="46">
        <v>27</v>
      </c>
      <c r="B22" s="42" t="s">
        <v>17</v>
      </c>
      <c r="C22" s="56">
        <v>71</v>
      </c>
      <c r="D22" s="56">
        <v>209</v>
      </c>
      <c r="E22" s="57">
        <v>5228</v>
      </c>
      <c r="F22" s="27">
        <f t="shared" si="0"/>
        <v>5508</v>
      </c>
      <c r="G22" s="6" t="s">
        <v>43</v>
      </c>
    </row>
    <row r="23" spans="1:7" ht="14.45" customHeight="1" x14ac:dyDescent="0.2">
      <c r="A23" s="46">
        <v>28</v>
      </c>
      <c r="B23" s="43" t="s">
        <v>18</v>
      </c>
      <c r="C23" s="56">
        <v>55</v>
      </c>
      <c r="D23" s="56">
        <v>231</v>
      </c>
      <c r="E23" s="57">
        <v>5256</v>
      </c>
      <c r="F23" s="27">
        <f t="shared" si="0"/>
        <v>5542</v>
      </c>
      <c r="G23" s="6" t="s">
        <v>44</v>
      </c>
    </row>
    <row r="24" spans="1:7" ht="14.45" customHeight="1" x14ac:dyDescent="0.2">
      <c r="A24" s="46">
        <v>29</v>
      </c>
      <c r="B24" s="44" t="s">
        <v>56</v>
      </c>
      <c r="C24" s="56">
        <v>26</v>
      </c>
      <c r="D24" s="56">
        <v>215</v>
      </c>
      <c r="E24" s="57">
        <v>1207</v>
      </c>
      <c r="F24" s="27">
        <f t="shared" si="0"/>
        <v>1448</v>
      </c>
      <c r="G24" s="6" t="s">
        <v>45</v>
      </c>
    </row>
    <row r="25" spans="1:7" ht="14.45" customHeight="1" x14ac:dyDescent="0.2">
      <c r="A25" s="46">
        <v>30</v>
      </c>
      <c r="B25" s="31" t="s">
        <v>19</v>
      </c>
      <c r="C25" s="56">
        <v>9</v>
      </c>
      <c r="D25" s="56">
        <v>27</v>
      </c>
      <c r="E25" s="57">
        <v>962</v>
      </c>
      <c r="F25" s="27">
        <f t="shared" ref="F25:F28" si="1">SUM(C25:E25)</f>
        <v>998</v>
      </c>
      <c r="G25" s="6" t="s">
        <v>46</v>
      </c>
    </row>
    <row r="26" spans="1:7" ht="14.45" customHeight="1" x14ac:dyDescent="0.2">
      <c r="A26" s="46">
        <v>31</v>
      </c>
      <c r="B26" s="31" t="s">
        <v>20</v>
      </c>
      <c r="C26" s="56">
        <v>2073</v>
      </c>
      <c r="D26" s="56">
        <v>2222</v>
      </c>
      <c r="E26" s="57">
        <v>4307</v>
      </c>
      <c r="F26" s="27">
        <f t="shared" si="1"/>
        <v>8602</v>
      </c>
      <c r="G26" s="6" t="s">
        <v>47</v>
      </c>
    </row>
    <row r="27" spans="1:7" ht="14.45" customHeight="1" x14ac:dyDescent="0.2">
      <c r="A27" s="46">
        <v>32</v>
      </c>
      <c r="B27" s="45" t="s">
        <v>21</v>
      </c>
      <c r="C27" s="56">
        <v>170</v>
      </c>
      <c r="D27" s="56">
        <v>155</v>
      </c>
      <c r="E27" s="57">
        <v>1159</v>
      </c>
      <c r="F27" s="27">
        <f t="shared" si="1"/>
        <v>1484</v>
      </c>
      <c r="G27" s="6" t="s">
        <v>48</v>
      </c>
    </row>
    <row r="28" spans="1:7" ht="14.45" customHeight="1" x14ac:dyDescent="0.2">
      <c r="A28" s="46">
        <v>33</v>
      </c>
      <c r="B28" s="31" t="s">
        <v>22</v>
      </c>
      <c r="C28" s="56">
        <v>2468</v>
      </c>
      <c r="D28" s="56">
        <v>1267</v>
      </c>
      <c r="E28" s="57">
        <v>7419</v>
      </c>
      <c r="F28" s="27">
        <f t="shared" si="1"/>
        <v>11154</v>
      </c>
      <c r="G28" s="6" t="s">
        <v>49</v>
      </c>
    </row>
    <row r="29" spans="1:7" ht="20.100000000000001" customHeight="1" x14ac:dyDescent="0.2">
      <c r="A29" s="88" t="s">
        <v>24</v>
      </c>
      <c r="B29" s="88"/>
      <c r="C29" s="26">
        <f>SUM(C5:C28)</f>
        <v>22295</v>
      </c>
      <c r="D29" s="26">
        <f t="shared" ref="D29:F29" si="2">SUM(D5:D28)</f>
        <v>22037</v>
      </c>
      <c r="E29" s="26">
        <f t="shared" si="2"/>
        <v>184234</v>
      </c>
      <c r="F29" s="26">
        <f t="shared" si="2"/>
        <v>228566</v>
      </c>
      <c r="G29" s="7" t="s">
        <v>27</v>
      </c>
    </row>
    <row r="31" spans="1:7" ht="15" customHeight="1" x14ac:dyDescent="0.2">
      <c r="A31" s="71" t="s">
        <v>100</v>
      </c>
      <c r="B31" s="70" t="s">
        <v>133</v>
      </c>
      <c r="C31" s="70"/>
    </row>
    <row r="32" spans="1:7" ht="15" customHeight="1" x14ac:dyDescent="0.2">
      <c r="A32" s="71" t="s">
        <v>100</v>
      </c>
      <c r="B32" s="70" t="s">
        <v>98</v>
      </c>
      <c r="C32" s="70"/>
    </row>
    <row r="33" spans="1:3" ht="15" customHeight="1" x14ac:dyDescent="0.2">
      <c r="A33" s="71" t="s">
        <v>100</v>
      </c>
      <c r="B33" s="70" t="s">
        <v>99</v>
      </c>
      <c r="C33" s="70"/>
    </row>
  </sheetData>
  <mergeCells count="6">
    <mergeCell ref="A3:B4"/>
    <mergeCell ref="G3:G4"/>
    <mergeCell ref="A1:B1"/>
    <mergeCell ref="A29:B29"/>
    <mergeCell ref="A2:D2"/>
    <mergeCell ref="E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topLeftCell="A9" workbookViewId="0">
      <selection activeCell="C29" sqref="C29:F29"/>
    </sheetView>
  </sheetViews>
  <sheetFormatPr defaultRowHeight="12.75" x14ac:dyDescent="0.2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 x14ac:dyDescent="0.2">
      <c r="A1" s="85" t="s">
        <v>75</v>
      </c>
      <c r="B1" s="85"/>
      <c r="C1" s="47"/>
      <c r="D1" s="47"/>
      <c r="E1" s="47"/>
      <c r="F1" s="47"/>
      <c r="G1" s="47" t="s">
        <v>76</v>
      </c>
    </row>
    <row r="2" spans="1:7" ht="24.95" customHeight="1" x14ac:dyDescent="0.2">
      <c r="A2" s="89" t="s">
        <v>111</v>
      </c>
      <c r="B2" s="89"/>
      <c r="C2" s="89"/>
      <c r="D2" s="89"/>
      <c r="E2" s="92" t="s">
        <v>112</v>
      </c>
      <c r="F2" s="92"/>
      <c r="G2" s="92"/>
    </row>
    <row r="3" spans="1:7" ht="20.100000000000001" customHeight="1" x14ac:dyDescent="0.2">
      <c r="A3" s="86" t="s">
        <v>23</v>
      </c>
      <c r="B3" s="86"/>
      <c r="C3" s="12" t="s">
        <v>61</v>
      </c>
      <c r="D3" s="12" t="s">
        <v>62</v>
      </c>
      <c r="E3" s="12" t="s">
        <v>63</v>
      </c>
      <c r="F3" s="12" t="s">
        <v>24</v>
      </c>
      <c r="G3" s="87" t="s">
        <v>28</v>
      </c>
    </row>
    <row r="4" spans="1:7" ht="20.100000000000001" customHeight="1" x14ac:dyDescent="0.2">
      <c r="A4" s="86"/>
      <c r="B4" s="86"/>
      <c r="C4" s="1" t="s">
        <v>0</v>
      </c>
      <c r="D4" s="2" t="s">
        <v>25</v>
      </c>
      <c r="E4" s="3" t="s">
        <v>26</v>
      </c>
      <c r="F4" s="4" t="s">
        <v>27</v>
      </c>
      <c r="G4" s="87"/>
    </row>
    <row r="5" spans="1:7" ht="14.45" customHeight="1" x14ac:dyDescent="0.2">
      <c r="A5" s="46">
        <v>10</v>
      </c>
      <c r="B5" s="31" t="s">
        <v>1</v>
      </c>
      <c r="C5" s="58">
        <v>18889</v>
      </c>
      <c r="D5" s="58">
        <v>11944</v>
      </c>
      <c r="E5" s="54">
        <v>55354</v>
      </c>
      <c r="F5" s="10">
        <f t="shared" ref="F5:F24" si="0">SUM(C5:E5)</f>
        <v>86187</v>
      </c>
      <c r="G5" s="6" t="s">
        <v>29</v>
      </c>
    </row>
    <row r="6" spans="1:7" ht="14.45" customHeight="1" x14ac:dyDescent="0.2">
      <c r="A6" s="46">
        <v>11</v>
      </c>
      <c r="B6" s="32" t="s">
        <v>2</v>
      </c>
      <c r="C6" s="58">
        <v>1155</v>
      </c>
      <c r="D6" s="58">
        <v>1590</v>
      </c>
      <c r="E6" s="54">
        <v>19566</v>
      </c>
      <c r="F6" s="10">
        <f t="shared" si="0"/>
        <v>22311</v>
      </c>
      <c r="G6" s="6" t="s">
        <v>30</v>
      </c>
    </row>
    <row r="7" spans="1:7" ht="14.45" customHeight="1" x14ac:dyDescent="0.2">
      <c r="A7" s="46">
        <v>12</v>
      </c>
      <c r="B7" s="33" t="s">
        <v>3</v>
      </c>
      <c r="C7" s="58">
        <v>101</v>
      </c>
      <c r="D7" s="58">
        <v>55</v>
      </c>
      <c r="E7" s="54">
        <v>40</v>
      </c>
      <c r="F7" s="10">
        <f t="shared" si="0"/>
        <v>196</v>
      </c>
      <c r="G7" s="6" t="s">
        <v>31</v>
      </c>
    </row>
    <row r="8" spans="1:7" ht="14.45" customHeight="1" x14ac:dyDescent="0.2">
      <c r="A8" s="46">
        <v>13</v>
      </c>
      <c r="B8" s="31" t="s">
        <v>4</v>
      </c>
      <c r="C8" s="58">
        <v>4503</v>
      </c>
      <c r="D8" s="58">
        <v>1632</v>
      </c>
      <c r="E8" s="54">
        <v>13060</v>
      </c>
      <c r="F8" s="10">
        <f t="shared" si="0"/>
        <v>19195</v>
      </c>
      <c r="G8" s="6" t="s">
        <v>32</v>
      </c>
    </row>
    <row r="9" spans="1:7" ht="14.45" customHeight="1" x14ac:dyDescent="0.2">
      <c r="A9" s="46">
        <v>14</v>
      </c>
      <c r="B9" s="31" t="s">
        <v>5</v>
      </c>
      <c r="C9" s="58">
        <v>50252</v>
      </c>
      <c r="D9" s="58">
        <v>11208</v>
      </c>
      <c r="E9" s="54">
        <v>6319</v>
      </c>
      <c r="F9" s="10">
        <f t="shared" si="0"/>
        <v>67779</v>
      </c>
      <c r="G9" s="6" t="s">
        <v>33</v>
      </c>
    </row>
    <row r="10" spans="1:7" ht="14.45" customHeight="1" x14ac:dyDescent="0.2">
      <c r="A10" s="46">
        <v>15</v>
      </c>
      <c r="B10" s="34" t="s">
        <v>6</v>
      </c>
      <c r="C10" s="58">
        <v>141</v>
      </c>
      <c r="D10" s="58">
        <v>95</v>
      </c>
      <c r="E10" s="54">
        <v>1726</v>
      </c>
      <c r="F10" s="10">
        <f t="shared" si="0"/>
        <v>1962</v>
      </c>
      <c r="G10" s="6" t="s">
        <v>34</v>
      </c>
    </row>
    <row r="11" spans="1:7" ht="14.45" customHeight="1" x14ac:dyDescent="0.2">
      <c r="A11" s="46">
        <v>16</v>
      </c>
      <c r="B11" s="31" t="s">
        <v>7</v>
      </c>
      <c r="C11" s="58">
        <v>7800</v>
      </c>
      <c r="D11" s="58">
        <v>11028</v>
      </c>
      <c r="E11" s="54">
        <v>6038</v>
      </c>
      <c r="F11" s="10">
        <f t="shared" si="0"/>
        <v>24866</v>
      </c>
      <c r="G11" s="6" t="s">
        <v>52</v>
      </c>
    </row>
    <row r="12" spans="1:7" ht="14.45" customHeight="1" x14ac:dyDescent="0.2">
      <c r="A12" s="46">
        <v>17</v>
      </c>
      <c r="B12" s="35" t="s">
        <v>8</v>
      </c>
      <c r="C12" s="58">
        <v>172</v>
      </c>
      <c r="D12" s="58">
        <v>993</v>
      </c>
      <c r="E12" s="54">
        <v>11561</v>
      </c>
      <c r="F12" s="10">
        <f t="shared" si="0"/>
        <v>12726</v>
      </c>
      <c r="G12" s="6" t="s">
        <v>35</v>
      </c>
    </row>
    <row r="13" spans="1:7" ht="14.45" customHeight="1" x14ac:dyDescent="0.2">
      <c r="A13" s="46">
        <v>18</v>
      </c>
      <c r="B13" s="36" t="s">
        <v>9</v>
      </c>
      <c r="C13" s="58">
        <v>1972</v>
      </c>
      <c r="D13" s="58">
        <v>2728</v>
      </c>
      <c r="E13" s="54">
        <v>9314</v>
      </c>
      <c r="F13" s="10">
        <f t="shared" si="0"/>
        <v>14014</v>
      </c>
      <c r="G13" s="6" t="s">
        <v>36</v>
      </c>
    </row>
    <row r="14" spans="1:7" ht="14.45" customHeight="1" x14ac:dyDescent="0.2">
      <c r="A14" s="46">
        <v>19</v>
      </c>
      <c r="B14" s="37" t="s">
        <v>53</v>
      </c>
      <c r="C14" s="58">
        <v>107</v>
      </c>
      <c r="D14" s="58">
        <v>911</v>
      </c>
      <c r="E14" s="54">
        <v>3273</v>
      </c>
      <c r="F14" s="10">
        <f t="shared" si="0"/>
        <v>4291</v>
      </c>
      <c r="G14" s="6" t="s">
        <v>37</v>
      </c>
    </row>
    <row r="15" spans="1:7" ht="14.45" customHeight="1" x14ac:dyDescent="0.2">
      <c r="A15" s="46">
        <v>20</v>
      </c>
      <c r="B15" s="31" t="s">
        <v>10</v>
      </c>
      <c r="C15" s="58">
        <v>739</v>
      </c>
      <c r="D15" s="58">
        <v>4364</v>
      </c>
      <c r="E15" s="54">
        <v>42499</v>
      </c>
      <c r="F15" s="10">
        <f t="shared" si="0"/>
        <v>47602</v>
      </c>
      <c r="G15" s="6" t="s">
        <v>38</v>
      </c>
    </row>
    <row r="16" spans="1:7" ht="14.45" customHeight="1" x14ac:dyDescent="0.2">
      <c r="A16" s="46">
        <v>21</v>
      </c>
      <c r="B16" s="38" t="s">
        <v>11</v>
      </c>
      <c r="C16" s="58">
        <v>31</v>
      </c>
      <c r="D16" s="58">
        <v>156</v>
      </c>
      <c r="E16" s="54">
        <v>4172</v>
      </c>
      <c r="F16" s="10">
        <f t="shared" si="0"/>
        <v>4359</v>
      </c>
      <c r="G16" s="6" t="s">
        <v>54</v>
      </c>
    </row>
    <row r="17" spans="1:7" ht="14.45" customHeight="1" x14ac:dyDescent="0.2">
      <c r="A17" s="46">
        <v>22</v>
      </c>
      <c r="B17" s="39" t="s">
        <v>12</v>
      </c>
      <c r="C17" s="58">
        <v>552</v>
      </c>
      <c r="D17" s="58">
        <v>2854</v>
      </c>
      <c r="E17" s="54">
        <v>16741</v>
      </c>
      <c r="F17" s="10">
        <f t="shared" si="0"/>
        <v>20147</v>
      </c>
      <c r="G17" s="6" t="s">
        <v>39</v>
      </c>
    </row>
    <row r="18" spans="1:7" ht="14.45" customHeight="1" x14ac:dyDescent="0.2">
      <c r="A18" s="46">
        <v>23</v>
      </c>
      <c r="B18" s="31" t="s">
        <v>13</v>
      </c>
      <c r="C18" s="58">
        <v>4351</v>
      </c>
      <c r="D18" s="58">
        <v>12987</v>
      </c>
      <c r="E18" s="54">
        <v>86576</v>
      </c>
      <c r="F18" s="10">
        <f t="shared" si="0"/>
        <v>103914</v>
      </c>
      <c r="G18" s="6" t="s">
        <v>40</v>
      </c>
    </row>
    <row r="19" spans="1:7" ht="14.45" customHeight="1" x14ac:dyDescent="0.2">
      <c r="A19" s="46">
        <v>24</v>
      </c>
      <c r="B19" s="40" t="s">
        <v>14</v>
      </c>
      <c r="C19" s="58">
        <v>243</v>
      </c>
      <c r="D19" s="58">
        <v>1546</v>
      </c>
      <c r="E19" s="54">
        <v>28753</v>
      </c>
      <c r="F19" s="10">
        <f t="shared" si="0"/>
        <v>30542</v>
      </c>
      <c r="G19" s="6" t="s">
        <v>41</v>
      </c>
    </row>
    <row r="20" spans="1:7" ht="14.45" customHeight="1" x14ac:dyDescent="0.2">
      <c r="A20" s="46">
        <v>25</v>
      </c>
      <c r="B20" s="31" t="s">
        <v>15</v>
      </c>
      <c r="C20" s="58">
        <v>35903</v>
      </c>
      <c r="D20" s="58">
        <v>36744</v>
      </c>
      <c r="E20" s="54">
        <v>44816</v>
      </c>
      <c r="F20" s="10">
        <f t="shared" si="0"/>
        <v>117463</v>
      </c>
      <c r="G20" s="6" t="s">
        <v>55</v>
      </c>
    </row>
    <row r="21" spans="1:7" ht="14.45" customHeight="1" x14ac:dyDescent="0.2">
      <c r="A21" s="46">
        <v>26</v>
      </c>
      <c r="B21" s="41" t="s">
        <v>16</v>
      </c>
      <c r="C21" s="58">
        <v>100</v>
      </c>
      <c r="D21" s="58">
        <v>257</v>
      </c>
      <c r="E21" s="54">
        <v>1397</v>
      </c>
      <c r="F21" s="10">
        <f t="shared" si="0"/>
        <v>1754</v>
      </c>
      <c r="G21" s="6" t="s">
        <v>42</v>
      </c>
    </row>
    <row r="22" spans="1:7" ht="14.45" customHeight="1" x14ac:dyDescent="0.2">
      <c r="A22" s="46">
        <v>27</v>
      </c>
      <c r="B22" s="42" t="s">
        <v>17</v>
      </c>
      <c r="C22" s="58">
        <v>517</v>
      </c>
      <c r="D22" s="58">
        <v>736</v>
      </c>
      <c r="E22" s="54">
        <v>15438</v>
      </c>
      <c r="F22" s="10">
        <f t="shared" si="0"/>
        <v>16691</v>
      </c>
      <c r="G22" s="6" t="s">
        <v>43</v>
      </c>
    </row>
    <row r="23" spans="1:7" ht="14.45" customHeight="1" x14ac:dyDescent="0.2">
      <c r="A23" s="46">
        <v>28</v>
      </c>
      <c r="B23" s="43" t="s">
        <v>18</v>
      </c>
      <c r="C23" s="58">
        <v>227</v>
      </c>
      <c r="D23" s="58">
        <v>1057</v>
      </c>
      <c r="E23" s="54">
        <v>18964</v>
      </c>
      <c r="F23" s="10">
        <f t="shared" si="0"/>
        <v>20248</v>
      </c>
      <c r="G23" s="6" t="s">
        <v>44</v>
      </c>
    </row>
    <row r="24" spans="1:7" ht="14.45" customHeight="1" x14ac:dyDescent="0.2">
      <c r="A24" s="46">
        <v>29</v>
      </c>
      <c r="B24" s="44" t="s">
        <v>56</v>
      </c>
      <c r="C24" s="58">
        <v>218</v>
      </c>
      <c r="D24" s="58">
        <v>1214</v>
      </c>
      <c r="E24" s="54">
        <v>4926</v>
      </c>
      <c r="F24" s="10">
        <f t="shared" si="0"/>
        <v>6358</v>
      </c>
      <c r="G24" s="6" t="s">
        <v>45</v>
      </c>
    </row>
    <row r="25" spans="1:7" ht="14.45" customHeight="1" x14ac:dyDescent="0.2">
      <c r="A25" s="46">
        <v>30</v>
      </c>
      <c r="B25" s="31" t="s">
        <v>19</v>
      </c>
      <c r="C25" s="58">
        <v>37</v>
      </c>
      <c r="D25" s="58">
        <v>73</v>
      </c>
      <c r="E25" s="54">
        <v>1709</v>
      </c>
      <c r="F25" s="10">
        <f t="shared" ref="F25:F28" si="1">SUM(C25:E25)</f>
        <v>1819</v>
      </c>
      <c r="G25" s="6" t="s">
        <v>46</v>
      </c>
    </row>
    <row r="26" spans="1:7" ht="14.45" customHeight="1" x14ac:dyDescent="0.2">
      <c r="A26" s="46">
        <v>31</v>
      </c>
      <c r="B26" s="31" t="s">
        <v>20</v>
      </c>
      <c r="C26" s="58">
        <v>14052</v>
      </c>
      <c r="D26" s="58">
        <v>15500</v>
      </c>
      <c r="E26" s="54">
        <v>18880</v>
      </c>
      <c r="F26" s="10">
        <f t="shared" si="1"/>
        <v>48432</v>
      </c>
      <c r="G26" s="6" t="s">
        <v>47</v>
      </c>
    </row>
    <row r="27" spans="1:7" ht="14.45" customHeight="1" x14ac:dyDescent="0.2">
      <c r="A27" s="46">
        <v>32</v>
      </c>
      <c r="B27" s="45" t="s">
        <v>21</v>
      </c>
      <c r="C27" s="58">
        <v>518</v>
      </c>
      <c r="D27" s="58">
        <v>565</v>
      </c>
      <c r="E27" s="54">
        <v>5008</v>
      </c>
      <c r="F27" s="10">
        <f t="shared" si="1"/>
        <v>6091</v>
      </c>
      <c r="G27" s="6" t="s">
        <v>48</v>
      </c>
    </row>
    <row r="28" spans="1:7" ht="14.45" customHeight="1" x14ac:dyDescent="0.2">
      <c r="A28" s="46">
        <v>33</v>
      </c>
      <c r="B28" s="31" t="s">
        <v>22</v>
      </c>
      <c r="C28" s="58">
        <v>21245</v>
      </c>
      <c r="D28" s="58">
        <v>4132</v>
      </c>
      <c r="E28" s="54">
        <v>26752</v>
      </c>
      <c r="F28" s="10">
        <f t="shared" si="1"/>
        <v>52129</v>
      </c>
      <c r="G28" s="6" t="s">
        <v>49</v>
      </c>
    </row>
    <row r="29" spans="1:7" ht="20.100000000000001" customHeight="1" x14ac:dyDescent="0.2">
      <c r="A29" s="88" t="s">
        <v>24</v>
      </c>
      <c r="B29" s="88"/>
      <c r="C29" s="59">
        <f>SUM(C5:C28)</f>
        <v>163825</v>
      </c>
      <c r="D29" s="59">
        <f t="shared" ref="D29:F29" si="2">SUM(D5:D28)</f>
        <v>124369</v>
      </c>
      <c r="E29" s="59">
        <f t="shared" si="2"/>
        <v>442882</v>
      </c>
      <c r="F29" s="59">
        <f t="shared" si="2"/>
        <v>731076</v>
      </c>
      <c r="G29" s="7" t="s">
        <v>27</v>
      </c>
    </row>
    <row r="31" spans="1:7" ht="15" customHeight="1" x14ac:dyDescent="0.2">
      <c r="A31" s="71" t="s">
        <v>100</v>
      </c>
      <c r="B31" s="70" t="s">
        <v>133</v>
      </c>
      <c r="C31" s="70"/>
    </row>
    <row r="32" spans="1:7" ht="15" customHeight="1" x14ac:dyDescent="0.2">
      <c r="A32" s="71" t="s">
        <v>100</v>
      </c>
      <c r="B32" s="70" t="s">
        <v>98</v>
      </c>
      <c r="C32" s="70"/>
    </row>
    <row r="33" spans="1:3" ht="15" customHeight="1" x14ac:dyDescent="0.2">
      <c r="A33" s="71" t="s">
        <v>100</v>
      </c>
      <c r="B33" s="70" t="s">
        <v>99</v>
      </c>
      <c r="C33" s="70"/>
    </row>
  </sheetData>
  <mergeCells count="6">
    <mergeCell ref="A1:B1"/>
    <mergeCell ref="A29:B29"/>
    <mergeCell ref="A2:D2"/>
    <mergeCell ref="E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topLeftCell="A10" workbookViewId="0">
      <selection activeCell="F29" sqref="F29"/>
    </sheetView>
  </sheetViews>
  <sheetFormatPr defaultRowHeight="12.75" x14ac:dyDescent="0.2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 x14ac:dyDescent="0.2">
      <c r="A1" s="85" t="s">
        <v>77</v>
      </c>
      <c r="B1" s="85"/>
      <c r="C1" s="47"/>
      <c r="D1" s="47"/>
      <c r="E1" s="47"/>
      <c r="F1" s="47"/>
      <c r="G1" s="47" t="s">
        <v>78</v>
      </c>
    </row>
    <row r="2" spans="1:7" ht="24.95" customHeight="1" x14ac:dyDescent="0.2">
      <c r="A2" s="89" t="s">
        <v>116</v>
      </c>
      <c r="B2" s="89"/>
      <c r="C2" s="89"/>
      <c r="D2" s="89"/>
      <c r="E2" s="92" t="s">
        <v>117</v>
      </c>
      <c r="F2" s="92"/>
      <c r="G2" s="92"/>
    </row>
    <row r="3" spans="1:7" ht="20.100000000000001" customHeight="1" x14ac:dyDescent="0.2">
      <c r="A3" s="86" t="s">
        <v>23</v>
      </c>
      <c r="B3" s="86"/>
      <c r="C3" s="12" t="s">
        <v>61</v>
      </c>
      <c r="D3" s="12" t="s">
        <v>62</v>
      </c>
      <c r="E3" s="12" t="s">
        <v>63</v>
      </c>
      <c r="F3" s="12" t="s">
        <v>24</v>
      </c>
      <c r="G3" s="87" t="s">
        <v>28</v>
      </c>
    </row>
    <row r="4" spans="1:7" ht="20.100000000000001" customHeight="1" x14ac:dyDescent="0.2">
      <c r="A4" s="86"/>
      <c r="B4" s="86"/>
      <c r="C4" s="1" t="s">
        <v>0</v>
      </c>
      <c r="D4" s="2" t="s">
        <v>25</v>
      </c>
      <c r="E4" s="3" t="s">
        <v>26</v>
      </c>
      <c r="F4" s="4" t="s">
        <v>27</v>
      </c>
      <c r="G4" s="87"/>
    </row>
    <row r="5" spans="1:7" ht="14.45" customHeight="1" x14ac:dyDescent="0.2">
      <c r="A5" s="46">
        <v>10</v>
      </c>
      <c r="B5" s="31" t="s">
        <v>1</v>
      </c>
      <c r="C5" s="14">
        <f>سعودي!C5+'غير سعودي'!C5</f>
        <v>21162</v>
      </c>
      <c r="D5" s="14">
        <f>سعودي!D5+'غير سعودي'!D5</f>
        <v>13888</v>
      </c>
      <c r="E5" s="14">
        <f>سعودي!E5+'غير سعودي'!E5</f>
        <v>74780</v>
      </c>
      <c r="F5" s="10">
        <f t="shared" ref="F5:F24" si="0">SUM(C5:E5)</f>
        <v>109830</v>
      </c>
      <c r="G5" s="6" t="s">
        <v>29</v>
      </c>
    </row>
    <row r="6" spans="1:7" ht="14.45" customHeight="1" x14ac:dyDescent="0.2">
      <c r="A6" s="46">
        <v>11</v>
      </c>
      <c r="B6" s="32" t="s">
        <v>2</v>
      </c>
      <c r="C6" s="14">
        <f>سعودي!C6+'غير سعودي'!C6</f>
        <v>1304</v>
      </c>
      <c r="D6" s="14">
        <f>سعودي!D6+'غير سعودي'!D6</f>
        <v>2002</v>
      </c>
      <c r="E6" s="14">
        <f>سعودي!E6+'غير سعودي'!E6</f>
        <v>25468</v>
      </c>
      <c r="F6" s="10">
        <f t="shared" si="0"/>
        <v>28774</v>
      </c>
      <c r="G6" s="6" t="s">
        <v>30</v>
      </c>
    </row>
    <row r="7" spans="1:7" ht="14.45" customHeight="1" x14ac:dyDescent="0.2">
      <c r="A7" s="46">
        <v>12</v>
      </c>
      <c r="B7" s="33" t="s">
        <v>3</v>
      </c>
      <c r="C7" s="14">
        <f>سعودي!C7+'غير سعودي'!C7</f>
        <v>112</v>
      </c>
      <c r="D7" s="14">
        <f>سعودي!D7+'غير سعودي'!D7</f>
        <v>61</v>
      </c>
      <c r="E7" s="14">
        <f>سعودي!E7+'غير سعودي'!E7</f>
        <v>47</v>
      </c>
      <c r="F7" s="10">
        <f t="shared" si="0"/>
        <v>220</v>
      </c>
      <c r="G7" s="6" t="s">
        <v>31</v>
      </c>
    </row>
    <row r="8" spans="1:7" ht="14.45" customHeight="1" x14ac:dyDescent="0.2">
      <c r="A8" s="46">
        <v>13</v>
      </c>
      <c r="B8" s="31" t="s">
        <v>4</v>
      </c>
      <c r="C8" s="14">
        <f>سعودي!C8+'غير سعودي'!C8</f>
        <v>5157</v>
      </c>
      <c r="D8" s="14">
        <f>سعودي!D8+'غير سعودي'!D8</f>
        <v>1958</v>
      </c>
      <c r="E8" s="14">
        <f>سعودي!E8+'غير سعودي'!E8</f>
        <v>15137</v>
      </c>
      <c r="F8" s="10">
        <f t="shared" si="0"/>
        <v>22252</v>
      </c>
      <c r="G8" s="6" t="s">
        <v>32</v>
      </c>
    </row>
    <row r="9" spans="1:7" ht="14.45" customHeight="1" x14ac:dyDescent="0.2">
      <c r="A9" s="46">
        <v>14</v>
      </c>
      <c r="B9" s="31" t="s">
        <v>5</v>
      </c>
      <c r="C9" s="14">
        <f>سعودي!C9+'غير سعودي'!C9</f>
        <v>58626</v>
      </c>
      <c r="D9" s="14">
        <f>سعودي!D9+'غير سعودي'!D9</f>
        <v>14654</v>
      </c>
      <c r="E9" s="14">
        <f>سعودي!E9+'غير سعودي'!E9</f>
        <v>7645</v>
      </c>
      <c r="F9" s="10">
        <f t="shared" si="0"/>
        <v>80925</v>
      </c>
      <c r="G9" s="6" t="s">
        <v>33</v>
      </c>
    </row>
    <row r="10" spans="1:7" ht="14.45" customHeight="1" x14ac:dyDescent="0.2">
      <c r="A10" s="46">
        <v>15</v>
      </c>
      <c r="B10" s="34" t="s">
        <v>6</v>
      </c>
      <c r="C10" s="14">
        <f>سعودي!C10+'غير سعودي'!C10</f>
        <v>158</v>
      </c>
      <c r="D10" s="14">
        <f>سعودي!D10+'غير سعودي'!D10</f>
        <v>150</v>
      </c>
      <c r="E10" s="14">
        <f>سعودي!E10+'غير سعودي'!E10</f>
        <v>1884</v>
      </c>
      <c r="F10" s="10">
        <f t="shared" si="0"/>
        <v>2192</v>
      </c>
      <c r="G10" s="6" t="s">
        <v>34</v>
      </c>
    </row>
    <row r="11" spans="1:7" ht="14.45" customHeight="1" x14ac:dyDescent="0.2">
      <c r="A11" s="46">
        <v>16</v>
      </c>
      <c r="B11" s="31" t="s">
        <v>7</v>
      </c>
      <c r="C11" s="14">
        <f>سعودي!C11+'غير سعودي'!C11</f>
        <v>8595</v>
      </c>
      <c r="D11" s="14">
        <f>سعودي!D11+'غير سعودي'!D11</f>
        <v>12206</v>
      </c>
      <c r="E11" s="14">
        <f>سعودي!E11+'غير سعودي'!E11</f>
        <v>7165</v>
      </c>
      <c r="F11" s="10">
        <f t="shared" si="0"/>
        <v>27966</v>
      </c>
      <c r="G11" s="6" t="s">
        <v>52</v>
      </c>
    </row>
    <row r="12" spans="1:7" ht="14.45" customHeight="1" x14ac:dyDescent="0.2">
      <c r="A12" s="46">
        <v>17</v>
      </c>
      <c r="B12" s="35" t="s">
        <v>8</v>
      </c>
      <c r="C12" s="14">
        <f>سعودي!C12+'غير سعودي'!C12</f>
        <v>229</v>
      </c>
      <c r="D12" s="14">
        <f>سعودي!D12+'غير سعودي'!D12</f>
        <v>1294</v>
      </c>
      <c r="E12" s="14">
        <f>سعودي!E12+'غير سعودي'!E12</f>
        <v>15149</v>
      </c>
      <c r="F12" s="10">
        <f t="shared" si="0"/>
        <v>16672</v>
      </c>
      <c r="G12" s="6" t="s">
        <v>35</v>
      </c>
    </row>
    <row r="13" spans="1:7" ht="14.45" customHeight="1" x14ac:dyDescent="0.2">
      <c r="A13" s="46">
        <v>18</v>
      </c>
      <c r="B13" s="36" t="s">
        <v>9</v>
      </c>
      <c r="C13" s="14">
        <f>سعودي!C13+'غير سعودي'!C13</f>
        <v>2523</v>
      </c>
      <c r="D13" s="14">
        <f>سعودي!D13+'غير سعودي'!D13</f>
        <v>3618</v>
      </c>
      <c r="E13" s="14">
        <f>سعودي!E13+'غير سعودي'!E13</f>
        <v>12188</v>
      </c>
      <c r="F13" s="10">
        <f t="shared" si="0"/>
        <v>18329</v>
      </c>
      <c r="G13" s="6" t="s">
        <v>36</v>
      </c>
    </row>
    <row r="14" spans="1:7" ht="14.45" customHeight="1" x14ac:dyDescent="0.2">
      <c r="A14" s="46">
        <v>19</v>
      </c>
      <c r="B14" s="37" t="s">
        <v>53</v>
      </c>
      <c r="C14" s="14">
        <f>سعودي!C14+'غير سعودي'!C14</f>
        <v>149</v>
      </c>
      <c r="D14" s="14">
        <f>سعودي!D14+'غير سعودي'!D14</f>
        <v>1144</v>
      </c>
      <c r="E14" s="14">
        <f>سعودي!E14+'غير سعودي'!E14</f>
        <v>17059</v>
      </c>
      <c r="F14" s="10">
        <f t="shared" si="0"/>
        <v>18352</v>
      </c>
      <c r="G14" s="6" t="s">
        <v>37</v>
      </c>
    </row>
    <row r="15" spans="1:7" ht="14.45" customHeight="1" x14ac:dyDescent="0.2">
      <c r="A15" s="46">
        <v>20</v>
      </c>
      <c r="B15" s="31" t="s">
        <v>10</v>
      </c>
      <c r="C15" s="14">
        <f>سعودي!C15+'غير سعودي'!C15</f>
        <v>936</v>
      </c>
      <c r="D15" s="14">
        <f>سعودي!D15+'غير سعودي'!D15</f>
        <v>5268</v>
      </c>
      <c r="E15" s="14">
        <f>سعودي!E15+'غير سعودي'!E15</f>
        <v>88290</v>
      </c>
      <c r="F15" s="10">
        <f t="shared" si="0"/>
        <v>94494</v>
      </c>
      <c r="G15" s="6" t="s">
        <v>38</v>
      </c>
    </row>
    <row r="16" spans="1:7" ht="14.45" customHeight="1" x14ac:dyDescent="0.2">
      <c r="A16" s="46">
        <v>21</v>
      </c>
      <c r="B16" s="38" t="s">
        <v>11</v>
      </c>
      <c r="C16" s="14">
        <f>سعودي!C16+'غير سعودي'!C16</f>
        <v>49</v>
      </c>
      <c r="D16" s="14">
        <f>سعودي!D16+'غير سعودي'!D16</f>
        <v>207</v>
      </c>
      <c r="E16" s="14">
        <f>سعودي!E16+'غير سعودي'!E16</f>
        <v>6848</v>
      </c>
      <c r="F16" s="10">
        <f t="shared" si="0"/>
        <v>7104</v>
      </c>
      <c r="G16" s="6" t="s">
        <v>54</v>
      </c>
    </row>
    <row r="17" spans="1:7" ht="14.45" customHeight="1" x14ac:dyDescent="0.2">
      <c r="A17" s="46">
        <v>22</v>
      </c>
      <c r="B17" s="39" t="s">
        <v>12</v>
      </c>
      <c r="C17" s="14">
        <f>سعودي!C17+'غير سعودي'!C17</f>
        <v>636</v>
      </c>
      <c r="D17" s="14">
        <f>سعودي!D17+'غير سعودي'!D17</f>
        <v>3224</v>
      </c>
      <c r="E17" s="14">
        <f>سعودي!E17+'غير سعودي'!E17</f>
        <v>23406</v>
      </c>
      <c r="F17" s="10">
        <f t="shared" si="0"/>
        <v>27266</v>
      </c>
      <c r="G17" s="6" t="s">
        <v>39</v>
      </c>
    </row>
    <row r="18" spans="1:7" ht="14.45" customHeight="1" x14ac:dyDescent="0.2">
      <c r="A18" s="46">
        <v>23</v>
      </c>
      <c r="B18" s="31" t="s">
        <v>13</v>
      </c>
      <c r="C18" s="14">
        <f>سعودي!C18+'غير سعودي'!C18</f>
        <v>4855</v>
      </c>
      <c r="D18" s="14">
        <f>سعودي!D18+'غير سعودي'!D18</f>
        <v>15696</v>
      </c>
      <c r="E18" s="14">
        <f>سعودي!E18+'غير سعودي'!E18</f>
        <v>112402</v>
      </c>
      <c r="F18" s="10">
        <f t="shared" si="0"/>
        <v>132953</v>
      </c>
      <c r="G18" s="6" t="s">
        <v>40</v>
      </c>
    </row>
    <row r="19" spans="1:7" ht="14.45" customHeight="1" x14ac:dyDescent="0.2">
      <c r="A19" s="46">
        <v>24</v>
      </c>
      <c r="B19" s="40" t="s">
        <v>14</v>
      </c>
      <c r="C19" s="14">
        <f>سعودي!C19+'غير سعودي'!C19</f>
        <v>301</v>
      </c>
      <c r="D19" s="14">
        <f>سعودي!D19+'غير سعودي'!D19</f>
        <v>1887</v>
      </c>
      <c r="E19" s="14">
        <f>سعودي!E19+'غير سعودي'!E19</f>
        <v>45487</v>
      </c>
      <c r="F19" s="10">
        <f t="shared" si="0"/>
        <v>47675</v>
      </c>
      <c r="G19" s="6" t="s">
        <v>41</v>
      </c>
    </row>
    <row r="20" spans="1:7" ht="14.45" customHeight="1" x14ac:dyDescent="0.2">
      <c r="A20" s="46">
        <v>25</v>
      </c>
      <c r="B20" s="31" t="s">
        <v>15</v>
      </c>
      <c r="C20" s="14">
        <f>سعودي!C20+'غير سعودي'!C20</f>
        <v>39504</v>
      </c>
      <c r="D20" s="14">
        <f>سعودي!D20+'غير سعودي'!D20</f>
        <v>41219</v>
      </c>
      <c r="E20" s="14">
        <f>سعودي!E20+'غير سعودي'!E20</f>
        <v>54644</v>
      </c>
      <c r="F20" s="10">
        <f t="shared" si="0"/>
        <v>135367</v>
      </c>
      <c r="G20" s="6" t="s">
        <v>55</v>
      </c>
    </row>
    <row r="21" spans="1:7" ht="14.45" customHeight="1" x14ac:dyDescent="0.2">
      <c r="A21" s="46">
        <v>26</v>
      </c>
      <c r="B21" s="41" t="s">
        <v>16</v>
      </c>
      <c r="C21" s="14">
        <f>سعودي!C21+'غير سعودي'!C21</f>
        <v>138</v>
      </c>
      <c r="D21" s="14">
        <f>سعودي!D21+'غير سعودي'!D21</f>
        <v>327</v>
      </c>
      <c r="E21" s="14">
        <f>سعودي!E21+'غير سعودي'!E21</f>
        <v>2302</v>
      </c>
      <c r="F21" s="10">
        <f t="shared" si="0"/>
        <v>2767</v>
      </c>
      <c r="G21" s="6" t="s">
        <v>42</v>
      </c>
    </row>
    <row r="22" spans="1:7" ht="14.45" customHeight="1" x14ac:dyDescent="0.2">
      <c r="A22" s="46">
        <v>27</v>
      </c>
      <c r="B22" s="42" t="s">
        <v>17</v>
      </c>
      <c r="C22" s="14">
        <f>سعودي!C22+'غير سعودي'!C22</f>
        <v>588</v>
      </c>
      <c r="D22" s="14">
        <f>سعودي!D22+'غير سعودي'!D22</f>
        <v>945</v>
      </c>
      <c r="E22" s="14">
        <f>سعودي!E22+'غير سعودي'!E22</f>
        <v>20666</v>
      </c>
      <c r="F22" s="10">
        <f t="shared" si="0"/>
        <v>22199</v>
      </c>
      <c r="G22" s="6" t="s">
        <v>43</v>
      </c>
    </row>
    <row r="23" spans="1:7" ht="14.45" customHeight="1" x14ac:dyDescent="0.2">
      <c r="A23" s="46">
        <v>28</v>
      </c>
      <c r="B23" s="43" t="s">
        <v>18</v>
      </c>
      <c r="C23" s="14">
        <f>سعودي!C23+'غير سعودي'!C23</f>
        <v>282</v>
      </c>
      <c r="D23" s="14">
        <f>سعودي!D23+'غير سعودي'!D23</f>
        <v>1288</v>
      </c>
      <c r="E23" s="14">
        <f>سعودي!E23+'غير سعودي'!E23</f>
        <v>24220</v>
      </c>
      <c r="F23" s="10">
        <f t="shared" si="0"/>
        <v>25790</v>
      </c>
      <c r="G23" s="6" t="s">
        <v>44</v>
      </c>
    </row>
    <row r="24" spans="1:7" ht="14.45" customHeight="1" x14ac:dyDescent="0.2">
      <c r="A24" s="46">
        <v>29</v>
      </c>
      <c r="B24" s="44" t="s">
        <v>56</v>
      </c>
      <c r="C24" s="14">
        <f>سعودي!C24+'غير سعودي'!C24</f>
        <v>244</v>
      </c>
      <c r="D24" s="14">
        <f>سعودي!D24+'غير سعودي'!D24</f>
        <v>1429</v>
      </c>
      <c r="E24" s="14">
        <f>سعودي!E24+'غير سعودي'!E24</f>
        <v>6133</v>
      </c>
      <c r="F24" s="10">
        <f t="shared" si="0"/>
        <v>7806</v>
      </c>
      <c r="G24" s="6" t="s">
        <v>45</v>
      </c>
    </row>
    <row r="25" spans="1:7" ht="14.45" customHeight="1" x14ac:dyDescent="0.2">
      <c r="A25" s="46">
        <v>30</v>
      </c>
      <c r="B25" s="31" t="s">
        <v>19</v>
      </c>
      <c r="C25" s="14">
        <f>سعودي!C25+'غير سعودي'!C25</f>
        <v>46</v>
      </c>
      <c r="D25" s="14">
        <f>سعودي!D25+'غير سعودي'!D25</f>
        <v>100</v>
      </c>
      <c r="E25" s="14">
        <f>سعودي!E25+'غير سعودي'!E25</f>
        <v>2671</v>
      </c>
      <c r="F25" s="10">
        <f t="shared" ref="F25:F28" si="1">SUM(C25:E25)</f>
        <v>2817</v>
      </c>
      <c r="G25" s="6" t="s">
        <v>46</v>
      </c>
    </row>
    <row r="26" spans="1:7" ht="14.45" customHeight="1" x14ac:dyDescent="0.2">
      <c r="A26" s="46">
        <v>31</v>
      </c>
      <c r="B26" s="31" t="s">
        <v>20</v>
      </c>
      <c r="C26" s="14">
        <f>سعودي!C26+'غير سعودي'!C26</f>
        <v>16125</v>
      </c>
      <c r="D26" s="14">
        <f>سعودي!D26+'غير سعودي'!D26</f>
        <v>17722</v>
      </c>
      <c r="E26" s="14">
        <f>سعودي!E26+'غير سعودي'!E26</f>
        <v>23187</v>
      </c>
      <c r="F26" s="10">
        <f t="shared" si="1"/>
        <v>57034</v>
      </c>
      <c r="G26" s="6" t="s">
        <v>47</v>
      </c>
    </row>
    <row r="27" spans="1:7" ht="14.45" customHeight="1" x14ac:dyDescent="0.2">
      <c r="A27" s="46">
        <v>32</v>
      </c>
      <c r="B27" s="45" t="s">
        <v>21</v>
      </c>
      <c r="C27" s="14">
        <f>سعودي!C27+'غير سعودي'!C27</f>
        <v>688</v>
      </c>
      <c r="D27" s="14">
        <f>سعودي!D27+'غير سعودي'!D27</f>
        <v>720</v>
      </c>
      <c r="E27" s="14">
        <f>سعودي!E27+'غير سعودي'!E27</f>
        <v>6167</v>
      </c>
      <c r="F27" s="10">
        <f t="shared" si="1"/>
        <v>7575</v>
      </c>
      <c r="G27" s="6" t="s">
        <v>48</v>
      </c>
    </row>
    <row r="28" spans="1:7" ht="14.45" customHeight="1" x14ac:dyDescent="0.2">
      <c r="A28" s="46">
        <v>33</v>
      </c>
      <c r="B28" s="31" t="s">
        <v>22</v>
      </c>
      <c r="C28" s="14">
        <f>سعودي!C28+'غير سعودي'!C28</f>
        <v>23713</v>
      </c>
      <c r="D28" s="14">
        <f>سعودي!D28+'غير سعودي'!D28</f>
        <v>5399</v>
      </c>
      <c r="E28" s="14">
        <f>سعودي!E28+'غير سعودي'!E28</f>
        <v>34171</v>
      </c>
      <c r="F28" s="10">
        <f t="shared" si="1"/>
        <v>63283</v>
      </c>
      <c r="G28" s="6" t="s">
        <v>49</v>
      </c>
    </row>
    <row r="29" spans="1:7" ht="20.100000000000001" customHeight="1" x14ac:dyDescent="0.2">
      <c r="A29" s="88" t="s">
        <v>24</v>
      </c>
      <c r="B29" s="88"/>
      <c r="C29" s="8">
        <f>SUM(C5:C28)</f>
        <v>186120</v>
      </c>
      <c r="D29" s="8">
        <f>SUM(D5:D28)</f>
        <v>146406</v>
      </c>
      <c r="E29" s="8">
        <f>SUM(E5:E28)</f>
        <v>627116</v>
      </c>
      <c r="F29" s="11">
        <f>SUM(F5:F28)</f>
        <v>959642</v>
      </c>
      <c r="G29" s="53" t="s">
        <v>27</v>
      </c>
    </row>
    <row r="31" spans="1:7" ht="15" customHeight="1" x14ac:dyDescent="0.2">
      <c r="A31" s="71" t="s">
        <v>100</v>
      </c>
      <c r="B31" s="70" t="s">
        <v>133</v>
      </c>
      <c r="C31" s="70"/>
    </row>
    <row r="32" spans="1:7" ht="15" customHeight="1" x14ac:dyDescent="0.2">
      <c r="A32" s="71" t="s">
        <v>100</v>
      </c>
      <c r="B32" s="70" t="s">
        <v>98</v>
      </c>
      <c r="C32" s="70"/>
    </row>
    <row r="33" spans="1:3" ht="15" customHeight="1" x14ac:dyDescent="0.2">
      <c r="A33" s="71" t="s">
        <v>100</v>
      </c>
      <c r="B33" s="70" t="s">
        <v>99</v>
      </c>
      <c r="C33" s="70"/>
    </row>
  </sheetData>
  <mergeCells count="6">
    <mergeCell ref="A1:B1"/>
    <mergeCell ref="A29:B29"/>
    <mergeCell ref="A2:D2"/>
    <mergeCell ref="E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rightToLeft="1" topLeftCell="A9" workbookViewId="0">
      <selection activeCell="A29" sqref="A29:XFD79"/>
    </sheetView>
  </sheetViews>
  <sheetFormatPr defaultRowHeight="12.75" x14ac:dyDescent="0.2"/>
  <cols>
    <col min="1" max="1" width="4.7109375" customWidth="1"/>
    <col min="2" max="2" width="45.7109375" customWidth="1"/>
    <col min="3" max="5" width="12.7109375" customWidth="1"/>
    <col min="6" max="6" width="55.7109375" customWidth="1"/>
    <col min="7" max="9" width="9.140625" style="66"/>
  </cols>
  <sheetData>
    <row r="1" spans="1:8" x14ac:dyDescent="0.2">
      <c r="A1" s="85" t="s">
        <v>79</v>
      </c>
      <c r="B1" s="85"/>
      <c r="C1" s="47"/>
      <c r="D1" s="47"/>
      <c r="E1" s="47"/>
      <c r="F1" s="47" t="s">
        <v>80</v>
      </c>
    </row>
    <row r="2" spans="1:8" ht="24.95" customHeight="1" x14ac:dyDescent="0.2">
      <c r="A2" s="93" t="s">
        <v>118</v>
      </c>
      <c r="B2" s="93"/>
      <c r="C2" s="93"/>
      <c r="D2" s="63"/>
      <c r="E2" s="94" t="s">
        <v>119</v>
      </c>
      <c r="F2" s="94"/>
      <c r="G2" s="67"/>
      <c r="H2" s="67"/>
    </row>
    <row r="3" spans="1:8" ht="20.100000000000001" customHeight="1" x14ac:dyDescent="0.2">
      <c r="A3" s="86" t="s">
        <v>23</v>
      </c>
      <c r="B3" s="86"/>
      <c r="C3" s="15" t="s">
        <v>58</v>
      </c>
      <c r="D3" s="15" t="s">
        <v>59</v>
      </c>
      <c r="E3" s="15" t="s">
        <v>60</v>
      </c>
      <c r="F3" s="87" t="s">
        <v>28</v>
      </c>
    </row>
    <row r="4" spans="1:8" ht="20.100000000000001" customHeight="1" x14ac:dyDescent="0.2">
      <c r="A4" s="86"/>
      <c r="B4" s="86"/>
      <c r="C4" s="9" t="s">
        <v>64</v>
      </c>
      <c r="D4" s="9" t="s">
        <v>65</v>
      </c>
      <c r="E4" s="9" t="s">
        <v>27</v>
      </c>
      <c r="F4" s="87"/>
    </row>
    <row r="5" spans="1:8" ht="14.45" customHeight="1" x14ac:dyDescent="0.2">
      <c r="A5" s="46">
        <v>10</v>
      </c>
      <c r="B5" s="31" t="s">
        <v>1</v>
      </c>
      <c r="C5" s="48">
        <f>سعودي!F5</f>
        <v>23643</v>
      </c>
      <c r="D5" s="48">
        <f>'غير سعودي'!F5</f>
        <v>86187</v>
      </c>
      <c r="E5" s="50">
        <f t="shared" ref="E5:E24" si="0">C5+D5</f>
        <v>109830</v>
      </c>
      <c r="F5" s="6" t="s">
        <v>29</v>
      </c>
    </row>
    <row r="6" spans="1:8" ht="14.45" customHeight="1" x14ac:dyDescent="0.2">
      <c r="A6" s="46">
        <v>11</v>
      </c>
      <c r="B6" s="32" t="s">
        <v>2</v>
      </c>
      <c r="C6" s="48">
        <f>سعودي!F6</f>
        <v>6463</v>
      </c>
      <c r="D6" s="48">
        <f>'غير سعودي'!F6</f>
        <v>22311</v>
      </c>
      <c r="E6" s="50">
        <f t="shared" si="0"/>
        <v>28774</v>
      </c>
      <c r="F6" s="6" t="s">
        <v>30</v>
      </c>
    </row>
    <row r="7" spans="1:8" ht="14.45" customHeight="1" x14ac:dyDescent="0.2">
      <c r="A7" s="46">
        <v>12</v>
      </c>
      <c r="B7" s="33" t="s">
        <v>3</v>
      </c>
      <c r="C7" s="48">
        <f>سعودي!F7</f>
        <v>24</v>
      </c>
      <c r="D7" s="48">
        <f>'غير سعودي'!F7</f>
        <v>196</v>
      </c>
      <c r="E7" s="50">
        <f t="shared" si="0"/>
        <v>220</v>
      </c>
      <c r="F7" s="6" t="s">
        <v>31</v>
      </c>
    </row>
    <row r="8" spans="1:8" ht="14.45" customHeight="1" x14ac:dyDescent="0.2">
      <c r="A8" s="46">
        <v>13</v>
      </c>
      <c r="B8" s="31" t="s">
        <v>4</v>
      </c>
      <c r="C8" s="48">
        <f>سعودي!F8</f>
        <v>3057</v>
      </c>
      <c r="D8" s="48">
        <f>'غير سعودي'!F8</f>
        <v>19195</v>
      </c>
      <c r="E8" s="50">
        <f t="shared" si="0"/>
        <v>22252</v>
      </c>
      <c r="F8" s="6" t="s">
        <v>32</v>
      </c>
    </row>
    <row r="9" spans="1:8" ht="14.45" customHeight="1" x14ac:dyDescent="0.2">
      <c r="A9" s="46">
        <v>14</v>
      </c>
      <c r="B9" s="31" t="s">
        <v>5</v>
      </c>
      <c r="C9" s="48">
        <f>سعودي!F9</f>
        <v>13146</v>
      </c>
      <c r="D9" s="48">
        <f>'غير سعودي'!F9</f>
        <v>67779</v>
      </c>
      <c r="E9" s="50">
        <f t="shared" si="0"/>
        <v>80925</v>
      </c>
      <c r="F9" s="6" t="s">
        <v>33</v>
      </c>
    </row>
    <row r="10" spans="1:8" ht="14.45" customHeight="1" x14ac:dyDescent="0.2">
      <c r="A10" s="46">
        <v>15</v>
      </c>
      <c r="B10" s="34" t="s">
        <v>6</v>
      </c>
      <c r="C10" s="48">
        <f>سعودي!F10</f>
        <v>230</v>
      </c>
      <c r="D10" s="48">
        <f>'غير سعودي'!F10</f>
        <v>1962</v>
      </c>
      <c r="E10" s="50">
        <f t="shared" si="0"/>
        <v>2192</v>
      </c>
      <c r="F10" s="6" t="s">
        <v>34</v>
      </c>
    </row>
    <row r="11" spans="1:8" ht="14.45" customHeight="1" x14ac:dyDescent="0.2">
      <c r="A11" s="46">
        <v>16</v>
      </c>
      <c r="B11" s="31" t="s">
        <v>7</v>
      </c>
      <c r="C11" s="48">
        <f>سعودي!F11</f>
        <v>3100</v>
      </c>
      <c r="D11" s="48">
        <f>'غير سعودي'!F11</f>
        <v>24866</v>
      </c>
      <c r="E11" s="50">
        <f t="shared" si="0"/>
        <v>27966</v>
      </c>
      <c r="F11" s="6" t="s">
        <v>52</v>
      </c>
    </row>
    <row r="12" spans="1:8" ht="14.45" customHeight="1" x14ac:dyDescent="0.2">
      <c r="A12" s="46">
        <v>17</v>
      </c>
      <c r="B12" s="35" t="s">
        <v>8</v>
      </c>
      <c r="C12" s="48">
        <f>سعودي!F12</f>
        <v>3946</v>
      </c>
      <c r="D12" s="48">
        <f>'غير سعودي'!F12</f>
        <v>12726</v>
      </c>
      <c r="E12" s="50">
        <f t="shared" si="0"/>
        <v>16672</v>
      </c>
      <c r="F12" s="6" t="s">
        <v>35</v>
      </c>
    </row>
    <row r="13" spans="1:8" ht="14.45" customHeight="1" x14ac:dyDescent="0.2">
      <c r="A13" s="46">
        <v>18</v>
      </c>
      <c r="B13" s="36" t="s">
        <v>9</v>
      </c>
      <c r="C13" s="48">
        <f>سعودي!F13</f>
        <v>4315</v>
      </c>
      <c r="D13" s="48">
        <f>'غير سعودي'!F13</f>
        <v>14014</v>
      </c>
      <c r="E13" s="50">
        <f t="shared" si="0"/>
        <v>18329</v>
      </c>
      <c r="F13" s="6" t="s">
        <v>36</v>
      </c>
    </row>
    <row r="14" spans="1:8" ht="14.45" customHeight="1" x14ac:dyDescent="0.2">
      <c r="A14" s="46">
        <v>19</v>
      </c>
      <c r="B14" s="37" t="s">
        <v>53</v>
      </c>
      <c r="C14" s="48">
        <f>سعودي!F14</f>
        <v>14061</v>
      </c>
      <c r="D14" s="48">
        <f>'غير سعودي'!F14</f>
        <v>4291</v>
      </c>
      <c r="E14" s="50">
        <f t="shared" si="0"/>
        <v>18352</v>
      </c>
      <c r="F14" s="6" t="s">
        <v>37</v>
      </c>
    </row>
    <row r="15" spans="1:8" ht="14.45" customHeight="1" x14ac:dyDescent="0.2">
      <c r="A15" s="46">
        <v>20</v>
      </c>
      <c r="B15" s="31" t="s">
        <v>10</v>
      </c>
      <c r="C15" s="48">
        <f>سعودي!F15</f>
        <v>46892</v>
      </c>
      <c r="D15" s="48">
        <f>'غير سعودي'!F15</f>
        <v>47602</v>
      </c>
      <c r="E15" s="50">
        <f t="shared" si="0"/>
        <v>94494</v>
      </c>
      <c r="F15" s="6" t="s">
        <v>38</v>
      </c>
    </row>
    <row r="16" spans="1:8" ht="14.45" customHeight="1" x14ac:dyDescent="0.2">
      <c r="A16" s="46">
        <v>21</v>
      </c>
      <c r="B16" s="38" t="s">
        <v>11</v>
      </c>
      <c r="C16" s="48">
        <f>سعودي!F16</f>
        <v>2745</v>
      </c>
      <c r="D16" s="48">
        <f>'غير سعودي'!F16</f>
        <v>4359</v>
      </c>
      <c r="E16" s="50">
        <f t="shared" si="0"/>
        <v>7104</v>
      </c>
      <c r="F16" s="6" t="s">
        <v>54</v>
      </c>
    </row>
    <row r="17" spans="1:6" ht="14.45" customHeight="1" x14ac:dyDescent="0.2">
      <c r="A17" s="46">
        <v>22</v>
      </c>
      <c r="B17" s="39" t="s">
        <v>12</v>
      </c>
      <c r="C17" s="48">
        <f>سعودي!F17</f>
        <v>7119</v>
      </c>
      <c r="D17" s="48">
        <f>'غير سعودي'!F17</f>
        <v>20147</v>
      </c>
      <c r="E17" s="50">
        <f t="shared" si="0"/>
        <v>27266</v>
      </c>
      <c r="F17" s="6" t="s">
        <v>39</v>
      </c>
    </row>
    <row r="18" spans="1:6" ht="14.45" customHeight="1" x14ac:dyDescent="0.2">
      <c r="A18" s="46">
        <v>23</v>
      </c>
      <c r="B18" s="31" t="s">
        <v>13</v>
      </c>
      <c r="C18" s="48">
        <f>سعودي!F18</f>
        <v>29039</v>
      </c>
      <c r="D18" s="48">
        <f>'غير سعودي'!F18</f>
        <v>103914</v>
      </c>
      <c r="E18" s="50">
        <f t="shared" si="0"/>
        <v>132953</v>
      </c>
      <c r="F18" s="6" t="s">
        <v>40</v>
      </c>
    </row>
    <row r="19" spans="1:6" ht="14.45" customHeight="1" x14ac:dyDescent="0.2">
      <c r="A19" s="46">
        <v>24</v>
      </c>
      <c r="B19" s="40" t="s">
        <v>14</v>
      </c>
      <c r="C19" s="48">
        <f>سعودي!F19</f>
        <v>17133</v>
      </c>
      <c r="D19" s="48">
        <f>'غير سعودي'!F19</f>
        <v>30542</v>
      </c>
      <c r="E19" s="50">
        <f t="shared" si="0"/>
        <v>47675</v>
      </c>
      <c r="F19" s="6" t="s">
        <v>41</v>
      </c>
    </row>
    <row r="20" spans="1:6" ht="14.45" customHeight="1" x14ac:dyDescent="0.2">
      <c r="A20" s="46">
        <v>25</v>
      </c>
      <c r="B20" s="31" t="s">
        <v>15</v>
      </c>
      <c r="C20" s="48">
        <f>سعودي!F20</f>
        <v>17904</v>
      </c>
      <c r="D20" s="48">
        <f>'غير سعودي'!F20</f>
        <v>117463</v>
      </c>
      <c r="E20" s="50">
        <f t="shared" si="0"/>
        <v>135367</v>
      </c>
      <c r="F20" s="6" t="s">
        <v>55</v>
      </c>
    </row>
    <row r="21" spans="1:6" ht="14.45" customHeight="1" x14ac:dyDescent="0.2">
      <c r="A21" s="46">
        <v>26</v>
      </c>
      <c r="B21" s="41" t="s">
        <v>16</v>
      </c>
      <c r="C21" s="48">
        <f>سعودي!F21</f>
        <v>1013</v>
      </c>
      <c r="D21" s="48">
        <f>'غير سعودي'!F21</f>
        <v>1754</v>
      </c>
      <c r="E21" s="50">
        <f t="shared" si="0"/>
        <v>2767</v>
      </c>
      <c r="F21" s="6" t="s">
        <v>42</v>
      </c>
    </row>
    <row r="22" spans="1:6" ht="14.45" customHeight="1" x14ac:dyDescent="0.2">
      <c r="A22" s="46">
        <v>27</v>
      </c>
      <c r="B22" s="42" t="s">
        <v>17</v>
      </c>
      <c r="C22" s="48">
        <f>سعودي!F22</f>
        <v>5508</v>
      </c>
      <c r="D22" s="48">
        <f>'غير سعودي'!F22</f>
        <v>16691</v>
      </c>
      <c r="E22" s="50">
        <f t="shared" si="0"/>
        <v>22199</v>
      </c>
      <c r="F22" s="6" t="s">
        <v>43</v>
      </c>
    </row>
    <row r="23" spans="1:6" ht="14.45" customHeight="1" x14ac:dyDescent="0.2">
      <c r="A23" s="46">
        <v>28</v>
      </c>
      <c r="B23" s="43" t="s">
        <v>18</v>
      </c>
      <c r="C23" s="48">
        <f>سعودي!F23</f>
        <v>5542</v>
      </c>
      <c r="D23" s="48">
        <f>'غير سعودي'!F23</f>
        <v>20248</v>
      </c>
      <c r="E23" s="50">
        <f t="shared" si="0"/>
        <v>25790</v>
      </c>
      <c r="F23" s="6" t="s">
        <v>44</v>
      </c>
    </row>
    <row r="24" spans="1:6" ht="14.45" customHeight="1" x14ac:dyDescent="0.2">
      <c r="A24" s="46">
        <v>29</v>
      </c>
      <c r="B24" s="44" t="s">
        <v>56</v>
      </c>
      <c r="C24" s="48">
        <f>سعودي!F24</f>
        <v>1448</v>
      </c>
      <c r="D24" s="48">
        <f>'غير سعودي'!F24</f>
        <v>6358</v>
      </c>
      <c r="E24" s="50">
        <f t="shared" si="0"/>
        <v>7806</v>
      </c>
      <c r="F24" s="6" t="s">
        <v>45</v>
      </c>
    </row>
    <row r="25" spans="1:6" ht="14.45" customHeight="1" x14ac:dyDescent="0.2">
      <c r="A25" s="46">
        <v>30</v>
      </c>
      <c r="B25" s="31" t="s">
        <v>19</v>
      </c>
      <c r="C25" s="48">
        <f>سعودي!F25</f>
        <v>998</v>
      </c>
      <c r="D25" s="48">
        <f>'غير سعودي'!F25</f>
        <v>1819</v>
      </c>
      <c r="E25" s="50">
        <f t="shared" ref="E25:E28" si="1">C25+D25</f>
        <v>2817</v>
      </c>
      <c r="F25" s="6" t="s">
        <v>46</v>
      </c>
    </row>
    <row r="26" spans="1:6" ht="14.45" customHeight="1" x14ac:dyDescent="0.2">
      <c r="A26" s="46">
        <v>31</v>
      </c>
      <c r="B26" s="31" t="s">
        <v>20</v>
      </c>
      <c r="C26" s="48">
        <f>سعودي!F26</f>
        <v>8602</v>
      </c>
      <c r="D26" s="48">
        <f>'غير سعودي'!F26</f>
        <v>48432</v>
      </c>
      <c r="E26" s="50">
        <f t="shared" si="1"/>
        <v>57034</v>
      </c>
      <c r="F26" s="6" t="s">
        <v>47</v>
      </c>
    </row>
    <row r="27" spans="1:6" ht="14.45" customHeight="1" x14ac:dyDescent="0.2">
      <c r="A27" s="46">
        <v>32</v>
      </c>
      <c r="B27" s="45" t="s">
        <v>21</v>
      </c>
      <c r="C27" s="48">
        <f>سعودي!F27</f>
        <v>1484</v>
      </c>
      <c r="D27" s="48">
        <f>'غير سعودي'!F27</f>
        <v>6091</v>
      </c>
      <c r="E27" s="50">
        <f t="shared" si="1"/>
        <v>7575</v>
      </c>
      <c r="F27" s="6" t="s">
        <v>48</v>
      </c>
    </row>
    <row r="28" spans="1:6" ht="14.45" customHeight="1" x14ac:dyDescent="0.2">
      <c r="A28" s="46">
        <v>33</v>
      </c>
      <c r="B28" s="31" t="s">
        <v>22</v>
      </c>
      <c r="C28" s="48">
        <f>سعودي!F28</f>
        <v>11154</v>
      </c>
      <c r="D28" s="48">
        <f>'غير سعودي'!F28</f>
        <v>52129</v>
      </c>
      <c r="E28" s="50">
        <f t="shared" si="1"/>
        <v>63283</v>
      </c>
      <c r="F28" s="6" t="s">
        <v>49</v>
      </c>
    </row>
    <row r="29" spans="1:6" ht="20.100000000000001" customHeight="1" x14ac:dyDescent="0.2">
      <c r="A29" s="88" t="s">
        <v>24</v>
      </c>
      <c r="B29" s="88"/>
      <c r="C29" s="49">
        <f>SUM(C5:C28)</f>
        <v>228566</v>
      </c>
      <c r="D29" s="49">
        <f>SUM(D5:D28)</f>
        <v>731076</v>
      </c>
      <c r="E29" s="49">
        <f>SUM(E5:E28)</f>
        <v>959642</v>
      </c>
      <c r="F29" s="53" t="s">
        <v>27</v>
      </c>
    </row>
    <row r="31" spans="1:6" ht="15" customHeight="1" x14ac:dyDescent="0.2">
      <c r="A31" s="71" t="s">
        <v>100</v>
      </c>
      <c r="B31" s="70" t="s">
        <v>133</v>
      </c>
      <c r="C31" s="70"/>
    </row>
    <row r="32" spans="1:6" ht="15" customHeight="1" x14ac:dyDescent="0.2">
      <c r="A32" s="71" t="s">
        <v>100</v>
      </c>
      <c r="B32" s="70" t="s">
        <v>98</v>
      </c>
      <c r="C32" s="70"/>
    </row>
    <row r="33" spans="1:3" ht="15" customHeight="1" x14ac:dyDescent="0.2">
      <c r="A33" s="71" t="s">
        <v>100</v>
      </c>
      <c r="B33" s="70" t="s">
        <v>99</v>
      </c>
      <c r="C33" s="70"/>
    </row>
  </sheetData>
  <mergeCells count="6">
    <mergeCell ref="A29:B29"/>
    <mergeCell ref="A1:B1"/>
    <mergeCell ref="A2:C2"/>
    <mergeCell ref="A3:B4"/>
    <mergeCell ref="F3:F4"/>
    <mergeCell ref="E2:F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topLeftCell="A9" workbookViewId="0">
      <selection activeCell="D29" sqref="D29"/>
    </sheetView>
  </sheetViews>
  <sheetFormatPr defaultRowHeight="12.75" x14ac:dyDescent="0.2"/>
  <cols>
    <col min="1" max="1" width="4.7109375" customWidth="1"/>
    <col min="2" max="2" width="45.7109375" customWidth="1"/>
    <col min="3" max="5" width="11.7109375" customWidth="1"/>
    <col min="6" max="6" width="13.5703125" bestFit="1" customWidth="1"/>
    <col min="7" max="7" width="55.7109375" customWidth="1"/>
    <col min="9" max="9" width="10.140625" bestFit="1" customWidth="1"/>
  </cols>
  <sheetData>
    <row r="1" spans="1:7" x14ac:dyDescent="0.2">
      <c r="A1" s="85" t="s">
        <v>94</v>
      </c>
      <c r="B1" s="85"/>
      <c r="C1" s="47"/>
      <c r="D1" s="47"/>
      <c r="E1" s="47"/>
      <c r="F1" s="47"/>
      <c r="G1" s="47" t="s">
        <v>81</v>
      </c>
    </row>
    <row r="2" spans="1:7" ht="24.95" customHeight="1" x14ac:dyDescent="0.2">
      <c r="A2" s="95" t="s">
        <v>124</v>
      </c>
      <c r="B2" s="95"/>
      <c r="C2" s="95"/>
      <c r="D2" s="64" t="s">
        <v>96</v>
      </c>
      <c r="E2" s="65" t="s">
        <v>97</v>
      </c>
      <c r="F2" s="96" t="s">
        <v>125</v>
      </c>
      <c r="G2" s="96"/>
    </row>
    <row r="3" spans="1:7" ht="20.100000000000001" customHeight="1" x14ac:dyDescent="0.2">
      <c r="A3" s="86" t="s">
        <v>23</v>
      </c>
      <c r="B3" s="86"/>
      <c r="C3" s="12" t="s">
        <v>61</v>
      </c>
      <c r="D3" s="12" t="s">
        <v>62</v>
      </c>
      <c r="E3" s="12" t="s">
        <v>63</v>
      </c>
      <c r="F3" s="12" t="s">
        <v>24</v>
      </c>
      <c r="G3" s="87" t="s">
        <v>28</v>
      </c>
    </row>
    <row r="4" spans="1:7" ht="20.100000000000001" customHeight="1" x14ac:dyDescent="0.2">
      <c r="A4" s="86"/>
      <c r="B4" s="86"/>
      <c r="C4" s="1" t="s">
        <v>0</v>
      </c>
      <c r="D4" s="2" t="s">
        <v>25</v>
      </c>
      <c r="E4" s="3" t="s">
        <v>26</v>
      </c>
      <c r="F4" s="4" t="s">
        <v>27</v>
      </c>
      <c r="G4" s="87"/>
    </row>
    <row r="5" spans="1:7" ht="14.45" customHeight="1" x14ac:dyDescent="0.2">
      <c r="A5" s="46">
        <v>10</v>
      </c>
      <c r="B5" s="31" t="s">
        <v>1</v>
      </c>
      <c r="C5" s="82">
        <v>354636</v>
      </c>
      <c r="D5" s="82">
        <v>262942</v>
      </c>
      <c r="E5" s="83">
        <v>3551294</v>
      </c>
      <c r="F5" s="10">
        <f t="shared" ref="F5:F28" si="0">SUM(C5:E5)</f>
        <v>4168872</v>
      </c>
      <c r="G5" s="6" t="s">
        <v>29</v>
      </c>
    </row>
    <row r="6" spans="1:7" ht="14.45" customHeight="1" x14ac:dyDescent="0.2">
      <c r="A6" s="46">
        <v>11</v>
      </c>
      <c r="B6" s="32" t="s">
        <v>2</v>
      </c>
      <c r="C6" s="82">
        <v>25415</v>
      </c>
      <c r="D6" s="82">
        <v>43206</v>
      </c>
      <c r="E6" s="83">
        <v>985001</v>
      </c>
      <c r="F6" s="10">
        <f t="shared" si="0"/>
        <v>1053622</v>
      </c>
      <c r="G6" s="6" t="s">
        <v>30</v>
      </c>
    </row>
    <row r="7" spans="1:7" ht="14.45" customHeight="1" x14ac:dyDescent="0.2">
      <c r="A7" s="46">
        <v>12</v>
      </c>
      <c r="B7" s="33" t="s">
        <v>3</v>
      </c>
      <c r="C7" s="82">
        <v>1919</v>
      </c>
      <c r="D7" s="82">
        <v>1175</v>
      </c>
      <c r="E7" s="83">
        <v>1350</v>
      </c>
      <c r="F7" s="10">
        <f t="shared" si="0"/>
        <v>4444</v>
      </c>
      <c r="G7" s="6" t="s">
        <v>31</v>
      </c>
    </row>
    <row r="8" spans="1:7" ht="14.45" customHeight="1" x14ac:dyDescent="0.2">
      <c r="A8" s="46">
        <v>13</v>
      </c>
      <c r="B8" s="31" t="s">
        <v>4</v>
      </c>
      <c r="C8" s="82">
        <v>84664</v>
      </c>
      <c r="D8" s="82">
        <v>33441</v>
      </c>
      <c r="E8" s="83">
        <v>405457</v>
      </c>
      <c r="F8" s="10">
        <f t="shared" si="0"/>
        <v>523562</v>
      </c>
      <c r="G8" s="6" t="s">
        <v>32</v>
      </c>
    </row>
    <row r="9" spans="1:7" ht="14.45" customHeight="1" x14ac:dyDescent="0.2">
      <c r="A9" s="46">
        <v>14</v>
      </c>
      <c r="B9" s="31" t="s">
        <v>5</v>
      </c>
      <c r="C9" s="82">
        <v>986932</v>
      </c>
      <c r="D9" s="82">
        <v>270642</v>
      </c>
      <c r="E9" s="83">
        <v>174532</v>
      </c>
      <c r="F9" s="10">
        <f t="shared" si="0"/>
        <v>1432106</v>
      </c>
      <c r="G9" s="6" t="s">
        <v>33</v>
      </c>
    </row>
    <row r="10" spans="1:7" ht="14.45" customHeight="1" x14ac:dyDescent="0.2">
      <c r="A10" s="46">
        <v>15</v>
      </c>
      <c r="B10" s="34" t="s">
        <v>6</v>
      </c>
      <c r="C10" s="82">
        <v>2824</v>
      </c>
      <c r="D10" s="82">
        <v>3123</v>
      </c>
      <c r="E10" s="83">
        <v>42355</v>
      </c>
      <c r="F10" s="10">
        <f t="shared" si="0"/>
        <v>48302</v>
      </c>
      <c r="G10" s="6" t="s">
        <v>34</v>
      </c>
    </row>
    <row r="11" spans="1:7" ht="14.45" customHeight="1" x14ac:dyDescent="0.2">
      <c r="A11" s="46">
        <v>16</v>
      </c>
      <c r="B11" s="31" t="s">
        <v>7</v>
      </c>
      <c r="C11" s="82">
        <v>147445</v>
      </c>
      <c r="D11" s="82">
        <v>227748</v>
      </c>
      <c r="E11" s="83">
        <v>242035</v>
      </c>
      <c r="F11" s="10">
        <f t="shared" si="0"/>
        <v>617228</v>
      </c>
      <c r="G11" s="6" t="s">
        <v>52</v>
      </c>
    </row>
    <row r="12" spans="1:7" ht="14.45" customHeight="1" x14ac:dyDescent="0.2">
      <c r="A12" s="46">
        <v>17</v>
      </c>
      <c r="B12" s="35" t="s">
        <v>8</v>
      </c>
      <c r="C12" s="82">
        <v>4710</v>
      </c>
      <c r="D12" s="82">
        <v>35069</v>
      </c>
      <c r="E12" s="83">
        <v>798286</v>
      </c>
      <c r="F12" s="10">
        <f t="shared" si="0"/>
        <v>838065</v>
      </c>
      <c r="G12" s="6" t="s">
        <v>35</v>
      </c>
    </row>
    <row r="13" spans="1:7" ht="14.45" customHeight="1" x14ac:dyDescent="0.2">
      <c r="A13" s="46">
        <v>18</v>
      </c>
      <c r="B13" s="36" t="s">
        <v>9</v>
      </c>
      <c r="C13" s="82">
        <v>62893</v>
      </c>
      <c r="D13" s="82">
        <v>91228</v>
      </c>
      <c r="E13" s="83">
        <v>519868</v>
      </c>
      <c r="F13" s="10">
        <f t="shared" si="0"/>
        <v>673989</v>
      </c>
      <c r="G13" s="6" t="s">
        <v>36</v>
      </c>
    </row>
    <row r="14" spans="1:7" ht="14.45" customHeight="1" x14ac:dyDescent="0.2">
      <c r="A14" s="46">
        <v>19</v>
      </c>
      <c r="B14" s="37" t="s">
        <v>53</v>
      </c>
      <c r="C14" s="82">
        <v>5065</v>
      </c>
      <c r="D14" s="82">
        <v>63270</v>
      </c>
      <c r="E14" s="83">
        <v>4995702</v>
      </c>
      <c r="F14" s="10">
        <f t="shared" si="0"/>
        <v>5064037</v>
      </c>
      <c r="G14" s="6" t="s">
        <v>37</v>
      </c>
    </row>
    <row r="15" spans="1:7" ht="14.45" customHeight="1" x14ac:dyDescent="0.2">
      <c r="A15" s="46">
        <v>20</v>
      </c>
      <c r="B15" s="31" t="s">
        <v>10</v>
      </c>
      <c r="C15" s="82">
        <v>17483</v>
      </c>
      <c r="D15" s="82">
        <v>265912</v>
      </c>
      <c r="E15" s="83">
        <v>8551810</v>
      </c>
      <c r="F15" s="10">
        <f t="shared" si="0"/>
        <v>8835205</v>
      </c>
      <c r="G15" s="6" t="s">
        <v>38</v>
      </c>
    </row>
    <row r="16" spans="1:7" ht="14.45" customHeight="1" x14ac:dyDescent="0.2">
      <c r="A16" s="46">
        <v>21</v>
      </c>
      <c r="B16" s="38" t="s">
        <v>11</v>
      </c>
      <c r="C16" s="82">
        <v>1085</v>
      </c>
      <c r="D16" s="82">
        <v>10163</v>
      </c>
      <c r="E16" s="83">
        <v>419960</v>
      </c>
      <c r="F16" s="10">
        <f t="shared" si="0"/>
        <v>431208</v>
      </c>
      <c r="G16" s="6" t="s">
        <v>54</v>
      </c>
    </row>
    <row r="17" spans="1:7" ht="14.45" customHeight="1" x14ac:dyDescent="0.2">
      <c r="A17" s="46">
        <v>22</v>
      </c>
      <c r="B17" s="39" t="s">
        <v>12</v>
      </c>
      <c r="C17" s="82">
        <v>13199</v>
      </c>
      <c r="D17" s="82">
        <v>77682</v>
      </c>
      <c r="E17" s="83">
        <v>714800</v>
      </c>
      <c r="F17" s="10">
        <f t="shared" si="0"/>
        <v>805681</v>
      </c>
      <c r="G17" s="6" t="s">
        <v>39</v>
      </c>
    </row>
    <row r="18" spans="1:7" ht="14.45" customHeight="1" x14ac:dyDescent="0.2">
      <c r="A18" s="46">
        <v>23</v>
      </c>
      <c r="B18" s="31" t="s">
        <v>13</v>
      </c>
      <c r="C18" s="82">
        <v>94238</v>
      </c>
      <c r="D18" s="82">
        <v>368318</v>
      </c>
      <c r="E18" s="83">
        <v>4259346</v>
      </c>
      <c r="F18" s="10">
        <f t="shared" si="0"/>
        <v>4721902</v>
      </c>
      <c r="G18" s="6" t="s">
        <v>40</v>
      </c>
    </row>
    <row r="19" spans="1:7" ht="14.45" customHeight="1" x14ac:dyDescent="0.2">
      <c r="A19" s="46">
        <v>24</v>
      </c>
      <c r="B19" s="40" t="s">
        <v>14</v>
      </c>
      <c r="C19" s="82">
        <v>5622</v>
      </c>
      <c r="D19" s="82">
        <v>40631</v>
      </c>
      <c r="E19" s="83">
        <v>3479322</v>
      </c>
      <c r="F19" s="10">
        <f t="shared" si="0"/>
        <v>3525575</v>
      </c>
      <c r="G19" s="6" t="s">
        <v>41</v>
      </c>
    </row>
    <row r="20" spans="1:7" ht="14.45" customHeight="1" x14ac:dyDescent="0.2">
      <c r="A20" s="46">
        <v>25</v>
      </c>
      <c r="B20" s="31" t="s">
        <v>15</v>
      </c>
      <c r="C20" s="82">
        <v>630777</v>
      </c>
      <c r="D20" s="82">
        <v>631152</v>
      </c>
      <c r="E20" s="83">
        <v>1743613</v>
      </c>
      <c r="F20" s="10">
        <f t="shared" si="0"/>
        <v>3005542</v>
      </c>
      <c r="G20" s="6" t="s">
        <v>55</v>
      </c>
    </row>
    <row r="21" spans="1:7" ht="14.45" customHeight="1" x14ac:dyDescent="0.2">
      <c r="A21" s="46">
        <v>26</v>
      </c>
      <c r="B21" s="41" t="s">
        <v>16</v>
      </c>
      <c r="C21" s="82">
        <v>2844</v>
      </c>
      <c r="D21" s="82">
        <v>8405</v>
      </c>
      <c r="E21" s="83">
        <v>65851</v>
      </c>
      <c r="F21" s="10">
        <f t="shared" si="0"/>
        <v>77100</v>
      </c>
      <c r="G21" s="6" t="s">
        <v>42</v>
      </c>
    </row>
    <row r="22" spans="1:7" ht="14.45" customHeight="1" x14ac:dyDescent="0.2">
      <c r="A22" s="46">
        <v>27</v>
      </c>
      <c r="B22" s="42" t="s">
        <v>17</v>
      </c>
      <c r="C22" s="82">
        <v>12442</v>
      </c>
      <c r="D22" s="82">
        <v>37050</v>
      </c>
      <c r="E22" s="83">
        <v>775200</v>
      </c>
      <c r="F22" s="10">
        <f t="shared" si="0"/>
        <v>824692</v>
      </c>
      <c r="G22" s="6" t="s">
        <v>43</v>
      </c>
    </row>
    <row r="23" spans="1:7" ht="14.45" customHeight="1" x14ac:dyDescent="0.2">
      <c r="A23" s="46">
        <v>28</v>
      </c>
      <c r="B23" s="43" t="s">
        <v>18</v>
      </c>
      <c r="C23" s="82">
        <v>4521</v>
      </c>
      <c r="D23" s="82">
        <v>36866</v>
      </c>
      <c r="E23" s="83">
        <v>996183</v>
      </c>
      <c r="F23" s="10">
        <f t="shared" si="0"/>
        <v>1037570</v>
      </c>
      <c r="G23" s="6" t="s">
        <v>44</v>
      </c>
    </row>
    <row r="24" spans="1:7" ht="14.45" customHeight="1" x14ac:dyDescent="0.2">
      <c r="A24" s="46">
        <v>29</v>
      </c>
      <c r="B24" s="44" t="s">
        <v>56</v>
      </c>
      <c r="C24" s="82">
        <v>4166</v>
      </c>
      <c r="D24" s="82">
        <v>35931</v>
      </c>
      <c r="E24" s="83">
        <v>174774</v>
      </c>
      <c r="F24" s="10">
        <f t="shared" si="0"/>
        <v>214871</v>
      </c>
      <c r="G24" s="6" t="s">
        <v>45</v>
      </c>
    </row>
    <row r="25" spans="1:7" ht="14.45" customHeight="1" x14ac:dyDescent="0.2">
      <c r="A25" s="46">
        <v>30</v>
      </c>
      <c r="B25" s="31" t="s">
        <v>19</v>
      </c>
      <c r="C25" s="82">
        <v>886</v>
      </c>
      <c r="D25" s="82">
        <v>2865</v>
      </c>
      <c r="E25" s="83">
        <v>92909</v>
      </c>
      <c r="F25" s="10">
        <f t="shared" si="0"/>
        <v>96660</v>
      </c>
      <c r="G25" s="6" t="s">
        <v>46</v>
      </c>
    </row>
    <row r="26" spans="1:7" ht="14.45" customHeight="1" x14ac:dyDescent="0.2">
      <c r="A26" s="46">
        <v>31</v>
      </c>
      <c r="B26" s="31" t="s">
        <v>20</v>
      </c>
      <c r="C26" s="82">
        <v>287192</v>
      </c>
      <c r="D26" s="82">
        <v>324673</v>
      </c>
      <c r="E26" s="83">
        <v>475196</v>
      </c>
      <c r="F26" s="10">
        <f t="shared" si="0"/>
        <v>1087061</v>
      </c>
      <c r="G26" s="6" t="s">
        <v>47</v>
      </c>
    </row>
    <row r="27" spans="1:7" ht="14.45" customHeight="1" x14ac:dyDescent="0.2">
      <c r="A27" s="46">
        <v>32</v>
      </c>
      <c r="B27" s="45" t="s">
        <v>21</v>
      </c>
      <c r="C27" s="82">
        <v>12818</v>
      </c>
      <c r="D27" s="82">
        <v>15765</v>
      </c>
      <c r="E27" s="83">
        <v>174786</v>
      </c>
      <c r="F27" s="10">
        <f t="shared" si="0"/>
        <v>203369</v>
      </c>
      <c r="G27" s="6" t="s">
        <v>48</v>
      </c>
    </row>
    <row r="28" spans="1:7" ht="14.45" customHeight="1" x14ac:dyDescent="0.2">
      <c r="A28" s="46">
        <v>33</v>
      </c>
      <c r="B28" s="31" t="s">
        <v>22</v>
      </c>
      <c r="C28" s="82">
        <v>420686</v>
      </c>
      <c r="D28" s="82">
        <v>114393</v>
      </c>
      <c r="E28" s="83">
        <v>798205</v>
      </c>
      <c r="F28" s="10">
        <f t="shared" si="0"/>
        <v>1333284</v>
      </c>
      <c r="G28" s="6" t="s">
        <v>49</v>
      </c>
    </row>
    <row r="29" spans="1:7" ht="20.100000000000001" customHeight="1" x14ac:dyDescent="0.2">
      <c r="A29" s="88" t="s">
        <v>24</v>
      </c>
      <c r="B29" s="88"/>
      <c r="C29" s="8">
        <f>SUM(C5:C28)</f>
        <v>3184462</v>
      </c>
      <c r="D29" s="8">
        <f>SUM(D5:D28)</f>
        <v>3001650</v>
      </c>
      <c r="E29" s="8">
        <f>SUM(E5:E28)</f>
        <v>34437835</v>
      </c>
      <c r="F29" s="8">
        <f>SUM(F5:F28)</f>
        <v>40623947</v>
      </c>
      <c r="G29" s="7" t="s">
        <v>27</v>
      </c>
    </row>
    <row r="31" spans="1:7" ht="15" customHeight="1" x14ac:dyDescent="0.2">
      <c r="A31" s="71" t="s">
        <v>100</v>
      </c>
      <c r="B31" s="70" t="s">
        <v>133</v>
      </c>
      <c r="C31" s="70"/>
      <c r="D31" s="29"/>
      <c r="E31" s="29"/>
      <c r="F31" s="29"/>
      <c r="G31" s="84"/>
    </row>
    <row r="32" spans="1:7" ht="15" customHeight="1" x14ac:dyDescent="0.2">
      <c r="A32" s="71" t="s">
        <v>100</v>
      </c>
      <c r="B32" s="70" t="s">
        <v>98</v>
      </c>
      <c r="C32" s="70"/>
      <c r="G32" s="84"/>
    </row>
    <row r="33" spans="1:7" ht="15" customHeight="1" x14ac:dyDescent="0.2">
      <c r="A33" s="71" t="s">
        <v>100</v>
      </c>
      <c r="B33" s="70" t="s">
        <v>99</v>
      </c>
      <c r="C33" s="70"/>
      <c r="F33" s="23"/>
      <c r="G33" s="84"/>
    </row>
  </sheetData>
  <mergeCells count="6">
    <mergeCell ref="A1:B1"/>
    <mergeCell ref="A29:B29"/>
    <mergeCell ref="A2:C2"/>
    <mergeCell ref="F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topLeftCell="A9" workbookViewId="0">
      <selection activeCell="A29" sqref="A29:XFD79"/>
    </sheetView>
  </sheetViews>
  <sheetFormatPr defaultRowHeight="12.75" x14ac:dyDescent="0.2"/>
  <cols>
    <col min="1" max="1" width="4.7109375" customWidth="1"/>
    <col min="2" max="2" width="45.7109375" customWidth="1"/>
    <col min="3" max="5" width="11.7109375" customWidth="1"/>
    <col min="6" max="6" width="12.42578125" bestFit="1" customWidth="1"/>
    <col min="7" max="7" width="55.7109375" customWidth="1"/>
  </cols>
  <sheetData>
    <row r="1" spans="1:7" x14ac:dyDescent="0.2">
      <c r="A1" s="85" t="s">
        <v>82</v>
      </c>
      <c r="B1" s="85"/>
      <c r="C1" s="47"/>
      <c r="D1" s="47"/>
      <c r="E1" s="47"/>
      <c r="F1" s="47"/>
      <c r="G1" s="47" t="s">
        <v>83</v>
      </c>
    </row>
    <row r="2" spans="1:7" ht="24.95" customHeight="1" x14ac:dyDescent="0.2">
      <c r="A2" s="95" t="s">
        <v>128</v>
      </c>
      <c r="B2" s="95"/>
      <c r="C2" s="95"/>
      <c r="D2" s="64" t="s">
        <v>96</v>
      </c>
      <c r="E2" s="65" t="s">
        <v>97</v>
      </c>
      <c r="F2" s="96" t="s">
        <v>125</v>
      </c>
      <c r="G2" s="96"/>
    </row>
    <row r="3" spans="1:7" ht="20.100000000000001" customHeight="1" x14ac:dyDescent="0.2">
      <c r="A3" s="86" t="s">
        <v>23</v>
      </c>
      <c r="B3" s="86"/>
      <c r="C3" s="12" t="s">
        <v>61</v>
      </c>
      <c r="D3" s="12" t="s">
        <v>62</v>
      </c>
      <c r="E3" s="12" t="s">
        <v>63</v>
      </c>
      <c r="F3" s="12" t="s">
        <v>24</v>
      </c>
      <c r="G3" s="87" t="s">
        <v>28</v>
      </c>
    </row>
    <row r="4" spans="1:7" ht="20.100000000000001" customHeight="1" x14ac:dyDescent="0.2">
      <c r="A4" s="86"/>
      <c r="B4" s="86"/>
      <c r="C4" s="1" t="s">
        <v>0</v>
      </c>
      <c r="D4" s="2" t="s">
        <v>25</v>
      </c>
      <c r="E4" s="3" t="s">
        <v>26</v>
      </c>
      <c r="F4" s="4" t="s">
        <v>27</v>
      </c>
      <c r="G4" s="87"/>
    </row>
    <row r="5" spans="1:7" ht="14.45" customHeight="1" x14ac:dyDescent="0.2">
      <c r="A5" s="46">
        <v>10</v>
      </c>
      <c r="B5" s="31" t="s">
        <v>1</v>
      </c>
      <c r="C5" s="79">
        <v>26082</v>
      </c>
      <c r="D5" s="79">
        <v>19461</v>
      </c>
      <c r="E5" s="79">
        <v>321683</v>
      </c>
      <c r="F5" s="10">
        <f t="shared" ref="F5:F24" si="0">SUM(C5:E5)</f>
        <v>367226</v>
      </c>
      <c r="G5" s="6" t="s">
        <v>29</v>
      </c>
    </row>
    <row r="6" spans="1:7" ht="14.45" customHeight="1" x14ac:dyDescent="0.2">
      <c r="A6" s="46">
        <v>11</v>
      </c>
      <c r="B6" s="32" t="s">
        <v>2</v>
      </c>
      <c r="C6" s="79">
        <v>1649</v>
      </c>
      <c r="D6" s="79">
        <v>2613</v>
      </c>
      <c r="E6" s="79">
        <v>271944</v>
      </c>
      <c r="F6" s="10">
        <f t="shared" si="0"/>
        <v>276206</v>
      </c>
      <c r="G6" s="6" t="s">
        <v>30</v>
      </c>
    </row>
    <row r="7" spans="1:7" ht="14.45" customHeight="1" x14ac:dyDescent="0.2">
      <c r="A7" s="46">
        <v>12</v>
      </c>
      <c r="B7" s="33" t="s">
        <v>3</v>
      </c>
      <c r="C7" s="79">
        <v>320</v>
      </c>
      <c r="D7" s="79">
        <v>119</v>
      </c>
      <c r="E7" s="79">
        <v>128</v>
      </c>
      <c r="F7" s="10">
        <f t="shared" si="0"/>
        <v>567</v>
      </c>
      <c r="G7" s="6" t="s">
        <v>31</v>
      </c>
    </row>
    <row r="8" spans="1:7" ht="14.45" customHeight="1" x14ac:dyDescent="0.2">
      <c r="A8" s="46">
        <v>13</v>
      </c>
      <c r="B8" s="31" t="s">
        <v>4</v>
      </c>
      <c r="C8" s="79">
        <v>9574</v>
      </c>
      <c r="D8" s="79">
        <v>3356</v>
      </c>
      <c r="E8" s="79">
        <v>70411</v>
      </c>
      <c r="F8" s="10">
        <f t="shared" si="0"/>
        <v>83341</v>
      </c>
      <c r="G8" s="6" t="s">
        <v>32</v>
      </c>
    </row>
    <row r="9" spans="1:7" ht="14.45" customHeight="1" x14ac:dyDescent="0.2">
      <c r="A9" s="46">
        <v>14</v>
      </c>
      <c r="B9" s="31" t="s">
        <v>5</v>
      </c>
      <c r="C9" s="79">
        <v>53678</v>
      </c>
      <c r="D9" s="79">
        <v>22979</v>
      </c>
      <c r="E9" s="79">
        <v>16687</v>
      </c>
      <c r="F9" s="10">
        <f t="shared" si="0"/>
        <v>93344</v>
      </c>
      <c r="G9" s="6" t="s">
        <v>33</v>
      </c>
    </row>
    <row r="10" spans="1:7" ht="14.45" customHeight="1" x14ac:dyDescent="0.2">
      <c r="A10" s="46">
        <v>15</v>
      </c>
      <c r="B10" s="34" t="s">
        <v>6</v>
      </c>
      <c r="C10" s="79">
        <v>136</v>
      </c>
      <c r="D10" s="79">
        <v>570</v>
      </c>
      <c r="E10" s="79">
        <v>8562</v>
      </c>
      <c r="F10" s="10">
        <f t="shared" si="0"/>
        <v>9268</v>
      </c>
      <c r="G10" s="6" t="s">
        <v>34</v>
      </c>
    </row>
    <row r="11" spans="1:7" ht="14.45" customHeight="1" x14ac:dyDescent="0.2">
      <c r="A11" s="46">
        <v>16</v>
      </c>
      <c r="B11" s="31" t="s">
        <v>7</v>
      </c>
      <c r="C11" s="79">
        <v>4431</v>
      </c>
      <c r="D11" s="79">
        <v>11197</v>
      </c>
      <c r="E11" s="79">
        <v>34901</v>
      </c>
      <c r="F11" s="10">
        <f t="shared" si="0"/>
        <v>50529</v>
      </c>
      <c r="G11" s="6" t="s">
        <v>52</v>
      </c>
    </row>
    <row r="12" spans="1:7" ht="14.45" customHeight="1" x14ac:dyDescent="0.2">
      <c r="A12" s="46">
        <v>17</v>
      </c>
      <c r="B12" s="35" t="s">
        <v>8</v>
      </c>
      <c r="C12" s="79">
        <v>289</v>
      </c>
      <c r="D12" s="79">
        <v>6408</v>
      </c>
      <c r="E12" s="79">
        <v>189626</v>
      </c>
      <c r="F12" s="10">
        <f t="shared" si="0"/>
        <v>196323</v>
      </c>
      <c r="G12" s="6" t="s">
        <v>35</v>
      </c>
    </row>
    <row r="13" spans="1:7" ht="14.45" customHeight="1" x14ac:dyDescent="0.2">
      <c r="A13" s="46">
        <v>18</v>
      </c>
      <c r="B13" s="36" t="s">
        <v>9</v>
      </c>
      <c r="C13" s="79">
        <v>4625</v>
      </c>
      <c r="D13" s="79">
        <v>15812</v>
      </c>
      <c r="E13" s="79">
        <v>90278</v>
      </c>
      <c r="F13" s="10">
        <f t="shared" si="0"/>
        <v>110715</v>
      </c>
      <c r="G13" s="6" t="s">
        <v>36</v>
      </c>
    </row>
    <row r="14" spans="1:7" ht="14.45" customHeight="1" x14ac:dyDescent="0.2">
      <c r="A14" s="46">
        <v>19</v>
      </c>
      <c r="B14" s="37" t="s">
        <v>53</v>
      </c>
      <c r="C14" s="79">
        <v>2551</v>
      </c>
      <c r="D14" s="79">
        <v>8066</v>
      </c>
      <c r="E14" s="79">
        <v>636407</v>
      </c>
      <c r="F14" s="10">
        <f t="shared" si="0"/>
        <v>647024</v>
      </c>
      <c r="G14" s="6" t="s">
        <v>37</v>
      </c>
    </row>
    <row r="15" spans="1:7" ht="14.45" customHeight="1" x14ac:dyDescent="0.2">
      <c r="A15" s="46">
        <v>20</v>
      </c>
      <c r="B15" s="31" t="s">
        <v>10</v>
      </c>
      <c r="C15" s="79">
        <v>2791</v>
      </c>
      <c r="D15" s="79">
        <v>28935</v>
      </c>
      <c r="E15" s="79">
        <v>2455741</v>
      </c>
      <c r="F15" s="10">
        <f t="shared" si="0"/>
        <v>2487467</v>
      </c>
      <c r="G15" s="6" t="s">
        <v>38</v>
      </c>
    </row>
    <row r="16" spans="1:7" ht="14.45" customHeight="1" x14ac:dyDescent="0.2">
      <c r="A16" s="46">
        <v>21</v>
      </c>
      <c r="B16" s="38" t="s">
        <v>11</v>
      </c>
      <c r="C16" s="79">
        <v>53</v>
      </c>
      <c r="D16" s="79">
        <v>1156</v>
      </c>
      <c r="E16" s="79">
        <v>47017</v>
      </c>
      <c r="F16" s="10">
        <f t="shared" si="0"/>
        <v>48226</v>
      </c>
      <c r="G16" s="6" t="s">
        <v>54</v>
      </c>
    </row>
    <row r="17" spans="1:7" ht="14.45" customHeight="1" x14ac:dyDescent="0.2">
      <c r="A17" s="46">
        <v>22</v>
      </c>
      <c r="B17" s="39" t="s">
        <v>12</v>
      </c>
      <c r="C17" s="79">
        <v>768</v>
      </c>
      <c r="D17" s="79">
        <v>7211</v>
      </c>
      <c r="E17" s="79">
        <v>148944</v>
      </c>
      <c r="F17" s="10">
        <f t="shared" si="0"/>
        <v>156923</v>
      </c>
      <c r="G17" s="6" t="s">
        <v>39</v>
      </c>
    </row>
    <row r="18" spans="1:7" ht="14.45" customHeight="1" x14ac:dyDescent="0.2">
      <c r="A18" s="46">
        <v>23</v>
      </c>
      <c r="B18" s="31" t="s">
        <v>13</v>
      </c>
      <c r="C18" s="79">
        <v>7053</v>
      </c>
      <c r="D18" s="79">
        <v>48347</v>
      </c>
      <c r="E18" s="79">
        <v>811756</v>
      </c>
      <c r="F18" s="10">
        <f t="shared" si="0"/>
        <v>867156</v>
      </c>
      <c r="G18" s="6" t="s">
        <v>40</v>
      </c>
    </row>
    <row r="19" spans="1:7" ht="14.45" customHeight="1" x14ac:dyDescent="0.2">
      <c r="A19" s="46">
        <v>24</v>
      </c>
      <c r="B19" s="40" t="s">
        <v>14</v>
      </c>
      <c r="C19" s="79">
        <v>196</v>
      </c>
      <c r="D19" s="79">
        <v>3260</v>
      </c>
      <c r="E19" s="79">
        <v>324915</v>
      </c>
      <c r="F19" s="10">
        <f t="shared" si="0"/>
        <v>328371</v>
      </c>
      <c r="G19" s="6" t="s">
        <v>41</v>
      </c>
    </row>
    <row r="20" spans="1:7" ht="14.45" customHeight="1" x14ac:dyDescent="0.2">
      <c r="A20" s="46">
        <v>25</v>
      </c>
      <c r="B20" s="31" t="s">
        <v>15</v>
      </c>
      <c r="C20" s="79">
        <v>86735</v>
      </c>
      <c r="D20" s="79">
        <v>99701</v>
      </c>
      <c r="E20" s="79">
        <v>416499</v>
      </c>
      <c r="F20" s="10">
        <f t="shared" si="0"/>
        <v>602935</v>
      </c>
      <c r="G20" s="6" t="s">
        <v>55</v>
      </c>
    </row>
    <row r="21" spans="1:7" ht="14.45" customHeight="1" x14ac:dyDescent="0.2">
      <c r="A21" s="46">
        <v>26</v>
      </c>
      <c r="B21" s="41" t="s">
        <v>16</v>
      </c>
      <c r="C21" s="79">
        <v>142</v>
      </c>
      <c r="D21" s="79">
        <v>733</v>
      </c>
      <c r="E21" s="79">
        <v>11713</v>
      </c>
      <c r="F21" s="10">
        <f t="shared" si="0"/>
        <v>12588</v>
      </c>
      <c r="G21" s="6" t="s">
        <v>42</v>
      </c>
    </row>
    <row r="22" spans="1:7" ht="14.45" customHeight="1" x14ac:dyDescent="0.2">
      <c r="A22" s="46">
        <v>27</v>
      </c>
      <c r="B22" s="42" t="s">
        <v>17</v>
      </c>
      <c r="C22" s="79">
        <v>157</v>
      </c>
      <c r="D22" s="79">
        <v>1952</v>
      </c>
      <c r="E22" s="79">
        <v>150006</v>
      </c>
      <c r="F22" s="10">
        <f t="shared" si="0"/>
        <v>152115</v>
      </c>
      <c r="G22" s="6" t="s">
        <v>43</v>
      </c>
    </row>
    <row r="23" spans="1:7" ht="14.45" customHeight="1" x14ac:dyDescent="0.2">
      <c r="A23" s="46">
        <v>28</v>
      </c>
      <c r="B23" s="43" t="s">
        <v>18</v>
      </c>
      <c r="C23" s="79">
        <v>664</v>
      </c>
      <c r="D23" s="79">
        <v>1653</v>
      </c>
      <c r="E23" s="79">
        <v>204958</v>
      </c>
      <c r="F23" s="10">
        <f t="shared" si="0"/>
        <v>207275</v>
      </c>
      <c r="G23" s="6" t="s">
        <v>44</v>
      </c>
    </row>
    <row r="24" spans="1:7" ht="14.45" customHeight="1" x14ac:dyDescent="0.2">
      <c r="A24" s="46">
        <v>29</v>
      </c>
      <c r="B24" s="44" t="s">
        <v>56</v>
      </c>
      <c r="C24" s="79">
        <v>471</v>
      </c>
      <c r="D24" s="79">
        <v>2256</v>
      </c>
      <c r="E24" s="79">
        <v>62327</v>
      </c>
      <c r="F24" s="10">
        <f t="shared" si="0"/>
        <v>65054</v>
      </c>
      <c r="G24" s="6" t="s">
        <v>45</v>
      </c>
    </row>
    <row r="25" spans="1:7" ht="14.45" customHeight="1" x14ac:dyDescent="0.2">
      <c r="A25" s="46">
        <v>30</v>
      </c>
      <c r="B25" s="31" t="s">
        <v>19</v>
      </c>
      <c r="C25" s="79">
        <v>132</v>
      </c>
      <c r="D25" s="79">
        <v>266</v>
      </c>
      <c r="E25" s="79">
        <v>13939</v>
      </c>
      <c r="F25" s="10">
        <f t="shared" ref="F25:F28" si="1">SUM(C25:E25)</f>
        <v>14337</v>
      </c>
      <c r="G25" s="6" t="s">
        <v>46</v>
      </c>
    </row>
    <row r="26" spans="1:7" ht="14.45" customHeight="1" x14ac:dyDescent="0.2">
      <c r="A26" s="46">
        <v>31</v>
      </c>
      <c r="B26" s="31" t="s">
        <v>20</v>
      </c>
      <c r="C26" s="79">
        <v>16306</v>
      </c>
      <c r="D26" s="79">
        <v>38577</v>
      </c>
      <c r="E26" s="79">
        <v>186967</v>
      </c>
      <c r="F26" s="10">
        <f t="shared" si="1"/>
        <v>241850</v>
      </c>
      <c r="G26" s="6" t="s">
        <v>47</v>
      </c>
    </row>
    <row r="27" spans="1:7" ht="14.45" customHeight="1" x14ac:dyDescent="0.2">
      <c r="A27" s="46">
        <v>32</v>
      </c>
      <c r="B27" s="45" t="s">
        <v>21</v>
      </c>
      <c r="C27" s="79">
        <v>1453</v>
      </c>
      <c r="D27" s="79">
        <v>1775</v>
      </c>
      <c r="E27" s="79">
        <v>32013</v>
      </c>
      <c r="F27" s="10">
        <f t="shared" si="1"/>
        <v>35241</v>
      </c>
      <c r="G27" s="6" t="s">
        <v>48</v>
      </c>
    </row>
    <row r="28" spans="1:7" ht="14.45" customHeight="1" x14ac:dyDescent="0.2">
      <c r="A28" s="46">
        <v>33</v>
      </c>
      <c r="B28" s="31" t="s">
        <v>22</v>
      </c>
      <c r="C28" s="79">
        <v>47610</v>
      </c>
      <c r="D28" s="79">
        <v>7853</v>
      </c>
      <c r="E28" s="79">
        <v>134849</v>
      </c>
      <c r="F28" s="10">
        <f t="shared" si="1"/>
        <v>190312</v>
      </c>
      <c r="G28" s="6" t="s">
        <v>49</v>
      </c>
    </row>
    <row r="29" spans="1:7" ht="20.100000000000001" customHeight="1" x14ac:dyDescent="0.2">
      <c r="A29" s="88" t="s">
        <v>24</v>
      </c>
      <c r="B29" s="88"/>
      <c r="C29" s="8">
        <f>SUM(C5:C28)</f>
        <v>267866</v>
      </c>
      <c r="D29" s="8">
        <f>SUM(D5:D28)</f>
        <v>334256</v>
      </c>
      <c r="E29" s="8">
        <f>SUM(E5:E28)</f>
        <v>6642271</v>
      </c>
      <c r="F29" s="18">
        <f t="shared" ref="F29" si="2">SUM(C29:E29)</f>
        <v>7244393</v>
      </c>
      <c r="G29" s="7" t="s">
        <v>27</v>
      </c>
    </row>
    <row r="31" spans="1:7" ht="15" customHeight="1" x14ac:dyDescent="0.2">
      <c r="A31" s="71" t="s">
        <v>100</v>
      </c>
      <c r="B31" s="70" t="s">
        <v>133</v>
      </c>
      <c r="C31" s="70"/>
      <c r="D31" s="29"/>
      <c r="E31" s="29"/>
      <c r="F31" s="29"/>
    </row>
    <row r="32" spans="1:7" ht="15" customHeight="1" x14ac:dyDescent="0.2">
      <c r="A32" s="71" t="s">
        <v>100</v>
      </c>
      <c r="B32" s="70" t="s">
        <v>98</v>
      </c>
      <c r="C32" s="70"/>
    </row>
    <row r="33" spans="1:3" ht="15" customHeight="1" x14ac:dyDescent="0.2">
      <c r="A33" s="71" t="s">
        <v>100</v>
      </c>
      <c r="B33" s="70" t="s">
        <v>99</v>
      </c>
      <c r="C33" s="70"/>
    </row>
  </sheetData>
  <mergeCells count="6">
    <mergeCell ref="A1:B1"/>
    <mergeCell ref="A29:B29"/>
    <mergeCell ref="A2:C2"/>
    <mergeCell ref="F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topLeftCell="A9" workbookViewId="0">
      <selection activeCell="A29" sqref="A29:XFD79"/>
    </sheetView>
  </sheetViews>
  <sheetFormatPr defaultRowHeight="12.75" x14ac:dyDescent="0.2"/>
  <cols>
    <col min="1" max="1" width="4.7109375" customWidth="1"/>
    <col min="2" max="2" width="45.7109375" customWidth="1"/>
    <col min="3" max="3" width="12.42578125" bestFit="1" customWidth="1"/>
    <col min="4" max="4" width="11.7109375" customWidth="1"/>
    <col min="5" max="6" width="12.42578125" bestFit="1" customWidth="1"/>
    <col min="7" max="7" width="55.7109375" customWidth="1"/>
  </cols>
  <sheetData>
    <row r="1" spans="1:7" x14ac:dyDescent="0.2">
      <c r="A1" s="85" t="s">
        <v>84</v>
      </c>
      <c r="B1" s="85"/>
      <c r="C1" s="47"/>
      <c r="D1" s="47"/>
      <c r="E1" s="47"/>
      <c r="F1" s="47"/>
      <c r="G1" s="47" t="s">
        <v>85</v>
      </c>
    </row>
    <row r="2" spans="1:7" ht="24.95" customHeight="1" x14ac:dyDescent="0.2">
      <c r="A2" s="95" t="s">
        <v>126</v>
      </c>
      <c r="B2" s="95"/>
      <c r="C2" s="95"/>
      <c r="D2" s="75" t="s">
        <v>96</v>
      </c>
      <c r="E2" s="76" t="s">
        <v>97</v>
      </c>
      <c r="F2" s="62"/>
      <c r="G2" s="62" t="s">
        <v>127</v>
      </c>
    </row>
    <row r="3" spans="1:7" ht="20.100000000000001" customHeight="1" x14ac:dyDescent="0.2">
      <c r="A3" s="86" t="s">
        <v>23</v>
      </c>
      <c r="B3" s="86"/>
      <c r="C3" s="15" t="s">
        <v>61</v>
      </c>
      <c r="D3" s="15" t="s">
        <v>62</v>
      </c>
      <c r="E3" s="15" t="s">
        <v>63</v>
      </c>
      <c r="F3" s="15" t="s">
        <v>24</v>
      </c>
      <c r="G3" s="87" t="s">
        <v>28</v>
      </c>
    </row>
    <row r="4" spans="1:7" ht="20.100000000000001" customHeight="1" x14ac:dyDescent="0.2">
      <c r="A4" s="86"/>
      <c r="B4" s="86"/>
      <c r="C4" s="19" t="s">
        <v>0</v>
      </c>
      <c r="D4" s="20" t="s">
        <v>25</v>
      </c>
      <c r="E4" s="21" t="s">
        <v>26</v>
      </c>
      <c r="F4" s="22" t="s">
        <v>27</v>
      </c>
      <c r="G4" s="87"/>
    </row>
    <row r="5" spans="1:7" ht="14.45" customHeight="1" x14ac:dyDescent="0.2">
      <c r="A5" s="46">
        <v>10</v>
      </c>
      <c r="B5" s="31" t="s">
        <v>1</v>
      </c>
      <c r="C5" s="13">
        <f>الرواتب!C5+المزايا!C5</f>
        <v>380718</v>
      </c>
      <c r="D5" s="13">
        <f>الرواتب!D5+المزايا!D5</f>
        <v>282403</v>
      </c>
      <c r="E5" s="13">
        <f>الرواتب!E5+المزايا!E5</f>
        <v>3872977</v>
      </c>
      <c r="F5" s="10">
        <f t="shared" ref="F5:F24" si="0">SUM(C5:E5)</f>
        <v>4536098</v>
      </c>
      <c r="G5" s="6" t="s">
        <v>29</v>
      </c>
    </row>
    <row r="6" spans="1:7" ht="14.45" customHeight="1" x14ac:dyDescent="0.2">
      <c r="A6" s="46">
        <v>11</v>
      </c>
      <c r="B6" s="32" t="s">
        <v>2</v>
      </c>
      <c r="C6" s="13">
        <f>الرواتب!C6+المزايا!C6</f>
        <v>27064</v>
      </c>
      <c r="D6" s="13">
        <f>الرواتب!D6+المزايا!D6</f>
        <v>45819</v>
      </c>
      <c r="E6" s="13">
        <f>الرواتب!E6+المزايا!E6</f>
        <v>1256945</v>
      </c>
      <c r="F6" s="10">
        <f t="shared" si="0"/>
        <v>1329828</v>
      </c>
      <c r="G6" s="6" t="s">
        <v>30</v>
      </c>
    </row>
    <row r="7" spans="1:7" ht="14.45" customHeight="1" x14ac:dyDescent="0.2">
      <c r="A7" s="46">
        <v>12</v>
      </c>
      <c r="B7" s="33" t="s">
        <v>3</v>
      </c>
      <c r="C7" s="13">
        <f>الرواتب!C7+المزايا!C7</f>
        <v>2239</v>
      </c>
      <c r="D7" s="13">
        <f>الرواتب!D7+المزايا!D7</f>
        <v>1294</v>
      </c>
      <c r="E7" s="13">
        <f>الرواتب!E7+المزايا!E7</f>
        <v>1478</v>
      </c>
      <c r="F7" s="10">
        <f t="shared" si="0"/>
        <v>5011</v>
      </c>
      <c r="G7" s="6" t="s">
        <v>31</v>
      </c>
    </row>
    <row r="8" spans="1:7" ht="14.45" customHeight="1" x14ac:dyDescent="0.2">
      <c r="A8" s="46">
        <v>13</v>
      </c>
      <c r="B8" s="31" t="s">
        <v>4</v>
      </c>
      <c r="C8" s="13">
        <f>الرواتب!C8+المزايا!C8</f>
        <v>94238</v>
      </c>
      <c r="D8" s="13">
        <f>الرواتب!D8+المزايا!D8</f>
        <v>36797</v>
      </c>
      <c r="E8" s="13">
        <f>الرواتب!E8+المزايا!E8</f>
        <v>475868</v>
      </c>
      <c r="F8" s="10">
        <f t="shared" si="0"/>
        <v>606903</v>
      </c>
      <c r="G8" s="6" t="s">
        <v>32</v>
      </c>
    </row>
    <row r="9" spans="1:7" ht="14.45" customHeight="1" x14ac:dyDescent="0.2">
      <c r="A9" s="46">
        <v>14</v>
      </c>
      <c r="B9" s="31" t="s">
        <v>5</v>
      </c>
      <c r="C9" s="13">
        <f>الرواتب!C9+المزايا!C9</f>
        <v>1040610</v>
      </c>
      <c r="D9" s="13">
        <f>الرواتب!D9+المزايا!D9</f>
        <v>293621</v>
      </c>
      <c r="E9" s="13">
        <f>الرواتب!E9+المزايا!E9</f>
        <v>191219</v>
      </c>
      <c r="F9" s="10">
        <f t="shared" si="0"/>
        <v>1525450</v>
      </c>
      <c r="G9" s="6" t="s">
        <v>33</v>
      </c>
    </row>
    <row r="10" spans="1:7" ht="14.45" customHeight="1" x14ac:dyDescent="0.2">
      <c r="A10" s="46">
        <v>15</v>
      </c>
      <c r="B10" s="34" t="s">
        <v>6</v>
      </c>
      <c r="C10" s="13">
        <f>الرواتب!C10+المزايا!C10</f>
        <v>2960</v>
      </c>
      <c r="D10" s="13">
        <f>الرواتب!D10+المزايا!D10</f>
        <v>3693</v>
      </c>
      <c r="E10" s="13">
        <f>الرواتب!E10+المزايا!E10</f>
        <v>50917</v>
      </c>
      <c r="F10" s="10">
        <f t="shared" si="0"/>
        <v>57570</v>
      </c>
      <c r="G10" s="6" t="s">
        <v>34</v>
      </c>
    </row>
    <row r="11" spans="1:7" ht="14.45" customHeight="1" x14ac:dyDescent="0.2">
      <c r="A11" s="46">
        <v>16</v>
      </c>
      <c r="B11" s="31" t="s">
        <v>7</v>
      </c>
      <c r="C11" s="13">
        <f>الرواتب!C11+المزايا!C11</f>
        <v>151876</v>
      </c>
      <c r="D11" s="13">
        <f>الرواتب!D11+المزايا!D11</f>
        <v>238945</v>
      </c>
      <c r="E11" s="13">
        <f>الرواتب!E11+المزايا!E11</f>
        <v>276936</v>
      </c>
      <c r="F11" s="10">
        <f t="shared" si="0"/>
        <v>667757</v>
      </c>
      <c r="G11" s="6" t="s">
        <v>52</v>
      </c>
    </row>
    <row r="12" spans="1:7" ht="14.45" customHeight="1" x14ac:dyDescent="0.2">
      <c r="A12" s="46">
        <v>17</v>
      </c>
      <c r="B12" s="35" t="s">
        <v>8</v>
      </c>
      <c r="C12" s="13">
        <f>الرواتب!C12+المزايا!C12</f>
        <v>4999</v>
      </c>
      <c r="D12" s="13">
        <f>الرواتب!D12+المزايا!D12</f>
        <v>41477</v>
      </c>
      <c r="E12" s="13">
        <f>الرواتب!E12+المزايا!E12</f>
        <v>987912</v>
      </c>
      <c r="F12" s="10">
        <f t="shared" si="0"/>
        <v>1034388</v>
      </c>
      <c r="G12" s="6" t="s">
        <v>35</v>
      </c>
    </row>
    <row r="13" spans="1:7" ht="14.45" customHeight="1" x14ac:dyDescent="0.2">
      <c r="A13" s="46">
        <v>18</v>
      </c>
      <c r="B13" s="36" t="s">
        <v>9</v>
      </c>
      <c r="C13" s="13">
        <f>الرواتب!C13+المزايا!C13</f>
        <v>67518</v>
      </c>
      <c r="D13" s="13">
        <f>الرواتب!D13+المزايا!D13</f>
        <v>107040</v>
      </c>
      <c r="E13" s="13">
        <f>الرواتب!E13+المزايا!E13</f>
        <v>610146</v>
      </c>
      <c r="F13" s="10">
        <f t="shared" si="0"/>
        <v>784704</v>
      </c>
      <c r="G13" s="6" t="s">
        <v>36</v>
      </c>
    </row>
    <row r="14" spans="1:7" ht="14.45" customHeight="1" x14ac:dyDescent="0.2">
      <c r="A14" s="46">
        <v>19</v>
      </c>
      <c r="B14" s="37" t="s">
        <v>53</v>
      </c>
      <c r="C14" s="13">
        <f>الرواتب!C14+المزايا!C14</f>
        <v>7616</v>
      </c>
      <c r="D14" s="13">
        <f>الرواتب!D14+المزايا!D14</f>
        <v>71336</v>
      </c>
      <c r="E14" s="13">
        <f>الرواتب!E14+المزايا!E14</f>
        <v>5632109</v>
      </c>
      <c r="F14" s="10">
        <f t="shared" si="0"/>
        <v>5711061</v>
      </c>
      <c r="G14" s="6" t="s">
        <v>37</v>
      </c>
    </row>
    <row r="15" spans="1:7" ht="14.45" customHeight="1" x14ac:dyDescent="0.2">
      <c r="A15" s="46">
        <v>20</v>
      </c>
      <c r="B15" s="31" t="s">
        <v>10</v>
      </c>
      <c r="C15" s="13">
        <f>الرواتب!C15+المزايا!C15</f>
        <v>20274</v>
      </c>
      <c r="D15" s="13">
        <f>الرواتب!D15+المزايا!D15</f>
        <v>294847</v>
      </c>
      <c r="E15" s="13">
        <f>الرواتب!E15+المزايا!E15</f>
        <v>11007551</v>
      </c>
      <c r="F15" s="10">
        <f t="shared" si="0"/>
        <v>11322672</v>
      </c>
      <c r="G15" s="6" t="s">
        <v>38</v>
      </c>
    </row>
    <row r="16" spans="1:7" ht="14.45" customHeight="1" x14ac:dyDescent="0.2">
      <c r="A16" s="46">
        <v>21</v>
      </c>
      <c r="B16" s="38" t="s">
        <v>11</v>
      </c>
      <c r="C16" s="13">
        <f>الرواتب!C16+المزايا!C16</f>
        <v>1138</v>
      </c>
      <c r="D16" s="13">
        <f>الرواتب!D16+المزايا!D16</f>
        <v>11319</v>
      </c>
      <c r="E16" s="13">
        <f>الرواتب!E16+المزايا!E16</f>
        <v>466977</v>
      </c>
      <c r="F16" s="10">
        <f t="shared" si="0"/>
        <v>479434</v>
      </c>
      <c r="G16" s="6" t="s">
        <v>54</v>
      </c>
    </row>
    <row r="17" spans="1:7" ht="14.45" customHeight="1" x14ac:dyDescent="0.2">
      <c r="A17" s="46">
        <v>22</v>
      </c>
      <c r="B17" s="39" t="s">
        <v>12</v>
      </c>
      <c r="C17" s="13">
        <f>الرواتب!C17+المزايا!C17</f>
        <v>13967</v>
      </c>
      <c r="D17" s="13">
        <f>الرواتب!D17+المزايا!D17</f>
        <v>84893</v>
      </c>
      <c r="E17" s="13">
        <f>الرواتب!E17+المزايا!E17</f>
        <v>863744</v>
      </c>
      <c r="F17" s="10">
        <f t="shared" si="0"/>
        <v>962604</v>
      </c>
      <c r="G17" s="6" t="s">
        <v>39</v>
      </c>
    </row>
    <row r="18" spans="1:7" ht="14.45" customHeight="1" x14ac:dyDescent="0.2">
      <c r="A18" s="46">
        <v>23</v>
      </c>
      <c r="B18" s="31" t="s">
        <v>13</v>
      </c>
      <c r="C18" s="13">
        <f>الرواتب!C18+المزايا!C18</f>
        <v>101291</v>
      </c>
      <c r="D18" s="13">
        <f>الرواتب!D18+المزايا!D18</f>
        <v>416665</v>
      </c>
      <c r="E18" s="13">
        <f>الرواتب!E18+المزايا!E18</f>
        <v>5071102</v>
      </c>
      <c r="F18" s="10">
        <f t="shared" si="0"/>
        <v>5589058</v>
      </c>
      <c r="G18" s="6" t="s">
        <v>40</v>
      </c>
    </row>
    <row r="19" spans="1:7" ht="14.45" customHeight="1" x14ac:dyDescent="0.2">
      <c r="A19" s="46">
        <v>24</v>
      </c>
      <c r="B19" s="40" t="s">
        <v>14</v>
      </c>
      <c r="C19" s="13">
        <f>الرواتب!C19+المزايا!C19</f>
        <v>5818</v>
      </c>
      <c r="D19" s="13">
        <f>الرواتب!D19+المزايا!D19</f>
        <v>43891</v>
      </c>
      <c r="E19" s="13">
        <f>الرواتب!E19+المزايا!E19</f>
        <v>3804237</v>
      </c>
      <c r="F19" s="10">
        <f t="shared" si="0"/>
        <v>3853946</v>
      </c>
      <c r="G19" s="6" t="s">
        <v>41</v>
      </c>
    </row>
    <row r="20" spans="1:7" ht="14.45" customHeight="1" x14ac:dyDescent="0.2">
      <c r="A20" s="46">
        <v>25</v>
      </c>
      <c r="B20" s="31" t="s">
        <v>15</v>
      </c>
      <c r="C20" s="13">
        <f>الرواتب!C20+المزايا!C20</f>
        <v>717512</v>
      </c>
      <c r="D20" s="13">
        <f>الرواتب!D20+المزايا!D20</f>
        <v>730853</v>
      </c>
      <c r="E20" s="13">
        <f>الرواتب!E20+المزايا!E20</f>
        <v>2160112</v>
      </c>
      <c r="F20" s="10">
        <f t="shared" si="0"/>
        <v>3608477</v>
      </c>
      <c r="G20" s="6" t="s">
        <v>55</v>
      </c>
    </row>
    <row r="21" spans="1:7" ht="14.45" customHeight="1" x14ac:dyDescent="0.2">
      <c r="A21" s="46">
        <v>26</v>
      </c>
      <c r="B21" s="41" t="s">
        <v>16</v>
      </c>
      <c r="C21" s="13">
        <f>الرواتب!C21+المزايا!C21</f>
        <v>2986</v>
      </c>
      <c r="D21" s="13">
        <f>الرواتب!D21+المزايا!D21</f>
        <v>9138</v>
      </c>
      <c r="E21" s="13">
        <f>الرواتب!E21+المزايا!E21</f>
        <v>77564</v>
      </c>
      <c r="F21" s="10">
        <f t="shared" si="0"/>
        <v>89688</v>
      </c>
      <c r="G21" s="6" t="s">
        <v>42</v>
      </c>
    </row>
    <row r="22" spans="1:7" ht="14.45" customHeight="1" x14ac:dyDescent="0.2">
      <c r="A22" s="46">
        <v>27</v>
      </c>
      <c r="B22" s="42" t="s">
        <v>17</v>
      </c>
      <c r="C22" s="13">
        <f>الرواتب!C22+المزايا!C22</f>
        <v>12599</v>
      </c>
      <c r="D22" s="13">
        <f>الرواتب!D22+المزايا!D22</f>
        <v>39002</v>
      </c>
      <c r="E22" s="13">
        <f>الرواتب!E22+المزايا!E22</f>
        <v>925206</v>
      </c>
      <c r="F22" s="10">
        <f t="shared" si="0"/>
        <v>976807</v>
      </c>
      <c r="G22" s="6" t="s">
        <v>43</v>
      </c>
    </row>
    <row r="23" spans="1:7" ht="14.45" customHeight="1" x14ac:dyDescent="0.2">
      <c r="A23" s="46">
        <v>28</v>
      </c>
      <c r="B23" s="43" t="s">
        <v>18</v>
      </c>
      <c r="C23" s="13">
        <f>الرواتب!C23+المزايا!C23</f>
        <v>5185</v>
      </c>
      <c r="D23" s="13">
        <f>الرواتب!D23+المزايا!D23</f>
        <v>38519</v>
      </c>
      <c r="E23" s="13">
        <f>الرواتب!E23+المزايا!E23</f>
        <v>1201141</v>
      </c>
      <c r="F23" s="10">
        <f t="shared" si="0"/>
        <v>1244845</v>
      </c>
      <c r="G23" s="6" t="s">
        <v>44</v>
      </c>
    </row>
    <row r="24" spans="1:7" ht="14.45" customHeight="1" x14ac:dyDescent="0.2">
      <c r="A24" s="46">
        <v>29</v>
      </c>
      <c r="B24" s="44" t="s">
        <v>56</v>
      </c>
      <c r="C24" s="13">
        <f>الرواتب!C24+المزايا!C24</f>
        <v>4637</v>
      </c>
      <c r="D24" s="13">
        <f>الرواتب!D24+المزايا!D24</f>
        <v>38187</v>
      </c>
      <c r="E24" s="13">
        <f>الرواتب!E24+المزايا!E24</f>
        <v>237101</v>
      </c>
      <c r="F24" s="10">
        <f t="shared" si="0"/>
        <v>279925</v>
      </c>
      <c r="G24" s="6" t="s">
        <v>45</v>
      </c>
    </row>
    <row r="25" spans="1:7" ht="14.45" customHeight="1" x14ac:dyDescent="0.2">
      <c r="A25" s="46">
        <v>30</v>
      </c>
      <c r="B25" s="31" t="s">
        <v>19</v>
      </c>
      <c r="C25" s="13">
        <f>الرواتب!C25+المزايا!C25</f>
        <v>1018</v>
      </c>
      <c r="D25" s="13">
        <f>الرواتب!D25+المزايا!D25</f>
        <v>3131</v>
      </c>
      <c r="E25" s="13">
        <f>الرواتب!E25+المزايا!E25</f>
        <v>106848</v>
      </c>
      <c r="F25" s="10">
        <f t="shared" ref="F25:F28" si="1">SUM(C25:E25)</f>
        <v>110997</v>
      </c>
      <c r="G25" s="6" t="s">
        <v>46</v>
      </c>
    </row>
    <row r="26" spans="1:7" ht="14.45" customHeight="1" x14ac:dyDescent="0.2">
      <c r="A26" s="46">
        <v>31</v>
      </c>
      <c r="B26" s="31" t="s">
        <v>20</v>
      </c>
      <c r="C26" s="13">
        <f>الرواتب!C26+المزايا!C26</f>
        <v>303498</v>
      </c>
      <c r="D26" s="13">
        <f>الرواتب!D26+المزايا!D26</f>
        <v>363250</v>
      </c>
      <c r="E26" s="13">
        <f>الرواتب!E26+المزايا!E26</f>
        <v>662163</v>
      </c>
      <c r="F26" s="10">
        <f t="shared" si="1"/>
        <v>1328911</v>
      </c>
      <c r="G26" s="6" t="s">
        <v>47</v>
      </c>
    </row>
    <row r="27" spans="1:7" ht="14.45" customHeight="1" x14ac:dyDescent="0.2">
      <c r="A27" s="46">
        <v>32</v>
      </c>
      <c r="B27" s="45" t="s">
        <v>21</v>
      </c>
      <c r="C27" s="13">
        <f>الرواتب!C27+المزايا!C27</f>
        <v>14271</v>
      </c>
      <c r="D27" s="13">
        <f>الرواتب!D27+المزايا!D27</f>
        <v>17540</v>
      </c>
      <c r="E27" s="13">
        <f>الرواتب!E27+المزايا!E27</f>
        <v>206799</v>
      </c>
      <c r="F27" s="10">
        <f t="shared" si="1"/>
        <v>238610</v>
      </c>
      <c r="G27" s="6" t="s">
        <v>48</v>
      </c>
    </row>
    <row r="28" spans="1:7" ht="14.45" customHeight="1" x14ac:dyDescent="0.2">
      <c r="A28" s="46">
        <v>33</v>
      </c>
      <c r="B28" s="31" t="s">
        <v>22</v>
      </c>
      <c r="C28" s="13">
        <f>الرواتب!C28+المزايا!C28</f>
        <v>468296</v>
      </c>
      <c r="D28" s="13">
        <f>الرواتب!D28+المزايا!D28</f>
        <v>122246</v>
      </c>
      <c r="E28" s="13">
        <f>الرواتب!E28+المزايا!E28</f>
        <v>933054</v>
      </c>
      <c r="F28" s="10">
        <f t="shared" si="1"/>
        <v>1523596</v>
      </c>
      <c r="G28" s="6" t="s">
        <v>49</v>
      </c>
    </row>
    <row r="29" spans="1:7" ht="20.100000000000001" customHeight="1" x14ac:dyDescent="0.2">
      <c r="A29" s="88" t="s">
        <v>24</v>
      </c>
      <c r="B29" s="88"/>
      <c r="C29" s="8">
        <f>SUM(C5:C28)</f>
        <v>3452328</v>
      </c>
      <c r="D29" s="8">
        <f>SUM(D5:D28)</f>
        <v>3335906</v>
      </c>
      <c r="E29" s="8">
        <f>SUM(E5:E28)</f>
        <v>41080106</v>
      </c>
      <c r="F29" s="18">
        <f t="shared" ref="F29" si="2">SUM(C29:E29)</f>
        <v>47868340</v>
      </c>
      <c r="G29" s="7" t="s">
        <v>27</v>
      </c>
    </row>
    <row r="31" spans="1:7" ht="15" customHeight="1" x14ac:dyDescent="0.2">
      <c r="A31" s="71" t="s">
        <v>100</v>
      </c>
      <c r="B31" s="70" t="s">
        <v>133</v>
      </c>
      <c r="C31" s="70"/>
    </row>
    <row r="32" spans="1:7" ht="15" customHeight="1" x14ac:dyDescent="0.2">
      <c r="A32" s="71" t="s">
        <v>100</v>
      </c>
      <c r="B32" s="70" t="s">
        <v>98</v>
      </c>
      <c r="C32" s="70"/>
    </row>
    <row r="33" spans="1:6" ht="15" customHeight="1" x14ac:dyDescent="0.2">
      <c r="A33" s="71" t="s">
        <v>100</v>
      </c>
      <c r="B33" s="70" t="s">
        <v>99</v>
      </c>
      <c r="C33" s="70"/>
      <c r="F33" s="68"/>
    </row>
  </sheetData>
  <mergeCells count="5">
    <mergeCell ref="A3:B4"/>
    <mergeCell ref="G3:G4"/>
    <mergeCell ref="A1:B1"/>
    <mergeCell ref="A29:B29"/>
    <mergeCell ref="A2:C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rightToLeft="1" topLeftCell="A9" workbookViewId="0">
      <selection activeCell="A29" sqref="A29:XFD79"/>
    </sheetView>
  </sheetViews>
  <sheetFormatPr defaultRowHeight="12.75" x14ac:dyDescent="0.2"/>
  <cols>
    <col min="1" max="1" width="4.7109375" customWidth="1"/>
    <col min="2" max="2" width="45.7109375" customWidth="1"/>
    <col min="3" max="5" width="15.7109375" customWidth="1"/>
    <col min="6" max="6" width="55.7109375" customWidth="1"/>
  </cols>
  <sheetData>
    <row r="1" spans="1:6" ht="12.75" customHeight="1" x14ac:dyDescent="0.2">
      <c r="A1" s="97" t="s">
        <v>86</v>
      </c>
      <c r="B1" s="97"/>
      <c r="C1" s="97"/>
      <c r="D1" s="30"/>
      <c r="E1" s="98" t="s">
        <v>87</v>
      </c>
      <c r="F1" s="98"/>
    </row>
    <row r="2" spans="1:6" ht="24.95" customHeight="1" x14ac:dyDescent="0.2">
      <c r="A2" s="99" t="s">
        <v>135</v>
      </c>
      <c r="B2" s="99"/>
      <c r="C2" s="100" t="s">
        <v>95</v>
      </c>
      <c r="D2" s="100"/>
      <c r="E2" s="100"/>
      <c r="F2" s="60" t="s">
        <v>134</v>
      </c>
    </row>
    <row r="3" spans="1:6" ht="20.100000000000001" customHeight="1" x14ac:dyDescent="0.2">
      <c r="A3" s="86" t="s">
        <v>23</v>
      </c>
      <c r="B3" s="86"/>
      <c r="C3" s="17" t="s">
        <v>50</v>
      </c>
      <c r="D3" s="17" t="s">
        <v>51</v>
      </c>
      <c r="E3" s="17" t="s">
        <v>24</v>
      </c>
      <c r="F3" s="87" t="s">
        <v>28</v>
      </c>
    </row>
    <row r="4" spans="1:6" ht="20.100000000000001" customHeight="1" x14ac:dyDescent="0.2">
      <c r="A4" s="86"/>
      <c r="B4" s="86"/>
      <c r="C4" s="16" t="s">
        <v>66</v>
      </c>
      <c r="D4" s="16" t="s">
        <v>67</v>
      </c>
      <c r="E4" s="5" t="s">
        <v>27</v>
      </c>
      <c r="F4" s="87"/>
    </row>
    <row r="5" spans="1:6" ht="14.45" customHeight="1" x14ac:dyDescent="0.2">
      <c r="A5" s="46">
        <v>10</v>
      </c>
      <c r="B5" s="31" t="s">
        <v>1</v>
      </c>
      <c r="C5" s="48">
        <f>الرواتب!F5</f>
        <v>4168872</v>
      </c>
      <c r="D5" s="48">
        <f>المزايا!F5</f>
        <v>367226</v>
      </c>
      <c r="E5" s="50">
        <f t="shared" ref="E5:E28" si="0">SUM(C5:D5)</f>
        <v>4536098</v>
      </c>
      <c r="F5" s="6" t="s">
        <v>29</v>
      </c>
    </row>
    <row r="6" spans="1:6" ht="14.45" customHeight="1" x14ac:dyDescent="0.2">
      <c r="A6" s="46">
        <v>11</v>
      </c>
      <c r="B6" s="32" t="s">
        <v>2</v>
      </c>
      <c r="C6" s="48">
        <f>الرواتب!F6</f>
        <v>1053622</v>
      </c>
      <c r="D6" s="48">
        <f>المزايا!F6</f>
        <v>276206</v>
      </c>
      <c r="E6" s="50">
        <f t="shared" si="0"/>
        <v>1329828</v>
      </c>
      <c r="F6" s="6" t="s">
        <v>30</v>
      </c>
    </row>
    <row r="7" spans="1:6" ht="14.45" customHeight="1" x14ac:dyDescent="0.2">
      <c r="A7" s="46">
        <v>12</v>
      </c>
      <c r="B7" s="33" t="s">
        <v>3</v>
      </c>
      <c r="C7" s="48">
        <f>الرواتب!F7</f>
        <v>4444</v>
      </c>
      <c r="D7" s="48">
        <f>المزايا!F7</f>
        <v>567</v>
      </c>
      <c r="E7" s="50">
        <f t="shared" si="0"/>
        <v>5011</v>
      </c>
      <c r="F7" s="6" t="s">
        <v>31</v>
      </c>
    </row>
    <row r="8" spans="1:6" ht="14.45" customHeight="1" x14ac:dyDescent="0.2">
      <c r="A8" s="46">
        <v>13</v>
      </c>
      <c r="B8" s="31" t="s">
        <v>4</v>
      </c>
      <c r="C8" s="48">
        <f>الرواتب!F8</f>
        <v>523562</v>
      </c>
      <c r="D8" s="48">
        <f>المزايا!F8</f>
        <v>83341</v>
      </c>
      <c r="E8" s="50">
        <f t="shared" si="0"/>
        <v>606903</v>
      </c>
      <c r="F8" s="6" t="s">
        <v>32</v>
      </c>
    </row>
    <row r="9" spans="1:6" ht="14.45" customHeight="1" x14ac:dyDescent="0.2">
      <c r="A9" s="46">
        <v>14</v>
      </c>
      <c r="B9" s="31" t="s">
        <v>5</v>
      </c>
      <c r="C9" s="48">
        <f>الرواتب!F9</f>
        <v>1432106</v>
      </c>
      <c r="D9" s="48">
        <f>المزايا!F9</f>
        <v>93344</v>
      </c>
      <c r="E9" s="50">
        <f t="shared" si="0"/>
        <v>1525450</v>
      </c>
      <c r="F9" s="6" t="s">
        <v>33</v>
      </c>
    </row>
    <row r="10" spans="1:6" ht="14.45" customHeight="1" x14ac:dyDescent="0.2">
      <c r="A10" s="46">
        <v>15</v>
      </c>
      <c r="B10" s="34" t="s">
        <v>6</v>
      </c>
      <c r="C10" s="48">
        <f>الرواتب!F10</f>
        <v>48302</v>
      </c>
      <c r="D10" s="48">
        <f>المزايا!F10</f>
        <v>9268</v>
      </c>
      <c r="E10" s="50">
        <f t="shared" si="0"/>
        <v>57570</v>
      </c>
      <c r="F10" s="6" t="s">
        <v>34</v>
      </c>
    </row>
    <row r="11" spans="1:6" ht="14.45" customHeight="1" x14ac:dyDescent="0.2">
      <c r="A11" s="46">
        <v>16</v>
      </c>
      <c r="B11" s="31" t="s">
        <v>7</v>
      </c>
      <c r="C11" s="48">
        <f>الرواتب!F11</f>
        <v>617228</v>
      </c>
      <c r="D11" s="48">
        <f>المزايا!F11</f>
        <v>50529</v>
      </c>
      <c r="E11" s="50">
        <f t="shared" si="0"/>
        <v>667757</v>
      </c>
      <c r="F11" s="6" t="s">
        <v>52</v>
      </c>
    </row>
    <row r="12" spans="1:6" ht="14.45" customHeight="1" x14ac:dyDescent="0.2">
      <c r="A12" s="46">
        <v>17</v>
      </c>
      <c r="B12" s="35" t="s">
        <v>8</v>
      </c>
      <c r="C12" s="48">
        <f>الرواتب!F12</f>
        <v>838065</v>
      </c>
      <c r="D12" s="48">
        <f>المزايا!F12</f>
        <v>196323</v>
      </c>
      <c r="E12" s="50">
        <f t="shared" si="0"/>
        <v>1034388</v>
      </c>
      <c r="F12" s="6" t="s">
        <v>35</v>
      </c>
    </row>
    <row r="13" spans="1:6" ht="14.45" customHeight="1" x14ac:dyDescent="0.2">
      <c r="A13" s="46">
        <v>18</v>
      </c>
      <c r="B13" s="36" t="s">
        <v>9</v>
      </c>
      <c r="C13" s="48">
        <f>الرواتب!F13</f>
        <v>673989</v>
      </c>
      <c r="D13" s="48">
        <f>المزايا!F13</f>
        <v>110715</v>
      </c>
      <c r="E13" s="50">
        <f t="shared" si="0"/>
        <v>784704</v>
      </c>
      <c r="F13" s="6" t="s">
        <v>36</v>
      </c>
    </row>
    <row r="14" spans="1:6" ht="14.45" customHeight="1" x14ac:dyDescent="0.2">
      <c r="A14" s="46">
        <v>19</v>
      </c>
      <c r="B14" s="37" t="s">
        <v>53</v>
      </c>
      <c r="C14" s="48">
        <f>الرواتب!F14</f>
        <v>5064037</v>
      </c>
      <c r="D14" s="48">
        <f>المزايا!F14</f>
        <v>647024</v>
      </c>
      <c r="E14" s="50">
        <f t="shared" si="0"/>
        <v>5711061</v>
      </c>
      <c r="F14" s="6" t="s">
        <v>37</v>
      </c>
    </row>
    <row r="15" spans="1:6" ht="14.45" customHeight="1" x14ac:dyDescent="0.2">
      <c r="A15" s="46">
        <v>20</v>
      </c>
      <c r="B15" s="31" t="s">
        <v>10</v>
      </c>
      <c r="C15" s="48">
        <f>الرواتب!F15</f>
        <v>8835205</v>
      </c>
      <c r="D15" s="48">
        <f>المزايا!F15</f>
        <v>2487467</v>
      </c>
      <c r="E15" s="50">
        <f t="shared" si="0"/>
        <v>11322672</v>
      </c>
      <c r="F15" s="6" t="s">
        <v>38</v>
      </c>
    </row>
    <row r="16" spans="1:6" ht="14.45" customHeight="1" x14ac:dyDescent="0.2">
      <c r="A16" s="46">
        <v>21</v>
      </c>
      <c r="B16" s="38" t="s">
        <v>11</v>
      </c>
      <c r="C16" s="48">
        <f>الرواتب!F16</f>
        <v>431208</v>
      </c>
      <c r="D16" s="48">
        <f>المزايا!F16</f>
        <v>48226</v>
      </c>
      <c r="E16" s="50">
        <f t="shared" si="0"/>
        <v>479434</v>
      </c>
      <c r="F16" s="6" t="s">
        <v>54</v>
      </c>
    </row>
    <row r="17" spans="1:6" ht="14.45" customHeight="1" x14ac:dyDescent="0.2">
      <c r="A17" s="46">
        <v>22</v>
      </c>
      <c r="B17" s="39" t="s">
        <v>12</v>
      </c>
      <c r="C17" s="48">
        <f>الرواتب!F17</f>
        <v>805681</v>
      </c>
      <c r="D17" s="48">
        <f>المزايا!F17</f>
        <v>156923</v>
      </c>
      <c r="E17" s="50">
        <f t="shared" si="0"/>
        <v>962604</v>
      </c>
      <c r="F17" s="6" t="s">
        <v>39</v>
      </c>
    </row>
    <row r="18" spans="1:6" ht="14.45" customHeight="1" x14ac:dyDescent="0.2">
      <c r="A18" s="46">
        <v>23</v>
      </c>
      <c r="B18" s="31" t="s">
        <v>13</v>
      </c>
      <c r="C18" s="48">
        <f>الرواتب!F18</f>
        <v>4721902</v>
      </c>
      <c r="D18" s="48">
        <f>المزايا!F18</f>
        <v>867156</v>
      </c>
      <c r="E18" s="50">
        <f t="shared" si="0"/>
        <v>5589058</v>
      </c>
      <c r="F18" s="6" t="s">
        <v>40</v>
      </c>
    </row>
    <row r="19" spans="1:6" ht="14.45" customHeight="1" x14ac:dyDescent="0.2">
      <c r="A19" s="46">
        <v>24</v>
      </c>
      <c r="B19" s="40" t="s">
        <v>14</v>
      </c>
      <c r="C19" s="48">
        <f>الرواتب!F19</f>
        <v>3525575</v>
      </c>
      <c r="D19" s="48">
        <f>المزايا!F19</f>
        <v>328371</v>
      </c>
      <c r="E19" s="50">
        <f t="shared" si="0"/>
        <v>3853946</v>
      </c>
      <c r="F19" s="6" t="s">
        <v>41</v>
      </c>
    </row>
    <row r="20" spans="1:6" ht="14.45" customHeight="1" x14ac:dyDescent="0.2">
      <c r="A20" s="46">
        <v>25</v>
      </c>
      <c r="B20" s="31" t="s">
        <v>15</v>
      </c>
      <c r="C20" s="48">
        <f>الرواتب!F20</f>
        <v>3005542</v>
      </c>
      <c r="D20" s="48">
        <f>المزايا!F20</f>
        <v>602935</v>
      </c>
      <c r="E20" s="50">
        <f t="shared" si="0"/>
        <v>3608477</v>
      </c>
      <c r="F20" s="6" t="s">
        <v>55</v>
      </c>
    </row>
    <row r="21" spans="1:6" ht="14.45" customHeight="1" x14ac:dyDescent="0.2">
      <c r="A21" s="46">
        <v>26</v>
      </c>
      <c r="B21" s="41" t="s">
        <v>16</v>
      </c>
      <c r="C21" s="48">
        <f>الرواتب!F21</f>
        <v>77100</v>
      </c>
      <c r="D21" s="48">
        <f>المزايا!F21</f>
        <v>12588</v>
      </c>
      <c r="E21" s="50">
        <f t="shared" si="0"/>
        <v>89688</v>
      </c>
      <c r="F21" s="6" t="s">
        <v>42</v>
      </c>
    </row>
    <row r="22" spans="1:6" ht="14.45" customHeight="1" x14ac:dyDescent="0.2">
      <c r="A22" s="46">
        <v>27</v>
      </c>
      <c r="B22" s="42" t="s">
        <v>17</v>
      </c>
      <c r="C22" s="48">
        <f>الرواتب!F22</f>
        <v>824692</v>
      </c>
      <c r="D22" s="48">
        <f>المزايا!F22</f>
        <v>152115</v>
      </c>
      <c r="E22" s="50">
        <f t="shared" si="0"/>
        <v>976807</v>
      </c>
      <c r="F22" s="6" t="s">
        <v>43</v>
      </c>
    </row>
    <row r="23" spans="1:6" ht="14.45" customHeight="1" x14ac:dyDescent="0.2">
      <c r="A23" s="46">
        <v>28</v>
      </c>
      <c r="B23" s="43" t="s">
        <v>18</v>
      </c>
      <c r="C23" s="48">
        <f>الرواتب!F23</f>
        <v>1037570</v>
      </c>
      <c r="D23" s="48">
        <f>المزايا!F23</f>
        <v>207275</v>
      </c>
      <c r="E23" s="50">
        <f t="shared" si="0"/>
        <v>1244845</v>
      </c>
      <c r="F23" s="6" t="s">
        <v>44</v>
      </c>
    </row>
    <row r="24" spans="1:6" ht="14.45" customHeight="1" x14ac:dyDescent="0.2">
      <c r="A24" s="46">
        <v>29</v>
      </c>
      <c r="B24" s="44" t="s">
        <v>56</v>
      </c>
      <c r="C24" s="48">
        <f>الرواتب!F24</f>
        <v>214871</v>
      </c>
      <c r="D24" s="48">
        <f>المزايا!F24</f>
        <v>65054</v>
      </c>
      <c r="E24" s="50">
        <f t="shared" si="0"/>
        <v>279925</v>
      </c>
      <c r="F24" s="6" t="s">
        <v>45</v>
      </c>
    </row>
    <row r="25" spans="1:6" ht="14.45" customHeight="1" x14ac:dyDescent="0.2">
      <c r="A25" s="46">
        <v>30</v>
      </c>
      <c r="B25" s="31" t="s">
        <v>19</v>
      </c>
      <c r="C25" s="48">
        <f>الرواتب!F25</f>
        <v>96660</v>
      </c>
      <c r="D25" s="48">
        <f>المزايا!F25</f>
        <v>14337</v>
      </c>
      <c r="E25" s="50">
        <f t="shared" si="0"/>
        <v>110997</v>
      </c>
      <c r="F25" s="6" t="s">
        <v>46</v>
      </c>
    </row>
    <row r="26" spans="1:6" ht="14.45" customHeight="1" x14ac:dyDescent="0.2">
      <c r="A26" s="46">
        <v>31</v>
      </c>
      <c r="B26" s="31" t="s">
        <v>20</v>
      </c>
      <c r="C26" s="48">
        <f>الرواتب!F26</f>
        <v>1087061</v>
      </c>
      <c r="D26" s="48">
        <f>المزايا!F26</f>
        <v>241850</v>
      </c>
      <c r="E26" s="50">
        <f t="shared" si="0"/>
        <v>1328911</v>
      </c>
      <c r="F26" s="6" t="s">
        <v>47</v>
      </c>
    </row>
    <row r="27" spans="1:6" ht="14.45" customHeight="1" x14ac:dyDescent="0.2">
      <c r="A27" s="46">
        <v>32</v>
      </c>
      <c r="B27" s="45" t="s">
        <v>21</v>
      </c>
      <c r="C27" s="48">
        <f>الرواتب!F27</f>
        <v>203369</v>
      </c>
      <c r="D27" s="48">
        <f>المزايا!F27</f>
        <v>35241</v>
      </c>
      <c r="E27" s="50">
        <f t="shared" si="0"/>
        <v>238610</v>
      </c>
      <c r="F27" s="6" t="s">
        <v>48</v>
      </c>
    </row>
    <row r="28" spans="1:6" ht="14.45" customHeight="1" x14ac:dyDescent="0.2">
      <c r="A28" s="46">
        <v>33</v>
      </c>
      <c r="B28" s="31" t="s">
        <v>22</v>
      </c>
      <c r="C28" s="48">
        <f>الرواتب!F28</f>
        <v>1333284</v>
      </c>
      <c r="D28" s="48">
        <f>المزايا!F28</f>
        <v>190312</v>
      </c>
      <c r="E28" s="50">
        <f t="shared" si="0"/>
        <v>1523596</v>
      </c>
      <c r="F28" s="6" t="s">
        <v>49</v>
      </c>
    </row>
    <row r="29" spans="1:6" ht="20.100000000000001" customHeight="1" x14ac:dyDescent="0.2">
      <c r="A29" s="88" t="s">
        <v>24</v>
      </c>
      <c r="B29" s="88"/>
      <c r="C29" s="49">
        <f>SUM(C5:C28)</f>
        <v>40623947</v>
      </c>
      <c r="D29" s="49">
        <f>SUM(D5:D28)</f>
        <v>7244393</v>
      </c>
      <c r="E29" s="49">
        <f>SUM(E5:E28)</f>
        <v>47868340</v>
      </c>
      <c r="F29" s="7" t="s">
        <v>27</v>
      </c>
    </row>
    <row r="31" spans="1:6" ht="15" customHeight="1" x14ac:dyDescent="0.2">
      <c r="A31" s="71" t="s">
        <v>100</v>
      </c>
      <c r="B31" s="70" t="s">
        <v>133</v>
      </c>
      <c r="C31" s="70"/>
    </row>
    <row r="32" spans="1:6" ht="15" customHeight="1" x14ac:dyDescent="0.2">
      <c r="A32" s="71" t="s">
        <v>100</v>
      </c>
      <c r="B32" s="70" t="s">
        <v>98</v>
      </c>
      <c r="C32" s="70"/>
    </row>
    <row r="33" spans="1:3" ht="15" customHeight="1" x14ac:dyDescent="0.2">
      <c r="A33" s="71" t="s">
        <v>100</v>
      </c>
      <c r="B33" s="70" t="s">
        <v>99</v>
      </c>
      <c r="C33" s="70"/>
    </row>
  </sheetData>
  <mergeCells count="7">
    <mergeCell ref="A29:B29"/>
    <mergeCell ref="A1:C1"/>
    <mergeCell ref="E1:F1"/>
    <mergeCell ref="A3:B4"/>
    <mergeCell ref="F3:F4"/>
    <mergeCell ref="A2:B2"/>
    <mergeCell ref="C2:E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14</vt:i4>
      </vt:variant>
    </vt:vector>
  </HeadingPairs>
  <TitlesOfParts>
    <vt:vector size="14" baseType="lpstr">
      <vt:lpstr>المنشآت</vt:lpstr>
      <vt:lpstr>سعودي</vt:lpstr>
      <vt:lpstr>غير سعودي</vt:lpstr>
      <vt:lpstr>المشتغلين</vt:lpstr>
      <vt:lpstr>جملة المشتغلين</vt:lpstr>
      <vt:lpstr>الرواتب</vt:lpstr>
      <vt:lpstr>المزايا</vt:lpstr>
      <vt:lpstr>جملة التعويضات</vt:lpstr>
      <vt:lpstr>جملة تعويضات المشتغلين</vt:lpstr>
      <vt:lpstr>نفقات</vt:lpstr>
      <vt:lpstr>ايرادات</vt:lpstr>
      <vt:lpstr>الإيرادات والنفقات</vt:lpstr>
      <vt:lpstr>فائض التشغيل</vt:lpstr>
      <vt:lpstr>التكوين الرأسمالي</vt:lpstr>
    </vt:vector>
  </TitlesOfParts>
  <Company>CDS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D</cp:lastModifiedBy>
  <cp:lastPrinted>2016-03-06T11:57:21Z</cp:lastPrinted>
  <dcterms:created xsi:type="dcterms:W3CDTF">2013-09-02T09:54:48Z</dcterms:created>
  <dcterms:modified xsi:type="dcterms:W3CDTF">2016-11-06T09:38:54Z</dcterms:modified>
</cp:coreProperties>
</file>