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\Desktop\"/>
    </mc:Choice>
  </mc:AlternateContent>
  <bookViews>
    <workbookView xWindow="30" yWindow="120" windowWidth="19065" windowHeight="4170"/>
  </bookViews>
  <sheets>
    <sheet name="المنشآت" sheetId="28" r:id="rId1"/>
    <sheet name="سعودي" sheetId="19" r:id="rId2"/>
    <sheet name="غير سعودي" sheetId="20" r:id="rId3"/>
    <sheet name="المشتغلين" sheetId="21" r:id="rId4"/>
    <sheet name="جملة المشتغلين" sheetId="18" r:id="rId5"/>
    <sheet name="الرواتب" sheetId="22" r:id="rId6"/>
    <sheet name="المزايا" sheetId="23" r:id="rId7"/>
    <sheet name="جملة التعويضات" sheetId="24" r:id="rId8"/>
    <sheet name="جملة تعويضات المشتغلين" sheetId="13" r:id="rId9"/>
    <sheet name="نفقات" sheetId="26" r:id="rId10"/>
    <sheet name="ايرادات" sheetId="27" r:id="rId11"/>
    <sheet name="الإيرادات والنفقات" sheetId="25" r:id="rId12"/>
    <sheet name="فائض التشغيل" sheetId="30" r:id="rId13"/>
    <sheet name="التكوين الرأسمالي" sheetId="29" r:id="rId14"/>
  </sheets>
  <calcPr calcId="152511"/>
</workbook>
</file>

<file path=xl/calcChain.xml><?xml version="1.0" encoding="utf-8"?>
<calcChain xmlns="http://schemas.openxmlformats.org/spreadsheetml/2006/main">
  <c r="D29" i="28" l="1"/>
  <c r="E29" i="28"/>
  <c r="C29" i="28"/>
  <c r="D29" i="19"/>
  <c r="E29" i="19"/>
  <c r="C29" i="19"/>
  <c r="C5" i="24" l="1"/>
  <c r="D5" i="24"/>
  <c r="E5" i="24"/>
  <c r="C6" i="24"/>
  <c r="D6" i="24"/>
  <c r="E6" i="24"/>
  <c r="C7" i="24"/>
  <c r="D7" i="24"/>
  <c r="E7" i="24"/>
  <c r="C8" i="24"/>
  <c r="D8" i="24"/>
  <c r="E8" i="24"/>
  <c r="C9" i="24"/>
  <c r="D9" i="24"/>
  <c r="E9" i="24"/>
  <c r="C10" i="24"/>
  <c r="D10" i="24"/>
  <c r="E10" i="24"/>
  <c r="C11" i="24"/>
  <c r="D11" i="24"/>
  <c r="E11" i="24"/>
  <c r="C12" i="24"/>
  <c r="D12" i="24"/>
  <c r="E12" i="24"/>
  <c r="C13" i="24"/>
  <c r="D13" i="24"/>
  <c r="E13" i="24"/>
  <c r="C14" i="24"/>
  <c r="D14" i="24"/>
  <c r="E14" i="24"/>
  <c r="C15" i="24"/>
  <c r="D15" i="24"/>
  <c r="E15" i="24"/>
  <c r="C16" i="24"/>
  <c r="D16" i="24"/>
  <c r="E16" i="24"/>
  <c r="C17" i="24"/>
  <c r="D17" i="24"/>
  <c r="E17" i="24"/>
  <c r="C18" i="24"/>
  <c r="D18" i="24"/>
  <c r="E18" i="24"/>
  <c r="C19" i="24"/>
  <c r="D19" i="24"/>
  <c r="E19" i="24"/>
  <c r="C20" i="24"/>
  <c r="D20" i="24"/>
  <c r="E20" i="24"/>
  <c r="C21" i="24"/>
  <c r="D21" i="24"/>
  <c r="E21" i="24"/>
  <c r="C22" i="24"/>
  <c r="D22" i="24"/>
  <c r="E22" i="24"/>
  <c r="C23" i="24"/>
  <c r="D23" i="24"/>
  <c r="E23" i="24"/>
  <c r="C24" i="24"/>
  <c r="D24" i="24"/>
  <c r="E24" i="24"/>
  <c r="C25" i="24"/>
  <c r="D25" i="24"/>
  <c r="E25" i="24"/>
  <c r="C26" i="24"/>
  <c r="D26" i="24"/>
  <c r="E26" i="24"/>
  <c r="C27" i="24"/>
  <c r="D27" i="24"/>
  <c r="E27" i="24"/>
  <c r="C28" i="24"/>
  <c r="D28" i="24"/>
  <c r="E28" i="24"/>
  <c r="E5" i="29" l="1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D29" i="29"/>
  <c r="C29" i="29"/>
  <c r="C5" i="30"/>
  <c r="D5" i="30"/>
  <c r="E5" i="30"/>
  <c r="C6" i="30"/>
  <c r="D6" i="30"/>
  <c r="E6" i="30"/>
  <c r="D7" i="30"/>
  <c r="E7" i="30"/>
  <c r="D8" i="30"/>
  <c r="E8" i="30"/>
  <c r="C9" i="30"/>
  <c r="D9" i="30"/>
  <c r="E9" i="30"/>
  <c r="C10" i="30"/>
  <c r="D10" i="30"/>
  <c r="E10" i="30"/>
  <c r="C11" i="30"/>
  <c r="D11" i="30"/>
  <c r="E11" i="30"/>
  <c r="C12" i="30"/>
  <c r="E12" i="30"/>
  <c r="C13" i="30"/>
  <c r="D13" i="30"/>
  <c r="D14" i="30"/>
  <c r="E14" i="30"/>
  <c r="E15" i="30"/>
  <c r="D16" i="30"/>
  <c r="E16" i="30"/>
  <c r="D17" i="30"/>
  <c r="C18" i="30"/>
  <c r="D18" i="30"/>
  <c r="E18" i="30"/>
  <c r="C19" i="30"/>
  <c r="D19" i="30"/>
  <c r="E19" i="30"/>
  <c r="C20" i="30"/>
  <c r="D20" i="30"/>
  <c r="E20" i="30"/>
  <c r="C21" i="30"/>
  <c r="E21" i="30"/>
  <c r="C22" i="30"/>
  <c r="D22" i="30"/>
  <c r="E22" i="30"/>
  <c r="C23" i="30"/>
  <c r="D23" i="30"/>
  <c r="E23" i="30"/>
  <c r="C24" i="30"/>
  <c r="D24" i="30"/>
  <c r="E24" i="30"/>
  <c r="C25" i="30"/>
  <c r="D25" i="30"/>
  <c r="E25" i="30"/>
  <c r="C26" i="30"/>
  <c r="D26" i="30"/>
  <c r="E26" i="30"/>
  <c r="C27" i="30"/>
  <c r="D27" i="30"/>
  <c r="E27" i="30"/>
  <c r="C28" i="30"/>
  <c r="D28" i="30"/>
  <c r="E28" i="30"/>
  <c r="D29" i="22"/>
  <c r="E29" i="22"/>
  <c r="C29" i="22"/>
  <c r="C15" i="21"/>
  <c r="F6" i="22"/>
  <c r="C6" i="13" s="1"/>
  <c r="F10" i="22"/>
  <c r="C10" i="13" s="1"/>
  <c r="F11" i="22"/>
  <c r="C11" i="13" s="1"/>
  <c r="F12" i="22"/>
  <c r="C12" i="13" s="1"/>
  <c r="F13" i="22"/>
  <c r="C13" i="13" s="1"/>
  <c r="F14" i="22"/>
  <c r="C14" i="13" s="1"/>
  <c r="F15" i="22"/>
  <c r="C15" i="13" s="1"/>
  <c r="F16" i="22"/>
  <c r="C16" i="13" s="1"/>
  <c r="F18" i="22"/>
  <c r="C18" i="13" s="1"/>
  <c r="F20" i="22"/>
  <c r="C20" i="13" s="1"/>
  <c r="F21" i="22"/>
  <c r="C21" i="13" s="1"/>
  <c r="F22" i="22"/>
  <c r="C22" i="13" s="1"/>
  <c r="F24" i="22"/>
  <c r="C24" i="13" s="1"/>
  <c r="F25" i="22"/>
  <c r="C25" i="13" s="1"/>
  <c r="F26" i="22"/>
  <c r="C26" i="13" s="1"/>
  <c r="F27" i="22"/>
  <c r="C27" i="13" s="1"/>
  <c r="C5" i="21"/>
  <c r="D5" i="21"/>
  <c r="E5" i="21"/>
  <c r="C6" i="21"/>
  <c r="D6" i="21"/>
  <c r="E6" i="21"/>
  <c r="C7" i="21"/>
  <c r="D7" i="21"/>
  <c r="E7" i="21"/>
  <c r="C8" i="21"/>
  <c r="D8" i="21"/>
  <c r="E8" i="21"/>
  <c r="C9" i="21"/>
  <c r="D9" i="21"/>
  <c r="E9" i="21"/>
  <c r="C10" i="21"/>
  <c r="D10" i="21"/>
  <c r="E10" i="21"/>
  <c r="C11" i="21"/>
  <c r="D11" i="21"/>
  <c r="E11" i="21"/>
  <c r="C12" i="21"/>
  <c r="D12" i="21"/>
  <c r="E12" i="21"/>
  <c r="C13" i="21"/>
  <c r="D13" i="21"/>
  <c r="E13" i="21"/>
  <c r="C14" i="21"/>
  <c r="D14" i="21"/>
  <c r="E14" i="21"/>
  <c r="D15" i="21"/>
  <c r="E15" i="21"/>
  <c r="C16" i="21"/>
  <c r="D16" i="21"/>
  <c r="E16" i="21"/>
  <c r="C17" i="21"/>
  <c r="D17" i="21"/>
  <c r="E17" i="21"/>
  <c r="C18" i="21"/>
  <c r="D18" i="21"/>
  <c r="E18" i="21"/>
  <c r="C19" i="21"/>
  <c r="D19" i="21"/>
  <c r="E19" i="21"/>
  <c r="C20" i="21"/>
  <c r="D20" i="21"/>
  <c r="E20" i="21"/>
  <c r="C21" i="21"/>
  <c r="D21" i="21"/>
  <c r="E21" i="21"/>
  <c r="C22" i="21"/>
  <c r="D22" i="21"/>
  <c r="E22" i="21"/>
  <c r="C23" i="21"/>
  <c r="D23" i="21"/>
  <c r="E23" i="21"/>
  <c r="C24" i="21"/>
  <c r="D24" i="21"/>
  <c r="E24" i="21"/>
  <c r="C25" i="21"/>
  <c r="D25" i="21"/>
  <c r="E25" i="21"/>
  <c r="C26" i="21"/>
  <c r="D26" i="21"/>
  <c r="E26" i="21"/>
  <c r="C27" i="21"/>
  <c r="D27" i="21"/>
  <c r="E27" i="21"/>
  <c r="C28" i="21"/>
  <c r="D28" i="21"/>
  <c r="E28" i="21"/>
  <c r="E29" i="23"/>
  <c r="D29" i="23"/>
  <c r="C29" i="23"/>
  <c r="F5" i="22"/>
  <c r="C5" i="13" s="1"/>
  <c r="F7" i="22"/>
  <c r="C7" i="13" s="1"/>
  <c r="F8" i="22"/>
  <c r="C8" i="13" s="1"/>
  <c r="F9" i="22"/>
  <c r="C9" i="13" s="1"/>
  <c r="F17" i="22"/>
  <c r="C17" i="13" s="1"/>
  <c r="F19" i="22"/>
  <c r="C19" i="13" s="1"/>
  <c r="F23" i="22"/>
  <c r="C23" i="13" s="1"/>
  <c r="F28" i="22"/>
  <c r="C28" i="13" s="1"/>
  <c r="F5" i="28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7" i="23"/>
  <c r="F8" i="23"/>
  <c r="F11" i="23"/>
  <c r="F12" i="23"/>
  <c r="F15" i="23"/>
  <c r="D15" i="13" s="1"/>
  <c r="F16" i="23"/>
  <c r="F18" i="23"/>
  <c r="F20" i="23"/>
  <c r="F22" i="23"/>
  <c r="F24" i="23"/>
  <c r="F26" i="23"/>
  <c r="F27" i="23"/>
  <c r="F27" i="20"/>
  <c r="D27" i="18" s="1"/>
  <c r="F23" i="20"/>
  <c r="D23" i="18" s="1"/>
  <c r="F21" i="20"/>
  <c r="D21" i="18" s="1"/>
  <c r="F19" i="20"/>
  <c r="D19" i="18" s="1"/>
  <c r="F17" i="20"/>
  <c r="D17" i="18" s="1"/>
  <c r="F15" i="20"/>
  <c r="D15" i="18" s="1"/>
  <c r="F13" i="20"/>
  <c r="D13" i="18" s="1"/>
  <c r="F11" i="20"/>
  <c r="D11" i="18" s="1"/>
  <c r="F9" i="20"/>
  <c r="D9" i="18" s="1"/>
  <c r="F7" i="20"/>
  <c r="D7" i="18" s="1"/>
  <c r="F5" i="20"/>
  <c r="D5" i="18" s="1"/>
  <c r="E29" i="27"/>
  <c r="D29" i="27"/>
  <c r="C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F5" i="27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E29" i="26"/>
  <c r="D29" i="26"/>
  <c r="C29" i="26"/>
  <c r="F28" i="20"/>
  <c r="D28" i="18" s="1"/>
  <c r="F26" i="20"/>
  <c r="D26" i="18" s="1"/>
  <c r="F24" i="20"/>
  <c r="D24" i="18" s="1"/>
  <c r="F22" i="20"/>
  <c r="D22" i="18" s="1"/>
  <c r="F20" i="20"/>
  <c r="D20" i="18" s="1"/>
  <c r="F18" i="20"/>
  <c r="D18" i="18" s="1"/>
  <c r="F16" i="20"/>
  <c r="D16" i="18" s="1"/>
  <c r="F14" i="20"/>
  <c r="D14" i="18" s="1"/>
  <c r="F12" i="20"/>
  <c r="D12" i="18" s="1"/>
  <c r="F10" i="20"/>
  <c r="D10" i="18" s="1"/>
  <c r="F8" i="20"/>
  <c r="D8" i="18" s="1"/>
  <c r="F6" i="20"/>
  <c r="D6" i="18" s="1"/>
  <c r="F28" i="19"/>
  <c r="C28" i="18" s="1"/>
  <c r="F27" i="19"/>
  <c r="C27" i="18" s="1"/>
  <c r="F26" i="19"/>
  <c r="C26" i="18" s="1"/>
  <c r="F25" i="19"/>
  <c r="C25" i="18" s="1"/>
  <c r="F24" i="19"/>
  <c r="C24" i="18" s="1"/>
  <c r="F23" i="19"/>
  <c r="C23" i="18" s="1"/>
  <c r="F22" i="19"/>
  <c r="C22" i="18" s="1"/>
  <c r="F21" i="19"/>
  <c r="C21" i="18" s="1"/>
  <c r="F20" i="19"/>
  <c r="C20" i="18" s="1"/>
  <c r="F19" i="19"/>
  <c r="C19" i="18" s="1"/>
  <c r="F18" i="19"/>
  <c r="C18" i="18" s="1"/>
  <c r="F17" i="19"/>
  <c r="C17" i="18" s="1"/>
  <c r="F16" i="19"/>
  <c r="C16" i="18" s="1"/>
  <c r="E16" i="18" s="1"/>
  <c r="F15" i="19"/>
  <c r="C15" i="18" s="1"/>
  <c r="F14" i="19"/>
  <c r="C14" i="18" s="1"/>
  <c r="F13" i="19"/>
  <c r="C13" i="18" s="1"/>
  <c r="F12" i="19"/>
  <c r="C12" i="18" s="1"/>
  <c r="F11" i="19"/>
  <c r="C11" i="18" s="1"/>
  <c r="F10" i="19"/>
  <c r="C10" i="18" s="1"/>
  <c r="F9" i="19"/>
  <c r="C9" i="18" s="1"/>
  <c r="F8" i="19"/>
  <c r="C8" i="18" s="1"/>
  <c r="F7" i="19"/>
  <c r="C7" i="18" s="1"/>
  <c r="F6" i="19"/>
  <c r="C6" i="18" s="1"/>
  <c r="F5" i="19"/>
  <c r="F28" i="23"/>
  <c r="F25" i="20"/>
  <c r="D25" i="18" s="1"/>
  <c r="F25" i="23"/>
  <c r="F23" i="23"/>
  <c r="F19" i="23"/>
  <c r="F14" i="23"/>
  <c r="F10" i="23"/>
  <c r="F6" i="23"/>
  <c r="F21" i="23"/>
  <c r="F17" i="23"/>
  <c r="F13" i="23"/>
  <c r="F9" i="23"/>
  <c r="F5" i="23"/>
  <c r="C15" i="30"/>
  <c r="E17" i="30"/>
  <c r="F6" i="24"/>
  <c r="D12" i="30"/>
  <c r="C7" i="30"/>
  <c r="E15" i="13" l="1"/>
  <c r="E18" i="18"/>
  <c r="F12" i="21"/>
  <c r="C5" i="18"/>
  <c r="E5" i="18" s="1"/>
  <c r="F29" i="19"/>
  <c r="F29" i="28"/>
  <c r="E8" i="18"/>
  <c r="E10" i="18"/>
  <c r="F7" i="21"/>
  <c r="D19" i="25"/>
  <c r="D20" i="25"/>
  <c r="D5" i="25"/>
  <c r="D13" i="25"/>
  <c r="D21" i="25"/>
  <c r="D11" i="25"/>
  <c r="D6" i="25"/>
  <c r="D14" i="25"/>
  <c r="D22" i="25"/>
  <c r="D7" i="25"/>
  <c r="D15" i="25"/>
  <c r="D23" i="25"/>
  <c r="D12" i="25"/>
  <c r="D8" i="25"/>
  <c r="D16" i="25"/>
  <c r="D24" i="25"/>
  <c r="D27" i="25"/>
  <c r="D28" i="25"/>
  <c r="D9" i="25"/>
  <c r="D17" i="25"/>
  <c r="D25" i="25"/>
  <c r="D10" i="25"/>
  <c r="D18" i="25"/>
  <c r="D26" i="25"/>
  <c r="C5" i="25"/>
  <c r="C13" i="25"/>
  <c r="C20" i="25"/>
  <c r="C28" i="25"/>
  <c r="C6" i="25"/>
  <c r="C21" i="25"/>
  <c r="C25" i="25"/>
  <c r="C14" i="25"/>
  <c r="C22" i="25"/>
  <c r="C10" i="25"/>
  <c r="C7" i="25"/>
  <c r="C8" i="25"/>
  <c r="C15" i="25"/>
  <c r="C23" i="25"/>
  <c r="C9" i="25"/>
  <c r="C16" i="25"/>
  <c r="C24" i="25"/>
  <c r="C17" i="25"/>
  <c r="F29" i="26"/>
  <c r="C11" i="25"/>
  <c r="C18" i="25"/>
  <c r="C26" i="25"/>
  <c r="C12" i="25"/>
  <c r="C19" i="25"/>
  <c r="C27" i="25"/>
  <c r="E13" i="18"/>
  <c r="E26" i="18"/>
  <c r="E29" i="29"/>
  <c r="D21" i="13"/>
  <c r="E21" i="13" s="1"/>
  <c r="D22" i="13"/>
  <c r="E22" i="13" s="1"/>
  <c r="D8" i="13"/>
  <c r="E8" i="13" s="1"/>
  <c r="D25" i="13"/>
  <c r="E25" i="13" s="1"/>
  <c r="D20" i="13"/>
  <c r="E20" i="13" s="1"/>
  <c r="D7" i="13"/>
  <c r="E7" i="13" s="1"/>
  <c r="D6" i="13"/>
  <c r="E6" i="13" s="1"/>
  <c r="D18" i="13"/>
  <c r="E18" i="13" s="1"/>
  <c r="D10" i="13"/>
  <c r="E10" i="13" s="1"/>
  <c r="D16" i="13"/>
  <c r="E16" i="13" s="1"/>
  <c r="D17" i="13"/>
  <c r="D24" i="13"/>
  <c r="E24" i="13" s="1"/>
  <c r="D5" i="13"/>
  <c r="E5" i="13" s="1"/>
  <c r="D14" i="13"/>
  <c r="E14" i="13" s="1"/>
  <c r="D9" i="13"/>
  <c r="E9" i="13" s="1"/>
  <c r="D19" i="13"/>
  <c r="E19" i="13" s="1"/>
  <c r="D27" i="13"/>
  <c r="E27" i="13" s="1"/>
  <c r="D11" i="13"/>
  <c r="E11" i="13" s="1"/>
  <c r="D13" i="13"/>
  <c r="E13" i="13" s="1"/>
  <c r="D23" i="13"/>
  <c r="E23" i="13" s="1"/>
  <c r="D28" i="13"/>
  <c r="E28" i="13" s="1"/>
  <c r="D26" i="13"/>
  <c r="E26" i="13" s="1"/>
  <c r="D12" i="13"/>
  <c r="E12" i="13" s="1"/>
  <c r="F29" i="23"/>
  <c r="C29" i="13"/>
  <c r="F29" i="22"/>
  <c r="F8" i="24"/>
  <c r="F18" i="30"/>
  <c r="F28" i="24"/>
  <c r="F24" i="30"/>
  <c r="F14" i="24"/>
  <c r="F10" i="30"/>
  <c r="F20" i="24"/>
  <c r="F22" i="24"/>
  <c r="F22" i="30"/>
  <c r="F17" i="24"/>
  <c r="F25" i="24"/>
  <c r="F10" i="24"/>
  <c r="C14" i="30"/>
  <c r="F14" i="30" s="1"/>
  <c r="F11" i="30"/>
  <c r="F9" i="24"/>
  <c r="F13" i="24"/>
  <c r="F24" i="24"/>
  <c r="F12" i="24"/>
  <c r="E17" i="13"/>
  <c r="F18" i="24"/>
  <c r="F20" i="30"/>
  <c r="F15" i="24"/>
  <c r="D29" i="24"/>
  <c r="E29" i="24"/>
  <c r="F21" i="24"/>
  <c r="F27" i="24"/>
  <c r="D21" i="30"/>
  <c r="F21" i="30" s="1"/>
  <c r="C17" i="30"/>
  <c r="F17" i="30" s="1"/>
  <c r="E13" i="30"/>
  <c r="C8" i="30"/>
  <c r="F8" i="30" s="1"/>
  <c r="F27" i="30"/>
  <c r="F23" i="24"/>
  <c r="F28" i="30"/>
  <c r="D15" i="30"/>
  <c r="F15" i="30" s="1"/>
  <c r="F19" i="24"/>
  <c r="F5" i="24"/>
  <c r="F11" i="24"/>
  <c r="F7" i="30"/>
  <c r="F6" i="30"/>
  <c r="F12" i="30"/>
  <c r="F23" i="30"/>
  <c r="F19" i="30"/>
  <c r="F9" i="30"/>
  <c r="F5" i="30"/>
  <c r="F26" i="30"/>
  <c r="F11" i="21"/>
  <c r="F8" i="21"/>
  <c r="F5" i="21"/>
  <c r="F26" i="21"/>
  <c r="F18" i="21"/>
  <c r="F28" i="21"/>
  <c r="F20" i="21"/>
  <c r="E11" i="18"/>
  <c r="E17" i="18"/>
  <c r="E15" i="18"/>
  <c r="E19" i="18"/>
  <c r="E27" i="18"/>
  <c r="E14" i="18"/>
  <c r="F29" i="20"/>
  <c r="E12" i="18"/>
  <c r="E6" i="18"/>
  <c r="F16" i="21"/>
  <c r="E7" i="18"/>
  <c r="E21" i="18"/>
  <c r="E22" i="18"/>
  <c r="E9" i="18"/>
  <c r="E23" i="18"/>
  <c r="E25" i="18"/>
  <c r="F6" i="21"/>
  <c r="F21" i="21"/>
  <c r="F9" i="21"/>
  <c r="F14" i="21"/>
  <c r="F24" i="21"/>
  <c r="F25" i="21"/>
  <c r="F22" i="21"/>
  <c r="C29" i="18"/>
  <c r="E29" i="21"/>
  <c r="F23" i="21"/>
  <c r="E20" i="18"/>
  <c r="F17" i="21"/>
  <c r="F19" i="21"/>
  <c r="F27" i="21"/>
  <c r="F13" i="21"/>
  <c r="F26" i="24"/>
  <c r="F25" i="30"/>
  <c r="E28" i="18"/>
  <c r="E24" i="18"/>
  <c r="F29" i="27"/>
  <c r="C29" i="21"/>
  <c r="F7" i="24"/>
  <c r="D29" i="21"/>
  <c r="F15" i="21"/>
  <c r="C16" i="30"/>
  <c r="F16" i="24"/>
  <c r="C29" i="24"/>
  <c r="F10" i="21"/>
  <c r="D29" i="25" l="1"/>
  <c r="C29" i="25"/>
  <c r="D29" i="13"/>
  <c r="D29" i="30"/>
  <c r="F29" i="24"/>
  <c r="E29" i="30"/>
  <c r="F13" i="30"/>
  <c r="F29" i="21"/>
  <c r="E29" i="18"/>
  <c r="D29" i="18"/>
  <c r="C29" i="30"/>
  <c r="F16" i="30"/>
  <c r="E29" i="13" l="1"/>
  <c r="F29" i="30"/>
</calcChain>
</file>

<file path=xl/sharedStrings.xml><?xml version="1.0" encoding="utf-8"?>
<sst xmlns="http://schemas.openxmlformats.org/spreadsheetml/2006/main" count="984" uniqueCount="138">
  <si>
    <t>Less 5 emp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</si>
  <si>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</si>
  <si>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</si>
  <si>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</si>
  <si>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</si>
  <si>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</si>
  <si>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</si>
  <si>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</si>
  <si>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</si>
  <si>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</si>
  <si>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</si>
  <si>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</si>
  <si>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</si>
  <si>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</si>
  <si>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</si>
  <si>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</si>
  <si>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</si>
  <si>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</si>
  <si>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</si>
  <si>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</si>
  <si>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</si>
  <si>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</si>
  <si>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</si>
  <si>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النشاط الاقتصادي</t>
  </si>
  <si>
    <t>الجملة</t>
  </si>
  <si>
    <t>(5-19) emp</t>
  </si>
  <si>
    <t>20+  emp</t>
  </si>
  <si>
    <t>Total</t>
  </si>
  <si>
    <t>Economic activity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</si>
  <si>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</si>
  <si>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</si>
  <si>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</si>
  <si>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</si>
  <si>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</si>
  <si>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</si>
  <si>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</si>
  <si>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</si>
  <si>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</si>
  <si>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</si>
  <si>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</si>
  <si>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</si>
  <si>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</si>
  <si>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</si>
  <si>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</si>
  <si>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</si>
  <si>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</si>
  <si>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</si>
  <si>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</si>
  <si>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</si>
  <si>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</si>
  <si>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الرواتب والأجور</t>
  </si>
  <si>
    <t>المزايا والبدلات</t>
  </si>
  <si>
    <t>16 - Manufacture of wood and of products of wood and cork</t>
  </si>
  <si>
    <t xml:space="preserve">صنع فحم الكوك والمنتجات النفطية المكررة </t>
  </si>
  <si>
    <t>21 - Manufacture of products and preparations pharmaceutical</t>
  </si>
  <si>
    <t>25 - Manufacture of fabricated metal products</t>
  </si>
  <si>
    <t xml:space="preserve">صناعة المركبات ذات المحركات والمركبات </t>
  </si>
  <si>
    <t>النفقات</t>
  </si>
  <si>
    <t>سعودي</t>
  </si>
  <si>
    <t>غير سعودي</t>
  </si>
  <si>
    <t>الاجمالي</t>
  </si>
  <si>
    <t>أقل من 5 مشتغلين</t>
  </si>
  <si>
    <t>5 - 19 مشتغل</t>
  </si>
  <si>
    <t>20 مشتغل فأكثر</t>
  </si>
  <si>
    <t>Saudi</t>
  </si>
  <si>
    <t>Non-Saudi</t>
  </si>
  <si>
    <t>Wages &amp; Salaries</t>
  </si>
  <si>
    <t>Benefits &amp; allowances</t>
  </si>
  <si>
    <t>الإيرادات</t>
  </si>
  <si>
    <t>Expenditures</t>
  </si>
  <si>
    <t>Revenues</t>
  </si>
  <si>
    <t>جدول رقم 1</t>
  </si>
  <si>
    <t>Table 1</t>
  </si>
  <si>
    <t>جدول رقم 2</t>
  </si>
  <si>
    <t>Table 2</t>
  </si>
  <si>
    <t>جدول رقم 3</t>
  </si>
  <si>
    <t>Table 3</t>
  </si>
  <si>
    <t>جدول رقم 4</t>
  </si>
  <si>
    <t>Table 4</t>
  </si>
  <si>
    <t>جدول رقم 5</t>
  </si>
  <si>
    <t>Table 5</t>
  </si>
  <si>
    <t>Table 6</t>
  </si>
  <si>
    <t>جدول رقم 7</t>
  </si>
  <si>
    <t>Table 7</t>
  </si>
  <si>
    <t>جدول رقم 8</t>
  </si>
  <si>
    <t>Table 8</t>
  </si>
  <si>
    <t>جدول رقم 9</t>
  </si>
  <si>
    <t>Table 9</t>
  </si>
  <si>
    <t>جدول رقم 10</t>
  </si>
  <si>
    <t>Table 10</t>
  </si>
  <si>
    <t>جدول رقم 11</t>
  </si>
  <si>
    <t>Table 11</t>
  </si>
  <si>
    <t>جدول رقم 12</t>
  </si>
  <si>
    <t>Table 12</t>
  </si>
  <si>
    <t>جدول رقم 6</t>
  </si>
  <si>
    <t>بآلاف الريالات         Thousands SR</t>
  </si>
  <si>
    <t>بآلاف الريالات</t>
  </si>
  <si>
    <t>Thousands SR</t>
  </si>
  <si>
    <t>تشمل المنشآت العاملة في القطاع الخاص والعام والذي لا يهدف إلى الربح</t>
  </si>
  <si>
    <t>لا تشمل المنشآت العاملة في القطاع الحكومي والخارجي</t>
  </si>
  <si>
    <t>*</t>
  </si>
  <si>
    <t>جدول رقم 13</t>
  </si>
  <si>
    <t>Table 13</t>
  </si>
  <si>
    <t>الأصول المشتراة</t>
  </si>
  <si>
    <t>الأصول المباعة</t>
  </si>
  <si>
    <t>صافي الأصول</t>
  </si>
  <si>
    <t>Purchased</t>
  </si>
  <si>
    <t>Sold</t>
  </si>
  <si>
    <t>Net</t>
  </si>
  <si>
    <t>Table 14</t>
  </si>
  <si>
    <t>جدول رقم 14</t>
  </si>
  <si>
    <r>
      <t xml:space="preserve">جملة المنشآت حسب فئة حجم المشتغلين والنشاط الاقتصادي </t>
    </r>
    <r>
      <rPr>
        <b/>
        <sz val="12"/>
        <color indexed="8"/>
        <rFont val="Arial"/>
        <family val="2"/>
      </rPr>
      <t>2017</t>
    </r>
    <r>
      <rPr>
        <b/>
        <sz val="14"/>
        <color indexed="8"/>
        <rFont val="Arial"/>
        <family val="2"/>
      </rPr>
      <t xml:space="preserve">                         </t>
    </r>
    <r>
      <rPr>
        <b/>
        <sz val="11"/>
        <color indexed="8"/>
        <rFont val="Arial"/>
        <family val="2"/>
      </rPr>
      <t>No of Establishments by class size &amp; economic activity 2017</t>
    </r>
  </si>
  <si>
    <r>
      <t xml:space="preserve">المشتغلون السعوديون حسب فئة حجم المنشأة والنشاط الاقتصادي </t>
    </r>
    <r>
      <rPr>
        <b/>
        <sz val="12"/>
        <color indexed="8"/>
        <rFont val="Arial"/>
        <family val="2"/>
      </rPr>
      <t>2017</t>
    </r>
    <r>
      <rPr>
        <b/>
        <sz val="14"/>
        <color indexed="8"/>
        <rFont val="Arial"/>
        <family val="2"/>
      </rPr>
      <t xml:space="preserve"> </t>
    </r>
  </si>
  <si>
    <t>Saudi employees by class size &amp; economic activity 2017</t>
  </si>
  <si>
    <r>
      <t xml:space="preserve">المشتغلون غير السعوديين حسب فئة حجم المنشأة والنشاط الاقتصادي </t>
    </r>
    <r>
      <rPr>
        <b/>
        <sz val="12"/>
        <color indexed="8"/>
        <rFont val="Arial"/>
        <family val="2"/>
      </rPr>
      <t>2017</t>
    </r>
  </si>
  <si>
    <t>Non-Saudi employees by class size &amp; economic activity 2017</t>
  </si>
  <si>
    <t>المصدر : المسح الاقتصادي السنوي للمؤسسات 2017</t>
  </si>
  <si>
    <r>
      <t xml:space="preserve">جملة المشتغلين حسب فئة حجم المنشأة والنشاط الاقتصادي </t>
    </r>
    <r>
      <rPr>
        <b/>
        <sz val="12"/>
        <color indexed="8"/>
        <rFont val="Arial"/>
        <family val="2"/>
      </rPr>
      <t>2017</t>
    </r>
    <r>
      <rPr>
        <b/>
        <sz val="14"/>
        <color indexed="8"/>
        <rFont val="Arial"/>
        <family val="2"/>
      </rPr>
      <t xml:space="preserve">                     </t>
    </r>
  </si>
  <si>
    <t>Total employees by class size &amp; economic activity 2017</t>
  </si>
  <si>
    <r>
      <t xml:space="preserve">عدد المشتغلين </t>
    </r>
    <r>
      <rPr>
        <b/>
        <sz val="12"/>
        <rFont val="Arial"/>
        <family val="2"/>
      </rPr>
      <t>( سعودي وغير سعودي )</t>
    </r>
    <r>
      <rPr>
        <b/>
        <sz val="14"/>
        <rFont val="Arial"/>
        <family val="2"/>
      </rPr>
      <t xml:space="preserve"> حسب النشاط الاقتصادي </t>
    </r>
    <r>
      <rPr>
        <b/>
        <sz val="12"/>
        <rFont val="Arial"/>
        <family val="2"/>
      </rPr>
      <t>2017</t>
    </r>
  </si>
  <si>
    <t xml:space="preserve"> Total employees (Saudi, Non-Saudi) by economic activity 2017</t>
  </si>
  <si>
    <r>
      <t xml:space="preserve">الرواتب والأجور حسب فئة حجم المنشأة والنشاط الاقتصادي </t>
    </r>
    <r>
      <rPr>
        <b/>
        <sz val="12"/>
        <rFont val="Arial"/>
        <family val="2"/>
      </rPr>
      <t>2017</t>
    </r>
  </si>
  <si>
    <t>Wages &amp; Salaries by class size &amp; economic activity 2017</t>
  </si>
  <si>
    <r>
      <t xml:space="preserve">المزيا والبدلات حسب فئة حجم المنشأة والنشاط الاقتصادي </t>
    </r>
    <r>
      <rPr>
        <b/>
        <sz val="12"/>
        <rFont val="Arial"/>
        <family val="2"/>
      </rPr>
      <t>2017</t>
    </r>
  </si>
  <si>
    <t>Employees Compensation by class size &amp; economic activity 2017</t>
  </si>
  <si>
    <r>
      <t xml:space="preserve">تعويضات المشتغلين حسب النشاط الاقتصادي </t>
    </r>
    <r>
      <rPr>
        <b/>
        <sz val="12"/>
        <rFont val="Calibri"/>
        <family val="2"/>
      </rPr>
      <t>2017</t>
    </r>
  </si>
  <si>
    <t xml:space="preserve"> Employees Compensation by economic activity 2017</t>
  </si>
  <si>
    <r>
      <t xml:space="preserve">النفقات التشغيلية حسب فئة حجم المنشأة والنشاط الاقتصادي </t>
    </r>
    <r>
      <rPr>
        <b/>
        <sz val="12"/>
        <color indexed="8"/>
        <rFont val="Arial"/>
        <family val="2"/>
      </rPr>
      <t>2017</t>
    </r>
    <r>
      <rPr>
        <b/>
        <sz val="14"/>
        <color indexed="8"/>
        <rFont val="Arial"/>
        <family val="2"/>
      </rPr>
      <t xml:space="preserve">                        </t>
    </r>
  </si>
  <si>
    <t>Operating Expenditures by class size &amp; economic activity 2017</t>
  </si>
  <si>
    <r>
      <t xml:space="preserve">الإيرادات التشغيلية حسب فئة حجم المنشأة والنشاط الاقتصادي </t>
    </r>
    <r>
      <rPr>
        <b/>
        <sz val="12"/>
        <color indexed="8"/>
        <rFont val="Arial"/>
        <family val="2"/>
      </rPr>
      <t>2017</t>
    </r>
  </si>
  <si>
    <t>Operating Revenues by class size &amp; economic activity 2017</t>
  </si>
  <si>
    <r>
      <t xml:space="preserve">النفقات والايرادات حسب النشاط الاقتصادي </t>
    </r>
    <r>
      <rPr>
        <b/>
        <sz val="12"/>
        <color indexed="8"/>
        <rFont val="Arial"/>
        <family val="2"/>
      </rPr>
      <t>2017</t>
    </r>
  </si>
  <si>
    <t xml:space="preserve"> Revenues &amp; Expenditures by economic activity 2017 </t>
  </si>
  <si>
    <r>
      <t xml:space="preserve">فائض التشغيل حسب فئة حجم المنشأة والنشاط الاقتصادي </t>
    </r>
    <r>
      <rPr>
        <b/>
        <sz val="12"/>
        <color indexed="8"/>
        <rFont val="Arial"/>
        <family val="2"/>
      </rPr>
      <t>2017</t>
    </r>
  </si>
  <si>
    <t>Operating Surplus by class size &amp; economic activity 2017</t>
  </si>
  <si>
    <r>
      <t xml:space="preserve">التكوين الرأسمالي حسب النشاط الاقتصادي </t>
    </r>
    <r>
      <rPr>
        <b/>
        <sz val="12"/>
        <rFont val="Calibri"/>
        <family val="2"/>
      </rPr>
      <t>2017</t>
    </r>
  </si>
  <si>
    <t>Gross capital formation by economic activity 2017</t>
  </si>
  <si>
    <t>تعويضات المشتغلين حسب فئة حجم المنشأة والنشاط الاقتصادي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</si>
</sst>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_-* #,##0_-;_-* #,##0\-;_-* &quot;-&quot;??_-;_-@_-"/>
    <numFmt numFmtId="165" formatCode="#,##0_ ;\-#,##0\ "/>
  </numFmts>
  <fonts count="35" x14ac:knownFonts="1">
    <font>
      <sz val="10"/>
      <name val="Arial"/>
      <charset val="178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4"/>
      <name val="Sakkal Majalla"/>
    </font>
    <font>
      <b/>
      <sz val="12"/>
      <color indexed="8"/>
      <name val="Arial"/>
      <family val="2"/>
    </font>
    <font>
      <sz val="11"/>
      <color rgb="FF000000"/>
      <name val="Arial"/>
      <family val="2"/>
      <charset val="178"/>
      <scheme val="minor"/>
    </font>
    <font>
      <sz val="10"/>
      <color theme="1"/>
      <name val="Arial Narrow"/>
      <family val="2"/>
    </font>
    <font>
      <b/>
      <sz val="10"/>
      <name val="Arial"/>
      <family val="2"/>
      <scheme val="minor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2"/>
      <color rgb="FFFF0000"/>
      <name val="Sakkal Majalla"/>
    </font>
    <font>
      <b/>
      <sz val="11"/>
      <color rgb="FFFF0000"/>
      <name val="Sakkal Majalla"/>
    </font>
    <font>
      <b/>
      <sz val="12"/>
      <color rgb="FF00B050"/>
      <name val="Sakkal Majalla"/>
    </font>
    <font>
      <b/>
      <sz val="14"/>
      <name val="Arial"/>
      <family val="2"/>
      <scheme val="minor"/>
    </font>
    <font>
      <b/>
      <sz val="10"/>
      <color rgb="FF002060"/>
      <name val="Arial"/>
      <family val="2"/>
    </font>
    <font>
      <b/>
      <sz val="11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  <scheme val="minor"/>
    </font>
    <font>
      <b/>
      <sz val="14"/>
      <color theme="4" tint="-0.499984740745262"/>
      <name val="Arial"/>
      <family val="2"/>
    </font>
    <font>
      <b/>
      <sz val="12"/>
      <color theme="4" tint="-0.499984740745262"/>
      <name val="Sakkal Majalla"/>
    </font>
    <font>
      <b/>
      <sz val="14"/>
      <color rgb="FF002060"/>
      <name val="Arial"/>
      <family val="2"/>
    </font>
    <font>
      <b/>
      <sz val="12"/>
      <color rgb="FF002060"/>
      <name val="Sakkal Majalla"/>
    </font>
    <font>
      <b/>
      <sz val="10"/>
      <color theme="4" tint="-0.499984740745262"/>
      <name val="Arial"/>
      <family val="2"/>
    </font>
    <font>
      <b/>
      <sz val="10"/>
      <color theme="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4">
    <xf numFmtId="0" fontId="0" fillId="0" borderId="0" xfId="0"/>
    <xf numFmtId="165" fontId="6" fillId="0" borderId="3" xfId="1" applyNumberFormat="1" applyFont="1" applyFill="1" applyBorder="1" applyAlignment="1">
      <alignment horizontal="left" vertical="center" wrapText="1" indent="1"/>
    </xf>
    <xf numFmtId="3" fontId="0" fillId="0" borderId="0" xfId="0" applyNumberFormat="1"/>
    <xf numFmtId="0" fontId="16" fillId="0" borderId="0" xfId="0" applyFont="1" applyAlignment="1">
      <alignment vertical="center"/>
    </xf>
    <xf numFmtId="0" fontId="16" fillId="0" borderId="0" xfId="0" applyFont="1" applyAlignment="1"/>
    <xf numFmtId="3" fontId="17" fillId="0" borderId="1" xfId="12" applyNumberFormat="1" applyFont="1" applyFill="1" applyBorder="1" applyAlignment="1">
      <alignment horizontal="left" vertical="center" wrapText="1" indent="1" readingOrder="1"/>
    </xf>
    <xf numFmtId="0" fontId="0" fillId="0" borderId="0" xfId="0" applyAlignment="1">
      <alignment vertical="center"/>
    </xf>
    <xf numFmtId="0" fontId="8" fillId="2" borderId="7" xfId="12" applyFont="1" applyFill="1" applyBorder="1" applyAlignment="1">
      <alignment horizontal="center" vertical="center" wrapText="1" readingOrder="2"/>
    </xf>
    <xf numFmtId="0" fontId="7" fillId="0" borderId="7" xfId="0" applyFont="1" applyBorder="1" applyAlignment="1">
      <alignment vertical="center" wrapText="1" readingOrder="2"/>
    </xf>
    <xf numFmtId="0" fontId="8" fillId="0" borderId="7" xfId="0" applyFont="1" applyBorder="1" applyAlignment="1">
      <alignment vertical="center"/>
    </xf>
    <xf numFmtId="0" fontId="8" fillId="0" borderId="7" xfId="12" applyFont="1" applyFill="1" applyBorder="1" applyAlignment="1">
      <alignment vertical="center" wrapText="1" readingOrder="2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0" xfId="0" applyBorder="1"/>
    <xf numFmtId="0" fontId="8" fillId="0" borderId="0" xfId="12" applyFont="1" applyFill="1" applyBorder="1" applyAlignment="1">
      <alignment vertical="center" wrapText="1" readingOrder="2"/>
    </xf>
    <xf numFmtId="0" fontId="20" fillId="0" borderId="0" xfId="0" applyFont="1" applyAlignment="1">
      <alignment vertical="center" readingOrder="2"/>
    </xf>
    <xf numFmtId="0" fontId="8" fillId="0" borderId="7" xfId="12" applyFont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22" fillId="0" borderId="0" xfId="0" applyFont="1" applyAlignment="1"/>
    <xf numFmtId="0" fontId="24" fillId="6" borderId="1" xfId="12" applyFont="1" applyFill="1" applyBorder="1" applyAlignment="1">
      <alignment horizontal="center" vertical="center" wrapText="1" readingOrder="2"/>
    </xf>
    <xf numFmtId="164" fontId="25" fillId="7" borderId="1" xfId="1" applyNumberFormat="1" applyFont="1" applyFill="1" applyBorder="1" applyAlignment="1">
      <alignment horizontal="center" vertical="center" wrapText="1"/>
    </xf>
    <xf numFmtId="164" fontId="26" fillId="7" borderId="1" xfId="1" applyNumberFormat="1" applyFont="1" applyFill="1" applyBorder="1" applyAlignment="1">
      <alignment horizontal="center" vertical="center" wrapText="1"/>
    </xf>
    <xf numFmtId="164" fontId="27" fillId="7" borderId="1" xfId="1" applyNumberFormat="1" applyFont="1" applyFill="1" applyBorder="1" applyAlignment="1">
      <alignment horizontal="center" vertical="center" wrapText="1"/>
    </xf>
    <xf numFmtId="164" fontId="25" fillId="7" borderId="1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left" vertical="center" wrapText="1" indent="1"/>
    </xf>
    <xf numFmtId="0" fontId="15" fillId="4" borderId="5" xfId="26" applyFont="1" applyFill="1" applyBorder="1" applyAlignment="1">
      <alignment horizontal="right" vertical="center" wrapText="1" indent="1" readingOrder="2"/>
    </xf>
    <xf numFmtId="0" fontId="15" fillId="4" borderId="6" xfId="12" applyFont="1" applyFill="1" applyBorder="1" applyAlignment="1">
      <alignment horizontal="center" vertical="center" wrapText="1" readingOrder="1"/>
    </xf>
    <xf numFmtId="0" fontId="15" fillId="4" borderId="5" xfId="56" applyFont="1" applyFill="1" applyBorder="1" applyAlignment="1">
      <alignment horizontal="right" vertical="center" wrapText="1" indent="1"/>
    </xf>
    <xf numFmtId="0" fontId="15" fillId="4" borderId="5" xfId="55" applyFont="1" applyFill="1" applyBorder="1" applyAlignment="1">
      <alignment horizontal="right" vertical="center" wrapText="1" indent="1"/>
    </xf>
    <xf numFmtId="0" fontId="15" fillId="4" borderId="5" xfId="54" applyFont="1" applyFill="1" applyBorder="1" applyAlignment="1">
      <alignment horizontal="right" vertical="center" wrapText="1" indent="1"/>
    </xf>
    <xf numFmtId="0" fontId="15" fillId="4" borderId="5" xfId="53" applyFont="1" applyFill="1" applyBorder="1" applyAlignment="1">
      <alignment horizontal="right" vertical="center" wrapText="1" indent="1"/>
    </xf>
    <xf numFmtId="0" fontId="15" fillId="4" borderId="5" xfId="52" applyFont="1" applyFill="1" applyBorder="1" applyAlignment="1">
      <alignment horizontal="right" vertical="center" wrapText="1" indent="1"/>
    </xf>
    <xf numFmtId="0" fontId="15" fillId="4" borderId="5" xfId="51" applyFont="1" applyFill="1" applyBorder="1" applyAlignment="1">
      <alignment horizontal="right" vertical="center" wrapText="1" indent="1"/>
    </xf>
    <xf numFmtId="0" fontId="15" fillId="4" borderId="5" xfId="50" applyFont="1" applyFill="1" applyBorder="1" applyAlignment="1">
      <alignment horizontal="right" vertical="center" wrapText="1" indent="1"/>
    </xf>
    <xf numFmtId="0" fontId="15" fillId="4" borderId="5" xfId="49" applyFont="1" applyFill="1" applyBorder="1" applyAlignment="1">
      <alignment horizontal="right" vertical="center" wrapText="1" indent="1"/>
    </xf>
    <xf numFmtId="0" fontId="15" fillId="4" borderId="5" xfId="48" applyFont="1" applyFill="1" applyBorder="1" applyAlignment="1">
      <alignment horizontal="right" vertical="center" wrapText="1" indent="1"/>
    </xf>
    <xf numFmtId="0" fontId="15" fillId="4" borderId="5" xfId="47" applyFont="1" applyFill="1" applyBorder="1" applyAlignment="1">
      <alignment horizontal="right" vertical="center" wrapText="1" indent="1"/>
    </xf>
    <xf numFmtId="0" fontId="15" fillId="4" borderId="5" xfId="46" applyFont="1" applyFill="1" applyBorder="1" applyAlignment="1">
      <alignment horizontal="right" vertical="center" wrapText="1" indent="1"/>
    </xf>
    <xf numFmtId="0" fontId="15" fillId="4" borderId="5" xfId="45" applyFont="1" applyFill="1" applyBorder="1" applyAlignment="1">
      <alignment horizontal="right" vertical="center" wrapText="1" indent="1"/>
    </xf>
    <xf numFmtId="0" fontId="15" fillId="4" borderId="5" xfId="44" applyFont="1" applyFill="1" applyBorder="1" applyAlignment="1">
      <alignment horizontal="right" vertical="center" wrapText="1" indent="1"/>
    </xf>
    <xf numFmtId="0" fontId="15" fillId="4" borderId="5" xfId="43" applyFont="1" applyFill="1" applyBorder="1" applyAlignment="1">
      <alignment horizontal="right" vertical="center" wrapText="1" indent="1"/>
    </xf>
    <xf numFmtId="0" fontId="14" fillId="4" borderId="1" xfId="0" applyFont="1" applyFill="1" applyBorder="1" applyAlignment="1">
      <alignment vertical="center"/>
    </xf>
    <xf numFmtId="165" fontId="25" fillId="7" borderId="1" xfId="1" applyNumberFormat="1" applyFont="1" applyFill="1" applyBorder="1" applyAlignment="1">
      <alignment horizontal="right" vertical="center" indent="1"/>
    </xf>
    <xf numFmtId="0" fontId="23" fillId="7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 readingOrder="2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 readingOrder="2"/>
    </xf>
    <xf numFmtId="0" fontId="24" fillId="6" borderId="4" xfId="12" applyFont="1" applyFill="1" applyBorder="1" applyAlignment="1">
      <alignment horizontal="center" vertical="center" wrapText="1" readingOrder="2"/>
    </xf>
    <xf numFmtId="0" fontId="24" fillId="6" borderId="2" xfId="12" applyFont="1" applyFill="1" applyBorder="1" applyAlignment="1">
      <alignment horizontal="center" vertical="center" wrapText="1" readingOrder="2"/>
    </xf>
    <xf numFmtId="3" fontId="25" fillId="7" borderId="1" xfId="12" applyNumberFormat="1" applyFont="1" applyFill="1" applyBorder="1" applyAlignment="1">
      <alignment horizontal="left" vertical="center" wrapText="1" indent="1" readingOrder="1"/>
    </xf>
    <xf numFmtId="0" fontId="33" fillId="0" borderId="0" xfId="0" applyFont="1" applyAlignment="1"/>
    <xf numFmtId="0" fontId="34" fillId="6" borderId="4" xfId="12" applyFont="1" applyFill="1" applyBorder="1" applyAlignment="1">
      <alignment horizontal="center" vertical="center" wrapText="1" readingOrder="2"/>
    </xf>
    <xf numFmtId="0" fontId="22" fillId="0" borderId="0" xfId="0" applyFont="1" applyAlignment="1">
      <alignment vertical="center"/>
    </xf>
    <xf numFmtId="0" fontId="23" fillId="6" borderId="1" xfId="12" applyFont="1" applyFill="1" applyBorder="1" applyAlignment="1">
      <alignment horizontal="center" vertical="center" wrapText="1" readingOrder="2"/>
    </xf>
    <xf numFmtId="0" fontId="23" fillId="7" borderId="1" xfId="0" applyFont="1" applyFill="1" applyBorder="1" applyAlignment="1">
      <alignment horizontal="center" vertical="center"/>
    </xf>
    <xf numFmtId="0" fontId="28" fillId="6" borderId="1" xfId="12" applyFont="1" applyFill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wrapText="1" readingOrder="2"/>
    </xf>
    <xf numFmtId="0" fontId="2" fillId="0" borderId="7" xfId="0" applyFont="1" applyBorder="1" applyAlignment="1">
      <alignment horizontal="center" vertical="center" readingOrder="2"/>
    </xf>
    <xf numFmtId="0" fontId="7" fillId="0" borderId="7" xfId="0" applyFont="1" applyBorder="1" applyAlignment="1">
      <alignment horizontal="center" vertical="center" readingOrder="2"/>
    </xf>
    <xf numFmtId="0" fontId="7" fillId="0" borderId="7" xfId="0" applyFont="1" applyBorder="1" applyAlignment="1">
      <alignment horizontal="center" vertical="center" wrapText="1" readingOrder="2"/>
    </xf>
    <xf numFmtId="0" fontId="33" fillId="0" borderId="0" xfId="0" applyFont="1" applyAlignment="1">
      <alignment vertical="center"/>
    </xf>
    <xf numFmtId="0" fontId="4" fillId="0" borderId="7" xfId="12" applyFont="1" applyBorder="1" applyAlignment="1">
      <alignment horizontal="center" vertical="center" wrapText="1" readingOrder="2"/>
    </xf>
    <xf numFmtId="0" fontId="8" fillId="0" borderId="7" xfId="12" applyFont="1" applyFill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1" fillId="0" borderId="7" xfId="12" applyFont="1" applyBorder="1" applyAlignment="1">
      <alignment horizontal="center" vertical="center" wrapText="1" readingOrder="2"/>
    </xf>
    <xf numFmtId="0" fontId="18" fillId="2" borderId="7" xfId="12" applyFont="1" applyFill="1" applyBorder="1" applyAlignment="1">
      <alignment horizontal="center" vertical="center" wrapText="1" readingOrder="2"/>
    </xf>
    <xf numFmtId="0" fontId="19" fillId="0" borderId="7" xfId="0" applyFont="1" applyBorder="1" applyAlignment="1">
      <alignment horizontal="center" vertical="center" wrapText="1" readingOrder="2"/>
    </xf>
    <xf numFmtId="0" fontId="19" fillId="0" borderId="7" xfId="12" applyFont="1" applyBorder="1" applyAlignment="1">
      <alignment horizontal="center" vertical="center" wrapText="1" readingOrder="2"/>
    </xf>
    <xf numFmtId="0" fontId="11" fillId="0" borderId="7" xfId="12" applyFont="1" applyBorder="1" applyAlignment="1">
      <alignment horizontal="center" vertical="center" wrapText="1" readingOrder="2"/>
    </xf>
  </cellXfs>
  <cellStyles count="62">
    <cellStyle name="Comma" xfId="1" builtinId="3"/>
    <cellStyle name="Comma 2" xfId="2"/>
    <cellStyle name="Comma 3 2" xfId="3"/>
    <cellStyle name="Normal" xfId="0" builtinId="0"/>
    <cellStyle name="Normal 12 10" xfId="4"/>
    <cellStyle name="Normal 13 10" xfId="5"/>
    <cellStyle name="Normal 14 10" xfId="6"/>
    <cellStyle name="Normal 15 10" xfId="7"/>
    <cellStyle name="Normal 16" xfId="8"/>
    <cellStyle name="Normal 17" xfId="9"/>
    <cellStyle name="Normal 18" xfId="10"/>
    <cellStyle name="Normal 19" xfId="11"/>
    <cellStyle name="Normal 2" xfId="12"/>
    <cellStyle name="Normal 2 2" xfId="13"/>
    <cellStyle name="Normal 2 2 2" xfId="14"/>
    <cellStyle name="Normal 2 4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26" xfId="22"/>
    <cellStyle name="Normal 27" xfId="23"/>
    <cellStyle name="Normal 28" xfId="24"/>
    <cellStyle name="Normal 29" xfId="25"/>
    <cellStyle name="Normal 3" xfId="26"/>
    <cellStyle name="Normal 3 3" xfId="27"/>
    <cellStyle name="Normal 3 4" xfId="28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 2" xfId="39"/>
    <cellStyle name="Normal 4 3" xfId="40"/>
    <cellStyle name="Normal 40" xfId="41"/>
    <cellStyle name="Normal 41" xfId="42"/>
    <cellStyle name="Normal 42" xfId="43"/>
    <cellStyle name="Normal 43" xfId="44"/>
    <cellStyle name="Normal 44" xfId="45"/>
    <cellStyle name="Normal 45" xfId="46"/>
    <cellStyle name="Normal 46" xfId="47"/>
    <cellStyle name="Normal 47" xfId="48"/>
    <cellStyle name="Normal 48" xfId="49"/>
    <cellStyle name="Normal 49" xfId="50"/>
    <cellStyle name="Normal 50" xfId="51"/>
    <cellStyle name="Normal 51" xfId="52"/>
    <cellStyle name="Normal 52" xfId="53"/>
    <cellStyle name="Normal 53" xfId="54"/>
    <cellStyle name="Normal 54" xfId="55"/>
    <cellStyle name="Normal 55" xfId="56"/>
    <cellStyle name="Normal 56" xfId="57"/>
    <cellStyle name="Normal 57" xfId="58"/>
    <cellStyle name="Normal 58" xfId="59"/>
    <cellStyle name="Normal 59" xfId="60"/>
    <cellStyle name="Normal 60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tabSelected="1" workbookViewId="0">
      <selection activeCell="G32" sqref="G32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54" t="s">
        <v>71</v>
      </c>
      <c r="B1" s="54"/>
      <c r="C1" s="4"/>
      <c r="D1" s="4"/>
      <c r="E1" s="4"/>
      <c r="F1" s="4"/>
      <c r="G1" s="19" t="s">
        <v>72</v>
      </c>
    </row>
    <row r="2" spans="1:7" s="6" customFormat="1" ht="24.95" customHeight="1" x14ac:dyDescent="0.2">
      <c r="A2" s="58" t="s">
        <v>111</v>
      </c>
      <c r="B2" s="58"/>
      <c r="C2" s="58"/>
      <c r="D2" s="58"/>
      <c r="E2" s="58"/>
      <c r="F2" s="58"/>
      <c r="G2" s="58"/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v>9601</v>
      </c>
      <c r="D5" s="1">
        <v>1593</v>
      </c>
      <c r="E5" s="1">
        <v>697</v>
      </c>
      <c r="F5" s="25">
        <f t="shared" ref="F5:F28" si="0">SUM(C5:E5)</f>
        <v>11891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v>635</v>
      </c>
      <c r="D6" s="1">
        <v>244</v>
      </c>
      <c r="E6" s="1">
        <v>140</v>
      </c>
      <c r="F6" s="25">
        <f t="shared" si="0"/>
        <v>1019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v>74</v>
      </c>
      <c r="D7" s="1">
        <v>10</v>
      </c>
      <c r="E7" s="1">
        <v>2</v>
      </c>
      <c r="F7" s="25">
        <f t="shared" si="0"/>
        <v>86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v>2012</v>
      </c>
      <c r="D8" s="1">
        <v>279</v>
      </c>
      <c r="E8" s="1">
        <v>96</v>
      </c>
      <c r="F8" s="25">
        <f t="shared" si="0"/>
        <v>2387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v>30677</v>
      </c>
      <c r="D9" s="1">
        <v>2152</v>
      </c>
      <c r="E9" s="1">
        <v>122</v>
      </c>
      <c r="F9" s="25">
        <f t="shared" si="0"/>
        <v>32951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v>112</v>
      </c>
      <c r="D10" s="1">
        <v>17</v>
      </c>
      <c r="E10" s="1">
        <v>18</v>
      </c>
      <c r="F10" s="25">
        <f t="shared" si="0"/>
        <v>147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v>3347</v>
      </c>
      <c r="D11" s="1">
        <v>1492</v>
      </c>
      <c r="E11" s="1">
        <v>152</v>
      </c>
      <c r="F11" s="25">
        <f t="shared" si="0"/>
        <v>4991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v>94</v>
      </c>
      <c r="D12" s="1">
        <v>132</v>
      </c>
      <c r="E12" s="1">
        <v>129</v>
      </c>
      <c r="F12" s="25">
        <f t="shared" si="0"/>
        <v>355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v>814</v>
      </c>
      <c r="D13" s="1">
        <v>434</v>
      </c>
      <c r="E13" s="1">
        <v>180</v>
      </c>
      <c r="F13" s="25">
        <f t="shared" si="0"/>
        <v>1428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v>34</v>
      </c>
      <c r="D14" s="1">
        <v>75</v>
      </c>
      <c r="E14" s="1">
        <v>27</v>
      </c>
      <c r="F14" s="25">
        <f t="shared" si="0"/>
        <v>136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v>374</v>
      </c>
      <c r="D15" s="1">
        <v>591</v>
      </c>
      <c r="E15" s="1">
        <v>560</v>
      </c>
      <c r="F15" s="25">
        <f t="shared" si="0"/>
        <v>1525</v>
      </c>
      <c r="G15" s="42" t="s">
        <v>38</v>
      </c>
    </row>
    <row r="16" spans="1:7" ht="14.45" customHeight="1" x14ac:dyDescent="0.2">
      <c r="A16" s="27">
        <v>21</v>
      </c>
      <c r="B16" s="34" t="s">
        <v>11</v>
      </c>
      <c r="C16" s="1">
        <v>26</v>
      </c>
      <c r="D16" s="1">
        <v>20</v>
      </c>
      <c r="E16" s="1">
        <v>53</v>
      </c>
      <c r="F16" s="25">
        <f t="shared" si="0"/>
        <v>99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v>219</v>
      </c>
      <c r="D17" s="1">
        <v>319</v>
      </c>
      <c r="E17" s="1">
        <v>250</v>
      </c>
      <c r="F17" s="25">
        <f t="shared" si="0"/>
        <v>788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v>1772</v>
      </c>
      <c r="D18" s="1">
        <v>1699</v>
      </c>
      <c r="E18" s="1">
        <v>1203</v>
      </c>
      <c r="F18" s="25">
        <f t="shared" si="0"/>
        <v>4674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v>112</v>
      </c>
      <c r="D19" s="1">
        <v>203</v>
      </c>
      <c r="E19" s="1">
        <v>291</v>
      </c>
      <c r="F19" s="25">
        <f t="shared" si="0"/>
        <v>606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v>15180</v>
      </c>
      <c r="D20" s="1">
        <v>5326</v>
      </c>
      <c r="E20" s="1">
        <v>763</v>
      </c>
      <c r="F20" s="25">
        <f t="shared" si="0"/>
        <v>21269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v>69</v>
      </c>
      <c r="D21" s="1">
        <v>46</v>
      </c>
      <c r="E21" s="1">
        <v>35</v>
      </c>
      <c r="F21" s="25">
        <f t="shared" si="0"/>
        <v>150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v>321</v>
      </c>
      <c r="D22" s="1">
        <v>102</v>
      </c>
      <c r="E22" s="1">
        <v>196</v>
      </c>
      <c r="F22" s="25">
        <f t="shared" si="0"/>
        <v>619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v>118</v>
      </c>
      <c r="D23" s="1">
        <v>137</v>
      </c>
      <c r="E23" s="1">
        <v>123</v>
      </c>
      <c r="F23" s="25">
        <f t="shared" si="0"/>
        <v>378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v>89</v>
      </c>
      <c r="D24" s="1">
        <v>168</v>
      </c>
      <c r="E24" s="1">
        <v>80</v>
      </c>
      <c r="F24" s="25">
        <f t="shared" si="0"/>
        <v>337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v>26</v>
      </c>
      <c r="D25" s="1">
        <v>14</v>
      </c>
      <c r="E25" s="1">
        <v>11</v>
      </c>
      <c r="F25" s="25">
        <f t="shared" si="0"/>
        <v>51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v>7431</v>
      </c>
      <c r="D26" s="1">
        <v>2188</v>
      </c>
      <c r="E26" s="1">
        <v>367</v>
      </c>
      <c r="F26" s="25">
        <f t="shared" si="0"/>
        <v>9986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v>362</v>
      </c>
      <c r="D27" s="1">
        <v>89</v>
      </c>
      <c r="E27" s="1">
        <v>65</v>
      </c>
      <c r="F27" s="25">
        <f t="shared" si="0"/>
        <v>516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v>11540</v>
      </c>
      <c r="D28" s="1">
        <v>692</v>
      </c>
      <c r="E28" s="1">
        <v>194</v>
      </c>
      <c r="F28" s="25">
        <f t="shared" si="0"/>
        <v>12426</v>
      </c>
      <c r="G28" s="42" t="s">
        <v>49</v>
      </c>
    </row>
    <row r="29" spans="1:7" ht="30.75" customHeight="1" x14ac:dyDescent="0.2">
      <c r="A29" s="57" t="s">
        <v>24</v>
      </c>
      <c r="B29" s="57"/>
      <c r="C29" s="43">
        <f>SUM(C5:C28)</f>
        <v>85039</v>
      </c>
      <c r="D29" s="43">
        <f>SUM(D5:D28)</f>
        <v>18022</v>
      </c>
      <c r="E29" s="43">
        <f>SUM(E5:E28)</f>
        <v>5754</v>
      </c>
      <c r="F29" s="43">
        <f>SUM(F5:F28)</f>
        <v>108815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  <c r="D31" s="15"/>
      <c r="E31" s="15"/>
      <c r="F31" s="15"/>
      <c r="G31" s="15"/>
    </row>
    <row r="32" spans="1:7" ht="15" customHeight="1" x14ac:dyDescent="0.2">
      <c r="A32" s="47" t="s">
        <v>100</v>
      </c>
      <c r="B32" s="48" t="s">
        <v>98</v>
      </c>
      <c r="C32" s="15"/>
      <c r="D32" s="15"/>
      <c r="E32" s="15"/>
      <c r="F32" s="15"/>
      <c r="G32" s="15"/>
    </row>
    <row r="33" spans="1:7" ht="15" customHeight="1" x14ac:dyDescent="0.2">
      <c r="A33" s="47" t="s">
        <v>100</v>
      </c>
      <c r="B33" s="48" t="s">
        <v>99</v>
      </c>
      <c r="C33" s="15"/>
      <c r="D33" s="15"/>
      <c r="E33" s="15"/>
      <c r="F33" s="15"/>
      <c r="G33" s="15"/>
    </row>
  </sheetData>
  <mergeCells count="5">
    <mergeCell ref="A1:B1"/>
    <mergeCell ref="A3:B4"/>
    <mergeCell ref="G3:G4"/>
    <mergeCell ref="A29:B29"/>
    <mergeCell ref="A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G32" sqref="G32"/>
    </sheetView>
  </sheetViews>
  <sheetFormatPr defaultRowHeight="12.75" x14ac:dyDescent="0.2"/>
  <cols>
    <col min="1" max="1" width="4.7109375" customWidth="1"/>
    <col min="2" max="2" width="42" customWidth="1"/>
    <col min="3" max="4" width="13.42578125" customWidth="1"/>
    <col min="5" max="5" width="13.140625" customWidth="1"/>
    <col min="6" max="6" width="14.85546875" customWidth="1"/>
    <col min="7" max="7" width="53.7109375" customWidth="1"/>
  </cols>
  <sheetData>
    <row r="1" spans="1:7" x14ac:dyDescent="0.2">
      <c r="A1" s="54" t="s">
        <v>88</v>
      </c>
      <c r="B1" s="54"/>
      <c r="C1" s="4"/>
      <c r="D1" s="4"/>
      <c r="E1" s="4"/>
      <c r="F1" s="4"/>
      <c r="G1" s="19" t="s">
        <v>89</v>
      </c>
    </row>
    <row r="2" spans="1:7" ht="24.95" customHeight="1" x14ac:dyDescent="0.2">
      <c r="A2" s="58" t="s">
        <v>127</v>
      </c>
      <c r="B2" s="58"/>
      <c r="C2" s="58"/>
      <c r="D2" s="11" t="s">
        <v>96</v>
      </c>
      <c r="E2" s="12" t="s">
        <v>97</v>
      </c>
      <c r="F2" s="61" t="s">
        <v>128</v>
      </c>
      <c r="G2" s="61"/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v>2945466</v>
      </c>
      <c r="D5" s="1">
        <v>4400041</v>
      </c>
      <c r="E5" s="1">
        <v>27615858</v>
      </c>
      <c r="F5" s="25">
        <f t="shared" ref="F5:F24" si="0">SUM(C5:E5)</f>
        <v>34961365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v>126260</v>
      </c>
      <c r="D6" s="1">
        <v>204439</v>
      </c>
      <c r="E6" s="1">
        <v>6107634</v>
      </c>
      <c r="F6" s="25">
        <f t="shared" si="0"/>
        <v>6438333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v>7939</v>
      </c>
      <c r="D7" s="1">
        <v>4666</v>
      </c>
      <c r="E7" s="1">
        <v>3806</v>
      </c>
      <c r="F7" s="25">
        <f t="shared" si="0"/>
        <v>16411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v>186864</v>
      </c>
      <c r="D8" s="1">
        <v>370656</v>
      </c>
      <c r="E8" s="1">
        <v>6927341</v>
      </c>
      <c r="F8" s="25">
        <f t="shared" si="0"/>
        <v>7484861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v>3187642</v>
      </c>
      <c r="D9" s="1">
        <v>1012721</v>
      </c>
      <c r="E9" s="1">
        <v>778179</v>
      </c>
      <c r="F9" s="25">
        <f t="shared" si="0"/>
        <v>4978542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v>13008</v>
      </c>
      <c r="D10" s="1">
        <v>15211</v>
      </c>
      <c r="E10" s="1">
        <v>204992</v>
      </c>
      <c r="F10" s="25">
        <f t="shared" si="0"/>
        <v>233211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v>1122634</v>
      </c>
      <c r="D11" s="1">
        <v>1213973</v>
      </c>
      <c r="E11" s="1">
        <v>2326741</v>
      </c>
      <c r="F11" s="25">
        <f t="shared" si="0"/>
        <v>4663348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v>11430</v>
      </c>
      <c r="D12" s="1">
        <v>410296</v>
      </c>
      <c r="E12" s="1">
        <v>7697219</v>
      </c>
      <c r="F12" s="25">
        <f t="shared" si="0"/>
        <v>8118945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v>235287</v>
      </c>
      <c r="D13" s="1">
        <v>541720</v>
      </c>
      <c r="E13" s="1">
        <v>4205311</v>
      </c>
      <c r="F13" s="25">
        <f t="shared" si="0"/>
        <v>4982318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v>36477</v>
      </c>
      <c r="D14" s="1">
        <v>556034</v>
      </c>
      <c r="E14" s="1">
        <v>62853366</v>
      </c>
      <c r="F14" s="25">
        <f t="shared" si="0"/>
        <v>63445877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v>107449</v>
      </c>
      <c r="D15" s="1">
        <v>3470038</v>
      </c>
      <c r="E15" s="1">
        <v>82852523</v>
      </c>
      <c r="F15" s="25">
        <f t="shared" si="0"/>
        <v>86430010</v>
      </c>
      <c r="G15" s="42" t="s">
        <v>38</v>
      </c>
    </row>
    <row r="16" spans="1:7" ht="14.45" customHeight="1" x14ac:dyDescent="0.2">
      <c r="A16" s="27">
        <v>21</v>
      </c>
      <c r="B16" s="34" t="s">
        <v>11</v>
      </c>
      <c r="C16" s="1">
        <v>3630</v>
      </c>
      <c r="D16" s="1">
        <v>36031</v>
      </c>
      <c r="E16" s="1">
        <v>2011431</v>
      </c>
      <c r="F16" s="25">
        <f t="shared" si="0"/>
        <v>2051092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v>148636</v>
      </c>
      <c r="D17" s="1">
        <v>799017</v>
      </c>
      <c r="E17" s="1">
        <v>8536270</v>
      </c>
      <c r="F17" s="25">
        <f t="shared" si="0"/>
        <v>9483923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v>547606</v>
      </c>
      <c r="D18" s="1">
        <v>2930376</v>
      </c>
      <c r="E18" s="1">
        <v>17436334</v>
      </c>
      <c r="F18" s="25">
        <f t="shared" si="0"/>
        <v>20914316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v>19414</v>
      </c>
      <c r="D19" s="1">
        <v>277000</v>
      </c>
      <c r="E19" s="1">
        <v>17705930</v>
      </c>
      <c r="F19" s="25">
        <f t="shared" si="0"/>
        <v>18002344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v>2376098</v>
      </c>
      <c r="D20" s="1">
        <v>1521072</v>
      </c>
      <c r="E20" s="1">
        <v>10162509</v>
      </c>
      <c r="F20" s="25">
        <f t="shared" si="0"/>
        <v>14059679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v>11361</v>
      </c>
      <c r="D21" s="1">
        <v>22250</v>
      </c>
      <c r="E21" s="1">
        <v>369726</v>
      </c>
      <c r="F21" s="25">
        <f t="shared" si="0"/>
        <v>403337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v>29221</v>
      </c>
      <c r="D22" s="1">
        <v>177852</v>
      </c>
      <c r="E22" s="1">
        <v>12249129</v>
      </c>
      <c r="F22" s="25">
        <f t="shared" si="0"/>
        <v>12456202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v>55930</v>
      </c>
      <c r="D23" s="1">
        <v>604077</v>
      </c>
      <c r="E23" s="1">
        <v>6294057</v>
      </c>
      <c r="F23" s="25">
        <f t="shared" si="0"/>
        <v>6954064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v>23317</v>
      </c>
      <c r="D24" s="1">
        <v>319458</v>
      </c>
      <c r="E24" s="1">
        <v>1189028</v>
      </c>
      <c r="F24" s="25">
        <f t="shared" si="0"/>
        <v>1531803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v>8548</v>
      </c>
      <c r="D25" s="1">
        <v>6342</v>
      </c>
      <c r="E25" s="1">
        <v>1191679</v>
      </c>
      <c r="F25" s="25">
        <f t="shared" ref="F25:F28" si="1">SUM(C25:E25)</f>
        <v>1206569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v>1430548</v>
      </c>
      <c r="D26" s="1">
        <v>2075939</v>
      </c>
      <c r="E26" s="1">
        <v>4108984</v>
      </c>
      <c r="F26" s="25">
        <f t="shared" si="1"/>
        <v>7615471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v>53211</v>
      </c>
      <c r="D27" s="1">
        <v>101067</v>
      </c>
      <c r="E27" s="1">
        <v>619853</v>
      </c>
      <c r="F27" s="25">
        <f t="shared" si="1"/>
        <v>774131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v>1052080</v>
      </c>
      <c r="D28" s="1">
        <v>315789</v>
      </c>
      <c r="E28" s="1">
        <v>2737638</v>
      </c>
      <c r="F28" s="25">
        <f t="shared" si="1"/>
        <v>4105507</v>
      </c>
      <c r="G28" s="42" t="s">
        <v>49</v>
      </c>
    </row>
    <row r="29" spans="1:7" ht="20.100000000000001" customHeight="1" x14ac:dyDescent="0.2">
      <c r="A29" s="57" t="s">
        <v>24</v>
      </c>
      <c r="B29" s="57"/>
      <c r="C29" s="43">
        <f>SUM(C5:C28)</f>
        <v>13740056</v>
      </c>
      <c r="D29" s="43">
        <f>SUM(D5:D28)</f>
        <v>21386065</v>
      </c>
      <c r="E29" s="43">
        <f>SUM(E5:E28)</f>
        <v>286185538</v>
      </c>
      <c r="F29" s="43">
        <f t="shared" ref="F29" si="2">SUM(C29:E29)</f>
        <v>321311659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</row>
    <row r="32" spans="1:7" ht="15" customHeight="1" x14ac:dyDescent="0.2">
      <c r="A32" s="47" t="s">
        <v>100</v>
      </c>
      <c r="B32" s="48" t="s">
        <v>98</v>
      </c>
      <c r="C32" s="15"/>
    </row>
    <row r="33" spans="1:3" ht="15" customHeight="1" x14ac:dyDescent="0.2">
      <c r="A33" s="47" t="s">
        <v>100</v>
      </c>
      <c r="B33" s="48" t="s">
        <v>99</v>
      </c>
      <c r="C33" s="15"/>
    </row>
  </sheetData>
  <mergeCells count="6">
    <mergeCell ref="A3:B4"/>
    <mergeCell ref="G3:G4"/>
    <mergeCell ref="A1:B1"/>
    <mergeCell ref="A29:B29"/>
    <mergeCell ref="A2:C2"/>
    <mergeCell ref="F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G35" sqref="G35"/>
    </sheetView>
  </sheetViews>
  <sheetFormatPr defaultRowHeight="12.75" x14ac:dyDescent="0.2"/>
  <cols>
    <col min="1" max="1" width="4.42578125" customWidth="1"/>
    <col min="2" max="2" width="43.85546875" customWidth="1"/>
    <col min="3" max="3" width="13.140625" customWidth="1"/>
    <col min="4" max="4" width="14.85546875" customWidth="1"/>
    <col min="5" max="5" width="14.7109375" customWidth="1"/>
    <col min="6" max="6" width="15.28515625" customWidth="1"/>
    <col min="7" max="7" width="49.85546875" customWidth="1"/>
  </cols>
  <sheetData>
    <row r="1" spans="1:7" x14ac:dyDescent="0.2">
      <c r="A1" s="54" t="s">
        <v>90</v>
      </c>
      <c r="B1" s="54"/>
      <c r="C1" s="4"/>
      <c r="D1" s="4"/>
      <c r="E1" s="4"/>
      <c r="F1" s="4"/>
      <c r="G1" s="19" t="s">
        <v>91</v>
      </c>
    </row>
    <row r="2" spans="1:7" ht="24.95" customHeight="1" x14ac:dyDescent="0.2">
      <c r="A2" s="58" t="s">
        <v>129</v>
      </c>
      <c r="B2" s="58"/>
      <c r="C2" s="58"/>
      <c r="D2" s="11" t="s">
        <v>96</v>
      </c>
      <c r="E2" s="12" t="s">
        <v>97</v>
      </c>
      <c r="F2" s="61" t="s">
        <v>130</v>
      </c>
      <c r="G2" s="61"/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v>7192238</v>
      </c>
      <c r="D5" s="1">
        <v>7471133</v>
      </c>
      <c r="E5" s="1">
        <v>64356469</v>
      </c>
      <c r="F5" s="25">
        <f t="shared" ref="F5:F24" si="0">SUM(C5:E5)</f>
        <v>79019840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v>204089</v>
      </c>
      <c r="D6" s="1">
        <v>282504</v>
      </c>
      <c r="E6" s="1">
        <v>10569281</v>
      </c>
      <c r="F6" s="25">
        <f t="shared" si="0"/>
        <v>11055874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v>13127</v>
      </c>
      <c r="D7" s="1">
        <v>8043</v>
      </c>
      <c r="E7" s="1">
        <v>6932</v>
      </c>
      <c r="F7" s="25">
        <f t="shared" si="0"/>
        <v>28102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v>335803</v>
      </c>
      <c r="D8" s="1">
        <v>677950</v>
      </c>
      <c r="E8" s="1">
        <v>10407194</v>
      </c>
      <c r="F8" s="25">
        <f t="shared" si="0"/>
        <v>11420947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v>7512039</v>
      </c>
      <c r="D9" s="1">
        <v>1906699</v>
      </c>
      <c r="E9" s="1">
        <v>1203621</v>
      </c>
      <c r="F9" s="25">
        <f t="shared" si="0"/>
        <v>10622359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v>40029</v>
      </c>
      <c r="D10" s="1">
        <v>36294</v>
      </c>
      <c r="E10" s="1">
        <v>584442</v>
      </c>
      <c r="F10" s="25">
        <f t="shared" si="0"/>
        <v>660765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v>2314739</v>
      </c>
      <c r="D11" s="1">
        <v>2594004</v>
      </c>
      <c r="E11" s="1">
        <v>3190903</v>
      </c>
      <c r="F11" s="25">
        <f t="shared" si="0"/>
        <v>8099646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v>26799</v>
      </c>
      <c r="D12" s="1">
        <v>644688</v>
      </c>
      <c r="E12" s="1">
        <v>17858352</v>
      </c>
      <c r="F12" s="25">
        <f t="shared" si="0"/>
        <v>18529839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v>429705</v>
      </c>
      <c r="D13" s="1">
        <v>658206</v>
      </c>
      <c r="E13" s="1">
        <v>6912650</v>
      </c>
      <c r="F13" s="25">
        <f t="shared" si="0"/>
        <v>8000561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v>48308</v>
      </c>
      <c r="D14" s="1">
        <v>749507</v>
      </c>
      <c r="E14" s="1">
        <v>142124263</v>
      </c>
      <c r="F14" s="25">
        <f t="shared" si="0"/>
        <v>142922078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v>163828</v>
      </c>
      <c r="D15" s="1">
        <v>5498098</v>
      </c>
      <c r="E15" s="1">
        <v>175964540</v>
      </c>
      <c r="F15" s="25">
        <f t="shared" si="0"/>
        <v>181626466</v>
      </c>
      <c r="G15" s="42" t="s">
        <v>38</v>
      </c>
    </row>
    <row r="16" spans="1:7" ht="14.45" customHeight="1" x14ac:dyDescent="0.2">
      <c r="A16" s="27">
        <v>21</v>
      </c>
      <c r="B16" s="34" t="s">
        <v>11</v>
      </c>
      <c r="C16" s="1">
        <v>5968</v>
      </c>
      <c r="D16" s="1">
        <v>100674</v>
      </c>
      <c r="E16" s="1">
        <v>3345411</v>
      </c>
      <c r="F16" s="25">
        <f t="shared" si="0"/>
        <v>3452053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v>250791</v>
      </c>
      <c r="D17" s="1">
        <v>1437659</v>
      </c>
      <c r="E17" s="1">
        <v>17890741</v>
      </c>
      <c r="F17" s="25">
        <f t="shared" si="0"/>
        <v>19579191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v>917550</v>
      </c>
      <c r="D18" s="1">
        <v>5011453</v>
      </c>
      <c r="E18" s="1">
        <v>34904919</v>
      </c>
      <c r="F18" s="25">
        <f t="shared" si="0"/>
        <v>40833922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v>41852</v>
      </c>
      <c r="D19" s="1">
        <v>405952</v>
      </c>
      <c r="E19" s="1">
        <v>32492378</v>
      </c>
      <c r="F19" s="25">
        <f t="shared" si="0"/>
        <v>32940182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v>4015770</v>
      </c>
      <c r="D20" s="1">
        <v>3949806</v>
      </c>
      <c r="E20" s="1">
        <v>24230152</v>
      </c>
      <c r="F20" s="25">
        <f t="shared" si="0"/>
        <v>32195728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v>22012</v>
      </c>
      <c r="D21" s="1">
        <v>62835</v>
      </c>
      <c r="E21" s="1">
        <v>718071</v>
      </c>
      <c r="F21" s="25">
        <f t="shared" si="0"/>
        <v>802918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v>80939</v>
      </c>
      <c r="D22" s="1">
        <v>301869</v>
      </c>
      <c r="E22" s="1">
        <v>24555883</v>
      </c>
      <c r="F22" s="25">
        <f t="shared" si="0"/>
        <v>24938691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v>100745</v>
      </c>
      <c r="D23" s="1">
        <v>1003883</v>
      </c>
      <c r="E23" s="1">
        <v>11755073</v>
      </c>
      <c r="F23" s="25">
        <f t="shared" si="0"/>
        <v>12859701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v>57860</v>
      </c>
      <c r="D24" s="1">
        <v>1033298</v>
      </c>
      <c r="E24" s="1">
        <v>3497538</v>
      </c>
      <c r="F24" s="25">
        <f t="shared" si="0"/>
        <v>4588696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v>17321</v>
      </c>
      <c r="D25" s="1">
        <v>13543</v>
      </c>
      <c r="E25" s="1">
        <v>2359074</v>
      </c>
      <c r="F25" s="25">
        <f t="shared" ref="F25:F28" si="1">SUM(C25:E25)</f>
        <v>2389938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v>2621151</v>
      </c>
      <c r="D26" s="1">
        <v>4053452</v>
      </c>
      <c r="E26" s="1">
        <v>8449470</v>
      </c>
      <c r="F26" s="25">
        <f t="shared" si="1"/>
        <v>15124073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v>150951</v>
      </c>
      <c r="D27" s="1">
        <v>185655</v>
      </c>
      <c r="E27" s="1">
        <v>1231982</v>
      </c>
      <c r="F27" s="25">
        <f t="shared" si="1"/>
        <v>1568588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v>2717762</v>
      </c>
      <c r="D28" s="1">
        <v>786451</v>
      </c>
      <c r="E28" s="1">
        <v>4968178</v>
      </c>
      <c r="F28" s="25">
        <f t="shared" si="1"/>
        <v>8472391</v>
      </c>
      <c r="G28" s="42" t="s">
        <v>49</v>
      </c>
    </row>
    <row r="29" spans="1:7" ht="20.100000000000001" customHeight="1" x14ac:dyDescent="0.2">
      <c r="A29" s="57" t="s">
        <v>24</v>
      </c>
      <c r="B29" s="57"/>
      <c r="C29" s="43">
        <f>SUM(C5:C28)</f>
        <v>29281376</v>
      </c>
      <c r="D29" s="43">
        <f>SUM(D5:D28)</f>
        <v>38873656</v>
      </c>
      <c r="E29" s="43">
        <f>SUM(E5:E28)</f>
        <v>603577517</v>
      </c>
      <c r="F29" s="43">
        <f t="shared" ref="F29" si="2">SUM(C29:E29)</f>
        <v>671732549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</row>
    <row r="32" spans="1:7" ht="15" customHeight="1" x14ac:dyDescent="0.2">
      <c r="A32" s="47" t="s">
        <v>100</v>
      </c>
      <c r="B32" s="48" t="s">
        <v>98</v>
      </c>
      <c r="C32" s="15"/>
    </row>
    <row r="33" spans="1:3" ht="15" customHeight="1" x14ac:dyDescent="0.2">
      <c r="A33" s="47" t="s">
        <v>100</v>
      </c>
      <c r="B33" s="48" t="s">
        <v>99</v>
      </c>
      <c r="C33" s="15"/>
    </row>
  </sheetData>
  <mergeCells count="6">
    <mergeCell ref="A3:B4"/>
    <mergeCell ref="G3:G4"/>
    <mergeCell ref="A29:B29"/>
    <mergeCell ref="A1:B1"/>
    <mergeCell ref="F2:G2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rightToLeft="1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4" width="15.7109375" customWidth="1"/>
    <col min="5" max="5" width="55.7109375" customWidth="1"/>
    <col min="6" max="6" width="15" customWidth="1"/>
    <col min="11" max="11" width="10.85546875" customWidth="1"/>
    <col min="12" max="12" width="11.5703125" customWidth="1"/>
  </cols>
  <sheetData>
    <row r="1" spans="1:6" x14ac:dyDescent="0.2">
      <c r="A1" s="54" t="s">
        <v>92</v>
      </c>
      <c r="B1" s="54"/>
      <c r="C1" s="4"/>
      <c r="D1" s="4"/>
      <c r="E1" s="19" t="s">
        <v>93</v>
      </c>
      <c r="F1" s="4"/>
    </row>
    <row r="2" spans="1:6" ht="24.95" customHeight="1" x14ac:dyDescent="0.2">
      <c r="A2" s="58" t="s">
        <v>131</v>
      </c>
      <c r="B2" s="58"/>
      <c r="C2" s="71" t="s">
        <v>95</v>
      </c>
      <c r="D2" s="71"/>
      <c r="E2" s="8" t="s">
        <v>132</v>
      </c>
    </row>
    <row r="3" spans="1:6" ht="20.100000000000001" customHeight="1" x14ac:dyDescent="0.2">
      <c r="A3" s="55" t="s">
        <v>23</v>
      </c>
      <c r="B3" s="55"/>
      <c r="C3" s="53" t="s">
        <v>57</v>
      </c>
      <c r="D3" s="53" t="s">
        <v>68</v>
      </c>
      <c r="E3" s="56" t="s">
        <v>28</v>
      </c>
    </row>
    <row r="4" spans="1:6" ht="20.100000000000001" customHeight="1" x14ac:dyDescent="0.2">
      <c r="A4" s="55"/>
      <c r="B4" s="55"/>
      <c r="C4" s="50" t="s">
        <v>69</v>
      </c>
      <c r="D4" s="50" t="s">
        <v>70</v>
      </c>
      <c r="E4" s="56"/>
    </row>
    <row r="5" spans="1:6" ht="14.45" customHeight="1" x14ac:dyDescent="0.2">
      <c r="A5" s="27">
        <v>10</v>
      </c>
      <c r="B5" s="26" t="s">
        <v>1</v>
      </c>
      <c r="C5" s="5">
        <f>نفقات!F5</f>
        <v>34961365</v>
      </c>
      <c r="D5" s="5">
        <f>ايرادات!F5</f>
        <v>79019840</v>
      </c>
      <c r="E5" s="42" t="s">
        <v>29</v>
      </c>
    </row>
    <row r="6" spans="1:6" ht="14.45" customHeight="1" x14ac:dyDescent="0.2">
      <c r="A6" s="27">
        <v>11</v>
      </c>
      <c r="B6" s="28" t="s">
        <v>2</v>
      </c>
      <c r="C6" s="5">
        <f>نفقات!F6</f>
        <v>6438333</v>
      </c>
      <c r="D6" s="5">
        <f>ايرادات!F6</f>
        <v>11055874</v>
      </c>
      <c r="E6" s="42" t="s">
        <v>30</v>
      </c>
    </row>
    <row r="7" spans="1:6" ht="14.45" customHeight="1" x14ac:dyDescent="0.2">
      <c r="A7" s="27">
        <v>12</v>
      </c>
      <c r="B7" s="29" t="s">
        <v>3</v>
      </c>
      <c r="C7" s="5">
        <f>نفقات!F7</f>
        <v>16411</v>
      </c>
      <c r="D7" s="5">
        <f>ايرادات!F7</f>
        <v>28102</v>
      </c>
      <c r="E7" s="42" t="s">
        <v>31</v>
      </c>
    </row>
    <row r="8" spans="1:6" ht="14.45" customHeight="1" x14ac:dyDescent="0.2">
      <c r="A8" s="27">
        <v>13</v>
      </c>
      <c r="B8" s="26" t="s">
        <v>4</v>
      </c>
      <c r="C8" s="5">
        <f>نفقات!F8</f>
        <v>7484861</v>
      </c>
      <c r="D8" s="5">
        <f>ايرادات!F8</f>
        <v>11420947</v>
      </c>
      <c r="E8" s="42" t="s">
        <v>32</v>
      </c>
    </row>
    <row r="9" spans="1:6" ht="14.45" customHeight="1" x14ac:dyDescent="0.2">
      <c r="A9" s="27">
        <v>14</v>
      </c>
      <c r="B9" s="26" t="s">
        <v>5</v>
      </c>
      <c r="C9" s="5">
        <f>نفقات!F9</f>
        <v>4978542</v>
      </c>
      <c r="D9" s="5">
        <f>ايرادات!F9</f>
        <v>10622359</v>
      </c>
      <c r="E9" s="42" t="s">
        <v>33</v>
      </c>
    </row>
    <row r="10" spans="1:6" ht="14.45" customHeight="1" x14ac:dyDescent="0.2">
      <c r="A10" s="27">
        <v>15</v>
      </c>
      <c r="B10" s="30" t="s">
        <v>6</v>
      </c>
      <c r="C10" s="5">
        <f>نفقات!F10</f>
        <v>233211</v>
      </c>
      <c r="D10" s="5">
        <f>ايرادات!F10</f>
        <v>660765</v>
      </c>
      <c r="E10" s="42" t="s">
        <v>34</v>
      </c>
    </row>
    <row r="11" spans="1:6" ht="14.45" customHeight="1" x14ac:dyDescent="0.2">
      <c r="A11" s="27">
        <v>16</v>
      </c>
      <c r="B11" s="26" t="s">
        <v>7</v>
      </c>
      <c r="C11" s="5">
        <f>نفقات!F11</f>
        <v>4663348</v>
      </c>
      <c r="D11" s="5">
        <f>ايرادات!F11</f>
        <v>8099646</v>
      </c>
      <c r="E11" s="42" t="s">
        <v>52</v>
      </c>
    </row>
    <row r="12" spans="1:6" ht="14.45" customHeight="1" x14ac:dyDescent="0.2">
      <c r="A12" s="27">
        <v>17</v>
      </c>
      <c r="B12" s="31" t="s">
        <v>8</v>
      </c>
      <c r="C12" s="5">
        <f>نفقات!F12</f>
        <v>8118945</v>
      </c>
      <c r="D12" s="5">
        <f>ايرادات!F12</f>
        <v>18529839</v>
      </c>
      <c r="E12" s="42" t="s">
        <v>35</v>
      </c>
    </row>
    <row r="13" spans="1:6" ht="14.45" customHeight="1" x14ac:dyDescent="0.2">
      <c r="A13" s="27">
        <v>18</v>
      </c>
      <c r="B13" s="32" t="s">
        <v>9</v>
      </c>
      <c r="C13" s="5">
        <f>نفقات!F13</f>
        <v>4982318</v>
      </c>
      <c r="D13" s="5">
        <f>ايرادات!F13</f>
        <v>8000561</v>
      </c>
      <c r="E13" s="42" t="s">
        <v>36</v>
      </c>
    </row>
    <row r="14" spans="1:6" ht="14.45" customHeight="1" x14ac:dyDescent="0.2">
      <c r="A14" s="27">
        <v>19</v>
      </c>
      <c r="B14" s="33" t="s">
        <v>53</v>
      </c>
      <c r="C14" s="5">
        <f>نفقات!F14</f>
        <v>63445877</v>
      </c>
      <c r="D14" s="5">
        <f>ايرادات!F14</f>
        <v>142922078</v>
      </c>
      <c r="E14" s="42" t="s">
        <v>37</v>
      </c>
    </row>
    <row r="15" spans="1:6" ht="14.45" customHeight="1" x14ac:dyDescent="0.2">
      <c r="A15" s="27">
        <v>20</v>
      </c>
      <c r="B15" s="26" t="s">
        <v>10</v>
      </c>
      <c r="C15" s="5">
        <f>نفقات!F15</f>
        <v>86430010</v>
      </c>
      <c r="D15" s="5">
        <f>ايرادات!F15</f>
        <v>181626466</v>
      </c>
      <c r="E15" s="42" t="s">
        <v>38</v>
      </c>
    </row>
    <row r="16" spans="1:6" ht="14.45" customHeight="1" x14ac:dyDescent="0.2">
      <c r="A16" s="27">
        <v>21</v>
      </c>
      <c r="B16" s="34" t="s">
        <v>11</v>
      </c>
      <c r="C16" s="5">
        <f>نفقات!F16</f>
        <v>2051092</v>
      </c>
      <c r="D16" s="5">
        <f>ايرادات!F16</f>
        <v>3452053</v>
      </c>
      <c r="E16" s="42" t="s">
        <v>54</v>
      </c>
    </row>
    <row r="17" spans="1:5" ht="14.45" customHeight="1" x14ac:dyDescent="0.2">
      <c r="A17" s="27">
        <v>22</v>
      </c>
      <c r="B17" s="35" t="s">
        <v>12</v>
      </c>
      <c r="C17" s="5">
        <f>نفقات!F17</f>
        <v>9483923</v>
      </c>
      <c r="D17" s="5">
        <f>ايرادات!F17</f>
        <v>19579191</v>
      </c>
      <c r="E17" s="42" t="s">
        <v>39</v>
      </c>
    </row>
    <row r="18" spans="1:5" ht="14.45" customHeight="1" x14ac:dyDescent="0.2">
      <c r="A18" s="27">
        <v>23</v>
      </c>
      <c r="B18" s="26" t="s">
        <v>13</v>
      </c>
      <c r="C18" s="5">
        <f>نفقات!F18</f>
        <v>20914316</v>
      </c>
      <c r="D18" s="5">
        <f>ايرادات!F18</f>
        <v>40833922</v>
      </c>
      <c r="E18" s="42" t="s">
        <v>40</v>
      </c>
    </row>
    <row r="19" spans="1:5" ht="14.45" customHeight="1" x14ac:dyDescent="0.2">
      <c r="A19" s="27">
        <v>24</v>
      </c>
      <c r="B19" s="36" t="s">
        <v>14</v>
      </c>
      <c r="C19" s="5">
        <f>نفقات!F19</f>
        <v>18002344</v>
      </c>
      <c r="D19" s="5">
        <f>ايرادات!F19</f>
        <v>32940182</v>
      </c>
      <c r="E19" s="42" t="s">
        <v>41</v>
      </c>
    </row>
    <row r="20" spans="1:5" ht="14.45" customHeight="1" x14ac:dyDescent="0.2">
      <c r="A20" s="27">
        <v>25</v>
      </c>
      <c r="B20" s="26" t="s">
        <v>15</v>
      </c>
      <c r="C20" s="5">
        <f>نفقات!F20</f>
        <v>14059679</v>
      </c>
      <c r="D20" s="5">
        <f>ايرادات!F20</f>
        <v>32195728</v>
      </c>
      <c r="E20" s="42" t="s">
        <v>55</v>
      </c>
    </row>
    <row r="21" spans="1:5" ht="14.45" customHeight="1" x14ac:dyDescent="0.2">
      <c r="A21" s="27">
        <v>26</v>
      </c>
      <c r="B21" s="37" t="s">
        <v>16</v>
      </c>
      <c r="C21" s="5">
        <f>نفقات!F21</f>
        <v>403337</v>
      </c>
      <c r="D21" s="5">
        <f>ايرادات!F21</f>
        <v>802918</v>
      </c>
      <c r="E21" s="42" t="s">
        <v>42</v>
      </c>
    </row>
    <row r="22" spans="1:5" ht="14.45" customHeight="1" x14ac:dyDescent="0.2">
      <c r="A22" s="27">
        <v>27</v>
      </c>
      <c r="B22" s="38" t="s">
        <v>17</v>
      </c>
      <c r="C22" s="5">
        <f>نفقات!F22</f>
        <v>12456202</v>
      </c>
      <c r="D22" s="5">
        <f>ايرادات!F22</f>
        <v>24938691</v>
      </c>
      <c r="E22" s="42" t="s">
        <v>43</v>
      </c>
    </row>
    <row r="23" spans="1:5" ht="14.45" customHeight="1" x14ac:dyDescent="0.2">
      <c r="A23" s="27">
        <v>28</v>
      </c>
      <c r="B23" s="39" t="s">
        <v>18</v>
      </c>
      <c r="C23" s="5">
        <f>نفقات!F23</f>
        <v>6954064</v>
      </c>
      <c r="D23" s="5">
        <f>ايرادات!F23</f>
        <v>12859701</v>
      </c>
      <c r="E23" s="42" t="s">
        <v>44</v>
      </c>
    </row>
    <row r="24" spans="1:5" ht="14.45" customHeight="1" x14ac:dyDescent="0.2">
      <c r="A24" s="27">
        <v>29</v>
      </c>
      <c r="B24" s="40" t="s">
        <v>56</v>
      </c>
      <c r="C24" s="5">
        <f>نفقات!F24</f>
        <v>1531803</v>
      </c>
      <c r="D24" s="5">
        <f>ايرادات!F24</f>
        <v>4588696</v>
      </c>
      <c r="E24" s="42" t="s">
        <v>45</v>
      </c>
    </row>
    <row r="25" spans="1:5" ht="14.45" customHeight="1" x14ac:dyDescent="0.2">
      <c r="A25" s="27">
        <v>30</v>
      </c>
      <c r="B25" s="26" t="s">
        <v>19</v>
      </c>
      <c r="C25" s="5">
        <f>نفقات!F25</f>
        <v>1206569</v>
      </c>
      <c r="D25" s="5">
        <f>ايرادات!F25</f>
        <v>2389938</v>
      </c>
      <c r="E25" s="42" t="s">
        <v>46</v>
      </c>
    </row>
    <row r="26" spans="1:5" ht="14.45" customHeight="1" x14ac:dyDescent="0.2">
      <c r="A26" s="27">
        <v>31</v>
      </c>
      <c r="B26" s="26" t="s">
        <v>20</v>
      </c>
      <c r="C26" s="5">
        <f>نفقات!F26</f>
        <v>7615471</v>
      </c>
      <c r="D26" s="5">
        <f>ايرادات!F26</f>
        <v>15124073</v>
      </c>
      <c r="E26" s="42" t="s">
        <v>47</v>
      </c>
    </row>
    <row r="27" spans="1:5" ht="14.45" customHeight="1" x14ac:dyDescent="0.2">
      <c r="A27" s="27">
        <v>32</v>
      </c>
      <c r="B27" s="41" t="s">
        <v>21</v>
      </c>
      <c r="C27" s="5">
        <f>نفقات!F27</f>
        <v>774131</v>
      </c>
      <c r="D27" s="5">
        <f>ايرادات!F27</f>
        <v>1568588</v>
      </c>
      <c r="E27" s="42" t="s">
        <v>48</v>
      </c>
    </row>
    <row r="28" spans="1:5" ht="14.45" customHeight="1" x14ac:dyDescent="0.2">
      <c r="A28" s="27">
        <v>33</v>
      </c>
      <c r="B28" s="26" t="s">
        <v>22</v>
      </c>
      <c r="C28" s="5">
        <f>نفقات!F28</f>
        <v>4105507</v>
      </c>
      <c r="D28" s="5">
        <f>ايرادات!F28</f>
        <v>8472391</v>
      </c>
      <c r="E28" s="42" t="s">
        <v>49</v>
      </c>
    </row>
    <row r="29" spans="1:5" ht="20.100000000000001" customHeight="1" x14ac:dyDescent="0.2">
      <c r="A29" s="57" t="s">
        <v>24</v>
      </c>
      <c r="B29" s="57"/>
      <c r="C29" s="51">
        <f>SUM(C5:C28)</f>
        <v>321311659</v>
      </c>
      <c r="D29" s="51">
        <f>SUM(D5:D28)</f>
        <v>671732549</v>
      </c>
      <c r="E29" s="44" t="s">
        <v>27</v>
      </c>
    </row>
    <row r="31" spans="1:5" ht="15" customHeight="1" x14ac:dyDescent="0.2">
      <c r="A31" s="47" t="s">
        <v>100</v>
      </c>
      <c r="B31" s="48" t="s">
        <v>116</v>
      </c>
      <c r="C31" s="15"/>
    </row>
    <row r="32" spans="1:5" ht="15" customHeight="1" x14ac:dyDescent="0.2">
      <c r="A32" s="47" t="s">
        <v>100</v>
      </c>
      <c r="B32" s="48" t="s">
        <v>98</v>
      </c>
      <c r="C32" s="15"/>
      <c r="D32" s="2"/>
    </row>
    <row r="33" spans="1:4" ht="15" customHeight="1" x14ac:dyDescent="0.2">
      <c r="A33" s="47" t="s">
        <v>100</v>
      </c>
      <c r="B33" s="48" t="s">
        <v>99</v>
      </c>
      <c r="C33" s="15"/>
      <c r="D33" s="2"/>
    </row>
    <row r="34" spans="1:4" x14ac:dyDescent="0.2">
      <c r="C34" s="2"/>
      <c r="D34" s="2"/>
    </row>
    <row r="35" spans="1:4" x14ac:dyDescent="0.2">
      <c r="C35" s="2"/>
      <c r="D35" s="2"/>
    </row>
    <row r="36" spans="1:4" x14ac:dyDescent="0.2">
      <c r="C36" s="2"/>
      <c r="D36" s="2"/>
    </row>
    <row r="37" spans="1:4" x14ac:dyDescent="0.2">
      <c r="C37" s="2"/>
      <c r="D37" s="2"/>
    </row>
    <row r="38" spans="1:4" x14ac:dyDescent="0.2">
      <c r="C38" s="2"/>
      <c r="D38" s="2"/>
    </row>
    <row r="39" spans="1:4" x14ac:dyDescent="0.2">
      <c r="C39" s="2"/>
      <c r="D39" s="2"/>
    </row>
  </sheetData>
  <mergeCells count="6">
    <mergeCell ref="A3:B4"/>
    <mergeCell ref="E3:E4"/>
    <mergeCell ref="A1:B1"/>
    <mergeCell ref="A29:B29"/>
    <mergeCell ref="A2:B2"/>
    <mergeCell ref="C2:D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G36" sqref="G36"/>
    </sheetView>
  </sheetViews>
  <sheetFormatPr defaultRowHeight="12.75" x14ac:dyDescent="0.2"/>
  <cols>
    <col min="1" max="1" width="4" customWidth="1"/>
    <col min="2" max="2" width="43.5703125" customWidth="1"/>
    <col min="3" max="3" width="13.140625" customWidth="1"/>
    <col min="4" max="4" width="12.140625" customWidth="1"/>
    <col min="5" max="5" width="15.5703125" customWidth="1"/>
    <col min="6" max="6" width="15.42578125" customWidth="1"/>
    <col min="7" max="7" width="51.42578125" customWidth="1"/>
  </cols>
  <sheetData>
    <row r="1" spans="1:7" x14ac:dyDescent="0.2">
      <c r="A1" s="54" t="s">
        <v>101</v>
      </c>
      <c r="B1" s="54"/>
      <c r="C1" s="4"/>
      <c r="D1" s="4"/>
      <c r="E1" s="4"/>
      <c r="F1" s="4"/>
      <c r="G1" s="19" t="s">
        <v>102</v>
      </c>
    </row>
    <row r="2" spans="1:7" ht="24.95" customHeight="1" x14ac:dyDescent="0.2">
      <c r="A2" s="58" t="s">
        <v>133</v>
      </c>
      <c r="B2" s="58"/>
      <c r="C2" s="58"/>
      <c r="D2" s="11" t="s">
        <v>96</v>
      </c>
      <c r="E2" s="12" t="s">
        <v>97</v>
      </c>
      <c r="F2" s="61" t="s">
        <v>134</v>
      </c>
      <c r="G2" s="61"/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f>ايرادات!C5-نفقات!C5-'جملة التعويضات'!C5</f>
        <v>3815453</v>
      </c>
      <c r="D5" s="1">
        <f>ايرادات!D5-نفقات!D5-'جملة التعويضات'!D5</f>
        <v>2775125</v>
      </c>
      <c r="E5" s="1">
        <f>ايرادات!E5-نفقات!E5-'جملة التعويضات'!E5</f>
        <v>32638523</v>
      </c>
      <c r="F5" s="25">
        <f t="shared" ref="F5:F28" si="0">SUM(C5:E5)</f>
        <v>39229101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f>ايرادات!C6-نفقات!C6-'جملة التعويضات'!C6</f>
        <v>47800</v>
      </c>
      <c r="D6" s="1">
        <f>ايرادات!D6-نفقات!D6-'جملة التعويضات'!D6</f>
        <v>29876</v>
      </c>
      <c r="E6" s="1">
        <f>ايرادات!E6-نفقات!E6-'جملة التعويضات'!E6</f>
        <v>3152379</v>
      </c>
      <c r="F6" s="25">
        <f t="shared" si="0"/>
        <v>3230055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f>ايرادات!C7-نفقات!C7-'جملة التعويضات'!C7</f>
        <v>2802</v>
      </c>
      <c r="D7" s="1">
        <f>ايرادات!D7-نفقات!D7-'جملة التعويضات'!D7</f>
        <v>1986</v>
      </c>
      <c r="E7" s="1">
        <f>ايرادات!E7-نفقات!E7-'جملة التعويضات'!E7</f>
        <v>1371</v>
      </c>
      <c r="F7" s="25">
        <f t="shared" si="0"/>
        <v>6159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f>ايرادات!C8-نفقات!C8-'جملة التعويضات'!C8</f>
        <v>44587</v>
      </c>
      <c r="D8" s="1">
        <f>ايرادات!D8-نفقات!D8-'جملة التعويضات'!D8</f>
        <v>265358</v>
      </c>
      <c r="E8" s="1">
        <f>ايرادات!E8-نفقات!E8-'جملة التعويضات'!E8</f>
        <v>2962404</v>
      </c>
      <c r="F8" s="25">
        <f t="shared" si="0"/>
        <v>3272349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f>ايرادات!C9-نفقات!C9-'جملة التعويضات'!C9</f>
        <v>3232619</v>
      </c>
      <c r="D9" s="1">
        <f>ايرادات!D9-نفقات!D9-'جملة التعويضات'!D9</f>
        <v>588090</v>
      </c>
      <c r="E9" s="1">
        <f>ايرادات!E9-نفقات!E9-'جملة التعويضات'!E9</f>
        <v>235307</v>
      </c>
      <c r="F9" s="25">
        <f t="shared" si="0"/>
        <v>4056016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f>ايرادات!C10-نفقات!C10-'جملة التعويضات'!C10</f>
        <v>23693</v>
      </c>
      <c r="D10" s="1">
        <f>ايرادات!D10-نفقات!D10-'جملة التعويضات'!D10</f>
        <v>16729</v>
      </c>
      <c r="E10" s="1">
        <f>ايرادات!E10-نفقات!E10-'جملة التعويضات'!E10</f>
        <v>326308</v>
      </c>
      <c r="F10" s="25">
        <f t="shared" si="0"/>
        <v>366730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f>ايرادات!C11-نفقات!C11-'جملة التعويضات'!C11</f>
        <v>1032522</v>
      </c>
      <c r="D11" s="1">
        <f>ايرادات!D11-نفقات!D11-'جملة التعويضات'!D11</f>
        <v>1136369</v>
      </c>
      <c r="E11" s="1">
        <f>ايرادات!E11-نفقات!E11-'جملة التعويضات'!E11</f>
        <v>587442</v>
      </c>
      <c r="F11" s="25">
        <f t="shared" si="0"/>
        <v>2756333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f>ايرادات!C12-نفقات!C12-'جملة التعويضات'!C12</f>
        <v>9760</v>
      </c>
      <c r="D12" s="1">
        <f>ايرادات!D12-نفقات!D12-'جملة التعويضات'!D12</f>
        <v>188280</v>
      </c>
      <c r="E12" s="1">
        <f>ايرادات!E12-نفقات!E12-'جملة التعويضات'!E12</f>
        <v>9074700</v>
      </c>
      <c r="F12" s="25">
        <f t="shared" si="0"/>
        <v>9272740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f>ايرادات!C13-نفقات!C13-'جملة التعويضات'!C13</f>
        <v>125731</v>
      </c>
      <c r="D13" s="1">
        <f>ايرادات!D13-نفقات!D13-'جملة التعويضات'!D13</f>
        <v>8430</v>
      </c>
      <c r="E13" s="1">
        <f>ايرادات!E13-نفقات!E13-'جملة التعويضات'!E13</f>
        <v>2111485</v>
      </c>
      <c r="F13" s="25">
        <f t="shared" si="0"/>
        <v>2245646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f>ايرادات!C14-نفقات!C14-'جملة التعويضات'!C14</f>
        <v>3451</v>
      </c>
      <c r="D14" s="1">
        <f>ايرادات!D14-نفقات!D14-'جملة التعويضات'!D14</f>
        <v>115752</v>
      </c>
      <c r="E14" s="1">
        <f>ايرادات!E14-نفقات!E14-'جملة التعويضات'!E14</f>
        <v>73199858</v>
      </c>
      <c r="F14" s="25">
        <f t="shared" si="0"/>
        <v>73319061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f>ايرادات!C15-نفقات!C15-'جملة التعويضات'!C15</f>
        <v>34654</v>
      </c>
      <c r="D15" s="1">
        <f>ايرادات!D15-نفقات!D15-'جملة التعويضات'!D15</f>
        <v>1699696</v>
      </c>
      <c r="E15" s="1">
        <f>ايرادات!E15-نفقات!E15-'جملة التعويضات'!E15</f>
        <v>81212554</v>
      </c>
      <c r="F15" s="25">
        <f t="shared" si="0"/>
        <v>82946904</v>
      </c>
      <c r="G15" s="42" t="s">
        <v>38</v>
      </c>
    </row>
    <row r="16" spans="1:7" ht="14.25" customHeight="1" x14ac:dyDescent="0.2">
      <c r="A16" s="27">
        <v>21</v>
      </c>
      <c r="B16" s="34" t="s">
        <v>11</v>
      </c>
      <c r="C16" s="1">
        <f>ايرادات!C16-نفقات!C16-'جملة التعويضات'!C16</f>
        <v>1003</v>
      </c>
      <c r="D16" s="1">
        <f>ايرادات!D16-نفقات!D16-'جملة التعويضات'!D16</f>
        <v>52240</v>
      </c>
      <c r="E16" s="1">
        <f>ايرادات!E16-نفقات!E16-'جملة التعويضات'!E16</f>
        <v>864615</v>
      </c>
      <c r="F16" s="25">
        <f t="shared" si="0"/>
        <v>917858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f>ايرادات!C17-نفقات!C17-'جملة التعويضات'!C17</f>
        <v>87199</v>
      </c>
      <c r="D17" s="1">
        <f>ايرادات!D17-نفقات!D17-'جملة التعويضات'!D17</f>
        <v>548815</v>
      </c>
      <c r="E17" s="1">
        <f>ايرادات!E17-نفقات!E17-'جملة التعويضات'!E17</f>
        <v>8433180</v>
      </c>
      <c r="F17" s="25">
        <f t="shared" si="0"/>
        <v>9069194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f>ايرادات!C18-نفقات!C18-'جملة التعويضات'!C18</f>
        <v>264698</v>
      </c>
      <c r="D18" s="1">
        <f>ايرادات!D18-نفقات!D18-'جملة التعويضات'!D18</f>
        <v>1659819</v>
      </c>
      <c r="E18" s="1">
        <f>ايرادات!E18-نفقات!E18-'جملة التعويضات'!E18</f>
        <v>12182727</v>
      </c>
      <c r="F18" s="25">
        <f t="shared" si="0"/>
        <v>14107244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f>ايرادات!C19-نفقات!C19-'جملة التعويضات'!C19</f>
        <v>16128</v>
      </c>
      <c r="D19" s="1">
        <f>ايرادات!D19-نفقات!D19-'جملة التعويضات'!D19</f>
        <v>81906</v>
      </c>
      <c r="E19" s="1">
        <f>ايرادات!E19-نفقات!E19-'جملة التعويضات'!E19</f>
        <v>10758925</v>
      </c>
      <c r="F19" s="25">
        <f t="shared" si="0"/>
        <v>10856959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f>ايرادات!C20-نفقات!C20-'جملة التعويضات'!C20</f>
        <v>939864</v>
      </c>
      <c r="D20" s="1">
        <f>ايرادات!D20-نفقات!D20-'جملة التعويضات'!D20</f>
        <v>1730306</v>
      </c>
      <c r="E20" s="1">
        <f>ايرادات!E20-نفقات!E20-'جملة التعويضات'!E20</f>
        <v>11887939</v>
      </c>
      <c r="F20" s="25">
        <f t="shared" si="0"/>
        <v>14558109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f>ايرادات!C21-نفقات!C21-'جملة التعويضات'!C21</f>
        <v>7177</v>
      </c>
      <c r="D21" s="1">
        <f>ايرادات!D21-نفقات!D21-'جملة التعويضات'!D21</f>
        <v>30547</v>
      </c>
      <c r="E21" s="1">
        <f>ايرادات!E21-نفقات!E21-'جملة التعويضات'!E21</f>
        <v>263093</v>
      </c>
      <c r="F21" s="25">
        <f t="shared" si="0"/>
        <v>300817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f>ايرادات!C22-نفقات!C22-'جملة التعويضات'!C22</f>
        <v>38804</v>
      </c>
      <c r="D22" s="1">
        <f>ايرادات!D22-نفقات!D22-'جملة التعويضات'!D22</f>
        <v>85613</v>
      </c>
      <c r="E22" s="1">
        <f>ايرادات!E22-نفقات!E22-'جملة التعويضات'!E22</f>
        <v>11335296</v>
      </c>
      <c r="F22" s="25">
        <f t="shared" si="0"/>
        <v>11459713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f>ايرادات!C23-نفقات!C23-'جملة التعويضات'!C23</f>
        <v>39198</v>
      </c>
      <c r="D23" s="1">
        <f>ايرادات!D23-نفقات!D23-'جملة التعويضات'!D23</f>
        <v>358524</v>
      </c>
      <c r="E23" s="1">
        <f>ايرادات!E23-نفقات!E23-'جملة التعويضات'!E23</f>
        <v>4167699</v>
      </c>
      <c r="F23" s="25">
        <f t="shared" si="0"/>
        <v>4565421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f>ايرادات!C24-نفقات!C24-'جملة التعويضات'!C24</f>
        <v>29400</v>
      </c>
      <c r="D24" s="1">
        <f>ايرادات!D24-نفقات!D24-'جملة التعويضات'!D24</f>
        <v>672109</v>
      </c>
      <c r="E24" s="1">
        <f>ايرادات!E24-نفقات!E24-'جملة التعويضات'!E24</f>
        <v>2046906</v>
      </c>
      <c r="F24" s="25">
        <f t="shared" si="0"/>
        <v>2748415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f>ايرادات!C25-نفقات!C25-'جملة التعويضات'!C25</f>
        <v>7588</v>
      </c>
      <c r="D25" s="1">
        <f>ايرادات!D25-نفقات!D25-'جملة التعويضات'!D25</f>
        <v>3711</v>
      </c>
      <c r="E25" s="1">
        <f>ايرادات!E25-نفقات!E25-'جملة التعويضات'!E25</f>
        <v>1062780</v>
      </c>
      <c r="F25" s="25">
        <f t="shared" si="0"/>
        <v>1074079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f>ايرادات!C26-نفقات!C26-'جملة التعويضات'!C26</f>
        <v>851218</v>
      </c>
      <c r="D26" s="1">
        <f>ايرادات!D26-نفقات!D26-'جملة التعويضات'!D26</f>
        <v>1586023</v>
      </c>
      <c r="E26" s="1">
        <f>ايرادات!E26-نفقات!E26-'جملة التعويضات'!E26</f>
        <v>3636928</v>
      </c>
      <c r="F26" s="25">
        <f t="shared" si="0"/>
        <v>6074169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f>ايرادات!C27-نفقات!C27-'جملة التعويضات'!C27</f>
        <v>83390</v>
      </c>
      <c r="D27" s="1">
        <f>ايرادات!D27-نفقات!D27-'جملة التعويضات'!D27</f>
        <v>67037</v>
      </c>
      <c r="E27" s="1">
        <f>ايرادات!E27-نفقات!E27-'جملة التعويضات'!E27</f>
        <v>397790</v>
      </c>
      <c r="F27" s="25">
        <f t="shared" si="0"/>
        <v>548217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f>ايرادات!C28-نفقات!C28-'جملة التعويضات'!C28</f>
        <v>1156154</v>
      </c>
      <c r="D28" s="1">
        <f>ايرادات!D28-نفقات!D28-'جملة التعويضات'!D28</f>
        <v>338868</v>
      </c>
      <c r="E28" s="1">
        <f>ايرادات!E28-نفقات!E28-'جملة التعويضات'!E28</f>
        <v>1211372</v>
      </c>
      <c r="F28" s="25">
        <f t="shared" si="0"/>
        <v>2706394</v>
      </c>
      <c r="G28" s="42" t="s">
        <v>49</v>
      </c>
    </row>
    <row r="29" spans="1:7" ht="20.100000000000001" customHeight="1" x14ac:dyDescent="0.2">
      <c r="A29" s="57" t="s">
        <v>24</v>
      </c>
      <c r="B29" s="57"/>
      <c r="C29" s="43">
        <f>SUM(C5:C28)</f>
        <v>11894893</v>
      </c>
      <c r="D29" s="43">
        <f>SUM(D5:D28)</f>
        <v>14041209</v>
      </c>
      <c r="E29" s="43">
        <f>SUM(E5:E28)</f>
        <v>273751581</v>
      </c>
      <c r="F29" s="43">
        <f t="shared" ref="F29" si="1">SUM(C29:E29)</f>
        <v>299687683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</row>
    <row r="32" spans="1:7" ht="15" customHeight="1" x14ac:dyDescent="0.2">
      <c r="A32" s="47" t="s">
        <v>100</v>
      </c>
      <c r="B32" s="48" t="s">
        <v>98</v>
      </c>
      <c r="C32" s="15"/>
    </row>
    <row r="33" spans="1:3" ht="15" customHeight="1" x14ac:dyDescent="0.2">
      <c r="A33" s="47" t="s">
        <v>100</v>
      </c>
      <c r="B33" s="48" t="s">
        <v>99</v>
      </c>
      <c r="C33" s="15"/>
    </row>
  </sheetData>
  <mergeCells count="6">
    <mergeCell ref="A29:B29"/>
    <mergeCell ref="A1:B1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rightToLeft="1" workbookViewId="0">
      <selection activeCell="E37" sqref="E37"/>
    </sheetView>
  </sheetViews>
  <sheetFormatPr defaultRowHeight="12.75" x14ac:dyDescent="0.2"/>
  <cols>
    <col min="1" max="1" width="4.7109375" customWidth="1"/>
    <col min="2" max="2" width="45.7109375" customWidth="1"/>
    <col min="3" max="5" width="13.28515625" customWidth="1"/>
    <col min="6" max="6" width="55.7109375" customWidth="1"/>
  </cols>
  <sheetData>
    <row r="1" spans="1:6" x14ac:dyDescent="0.2">
      <c r="A1" s="54" t="s">
        <v>110</v>
      </c>
      <c r="B1" s="54"/>
      <c r="C1" s="4"/>
      <c r="D1" s="4"/>
      <c r="E1" s="4"/>
      <c r="F1" s="19" t="s">
        <v>109</v>
      </c>
    </row>
    <row r="2" spans="1:6" ht="24.95" customHeight="1" x14ac:dyDescent="0.2">
      <c r="A2" s="69" t="s">
        <v>135</v>
      </c>
      <c r="B2" s="69"/>
      <c r="C2" s="72" t="s">
        <v>95</v>
      </c>
      <c r="D2" s="73"/>
      <c r="E2" s="73"/>
      <c r="F2" s="16" t="s">
        <v>136</v>
      </c>
    </row>
    <row r="3" spans="1:6" ht="20.100000000000001" customHeight="1" x14ac:dyDescent="0.2">
      <c r="A3" s="55" t="s">
        <v>23</v>
      </c>
      <c r="B3" s="55"/>
      <c r="C3" s="49" t="s">
        <v>103</v>
      </c>
      <c r="D3" s="49" t="s">
        <v>104</v>
      </c>
      <c r="E3" s="20" t="s">
        <v>105</v>
      </c>
      <c r="F3" s="56" t="s">
        <v>28</v>
      </c>
    </row>
    <row r="4" spans="1:6" ht="20.100000000000001" customHeight="1" x14ac:dyDescent="0.2">
      <c r="A4" s="55"/>
      <c r="B4" s="55"/>
      <c r="C4" s="50" t="s">
        <v>106</v>
      </c>
      <c r="D4" s="50" t="s">
        <v>107</v>
      </c>
      <c r="E4" s="24" t="s">
        <v>108</v>
      </c>
      <c r="F4" s="56"/>
    </row>
    <row r="5" spans="1:6" ht="14.45" customHeight="1" x14ac:dyDescent="0.2">
      <c r="A5" s="27">
        <v>10</v>
      </c>
      <c r="B5" s="26" t="s">
        <v>1</v>
      </c>
      <c r="C5" s="5">
        <v>3495666</v>
      </c>
      <c r="D5" s="5">
        <v>578423</v>
      </c>
      <c r="E5" s="25">
        <f t="shared" ref="E5:E28" si="0">C5-D5</f>
        <v>2917243</v>
      </c>
      <c r="F5" s="42" t="s">
        <v>29</v>
      </c>
    </row>
    <row r="6" spans="1:6" ht="14.45" customHeight="1" x14ac:dyDescent="0.2">
      <c r="A6" s="27">
        <v>11</v>
      </c>
      <c r="B6" s="28" t="s">
        <v>2</v>
      </c>
      <c r="C6" s="5">
        <v>755062</v>
      </c>
      <c r="D6" s="5">
        <v>98865</v>
      </c>
      <c r="E6" s="25">
        <f t="shared" si="0"/>
        <v>656197</v>
      </c>
      <c r="F6" s="42" t="s">
        <v>30</v>
      </c>
    </row>
    <row r="7" spans="1:6" ht="14.45" customHeight="1" x14ac:dyDescent="0.2">
      <c r="A7" s="27">
        <v>12</v>
      </c>
      <c r="B7" s="29" t="s">
        <v>3</v>
      </c>
      <c r="C7" s="5">
        <v>1710</v>
      </c>
      <c r="D7" s="5">
        <v>471</v>
      </c>
      <c r="E7" s="25">
        <f t="shared" si="0"/>
        <v>1239</v>
      </c>
      <c r="F7" s="42" t="s">
        <v>31</v>
      </c>
    </row>
    <row r="8" spans="1:6" ht="14.45" customHeight="1" x14ac:dyDescent="0.2">
      <c r="A8" s="27">
        <v>13</v>
      </c>
      <c r="B8" s="26" t="s">
        <v>4</v>
      </c>
      <c r="C8" s="5">
        <v>700195</v>
      </c>
      <c r="D8" s="5">
        <v>39851</v>
      </c>
      <c r="E8" s="25">
        <f t="shared" si="0"/>
        <v>660344</v>
      </c>
      <c r="F8" s="42" t="s">
        <v>32</v>
      </c>
    </row>
    <row r="9" spans="1:6" ht="14.45" customHeight="1" x14ac:dyDescent="0.2">
      <c r="A9" s="27">
        <v>14</v>
      </c>
      <c r="B9" s="26" t="s">
        <v>5</v>
      </c>
      <c r="C9" s="5">
        <v>706696</v>
      </c>
      <c r="D9" s="5">
        <v>72153</v>
      </c>
      <c r="E9" s="25">
        <f t="shared" si="0"/>
        <v>634543</v>
      </c>
      <c r="F9" s="42" t="s">
        <v>33</v>
      </c>
    </row>
    <row r="10" spans="1:6" ht="14.45" customHeight="1" x14ac:dyDescent="0.2">
      <c r="A10" s="27">
        <v>15</v>
      </c>
      <c r="B10" s="30" t="s">
        <v>6</v>
      </c>
      <c r="C10" s="5">
        <v>81149</v>
      </c>
      <c r="D10" s="5">
        <v>29</v>
      </c>
      <c r="E10" s="25">
        <f t="shared" si="0"/>
        <v>81120</v>
      </c>
      <c r="F10" s="42" t="s">
        <v>34</v>
      </c>
    </row>
    <row r="11" spans="1:6" ht="14.45" customHeight="1" x14ac:dyDescent="0.2">
      <c r="A11" s="27">
        <v>16</v>
      </c>
      <c r="B11" s="26" t="s">
        <v>7</v>
      </c>
      <c r="C11" s="5">
        <v>497285</v>
      </c>
      <c r="D11" s="5">
        <v>35621</v>
      </c>
      <c r="E11" s="25">
        <f t="shared" si="0"/>
        <v>461664</v>
      </c>
      <c r="F11" s="42" t="s">
        <v>52</v>
      </c>
    </row>
    <row r="12" spans="1:6" ht="14.45" customHeight="1" x14ac:dyDescent="0.2">
      <c r="A12" s="27">
        <v>17</v>
      </c>
      <c r="B12" s="31" t="s">
        <v>8</v>
      </c>
      <c r="C12" s="5">
        <v>569133</v>
      </c>
      <c r="D12" s="5">
        <v>74521</v>
      </c>
      <c r="E12" s="25">
        <f t="shared" si="0"/>
        <v>494612</v>
      </c>
      <c r="F12" s="42" t="s">
        <v>35</v>
      </c>
    </row>
    <row r="13" spans="1:6" ht="14.45" customHeight="1" x14ac:dyDescent="0.2">
      <c r="A13" s="27">
        <v>18</v>
      </c>
      <c r="B13" s="32" t="s">
        <v>9</v>
      </c>
      <c r="C13" s="5">
        <v>525823</v>
      </c>
      <c r="D13" s="5">
        <v>56985</v>
      </c>
      <c r="E13" s="25">
        <f t="shared" si="0"/>
        <v>468838</v>
      </c>
      <c r="F13" s="42" t="s">
        <v>36</v>
      </c>
    </row>
    <row r="14" spans="1:6" ht="14.45" customHeight="1" x14ac:dyDescent="0.2">
      <c r="A14" s="27">
        <v>19</v>
      </c>
      <c r="B14" s="33" t="s">
        <v>53</v>
      </c>
      <c r="C14" s="5">
        <v>4800781</v>
      </c>
      <c r="D14" s="5">
        <v>12563</v>
      </c>
      <c r="E14" s="25">
        <f t="shared" si="0"/>
        <v>4788218</v>
      </c>
      <c r="F14" s="42" t="s">
        <v>37</v>
      </c>
    </row>
    <row r="15" spans="1:6" ht="14.45" customHeight="1" x14ac:dyDescent="0.2">
      <c r="A15" s="27">
        <v>20</v>
      </c>
      <c r="B15" s="26" t="s">
        <v>10</v>
      </c>
      <c r="C15" s="5">
        <v>18371682</v>
      </c>
      <c r="D15" s="5">
        <v>1584799</v>
      </c>
      <c r="E15" s="25">
        <f t="shared" si="0"/>
        <v>16786883</v>
      </c>
      <c r="F15" s="42" t="s">
        <v>38</v>
      </c>
    </row>
    <row r="16" spans="1:6" ht="14.45" customHeight="1" x14ac:dyDescent="0.2">
      <c r="A16" s="27">
        <v>21</v>
      </c>
      <c r="B16" s="34" t="s">
        <v>11</v>
      </c>
      <c r="C16" s="5">
        <v>192322</v>
      </c>
      <c r="D16" s="5">
        <v>859</v>
      </c>
      <c r="E16" s="25">
        <f t="shared" si="0"/>
        <v>191463</v>
      </c>
      <c r="F16" s="42" t="s">
        <v>54</v>
      </c>
    </row>
    <row r="17" spans="1:6" ht="14.45" customHeight="1" x14ac:dyDescent="0.2">
      <c r="A17" s="27">
        <v>22</v>
      </c>
      <c r="B17" s="35" t="s">
        <v>12</v>
      </c>
      <c r="C17" s="5">
        <v>478523</v>
      </c>
      <c r="D17" s="5">
        <v>36251</v>
      </c>
      <c r="E17" s="25">
        <f t="shared" si="0"/>
        <v>442272</v>
      </c>
      <c r="F17" s="42" t="s">
        <v>39</v>
      </c>
    </row>
    <row r="18" spans="1:6" ht="14.45" customHeight="1" x14ac:dyDescent="0.2">
      <c r="A18" s="27">
        <v>23</v>
      </c>
      <c r="B18" s="26" t="s">
        <v>13</v>
      </c>
      <c r="C18" s="5">
        <v>10986523</v>
      </c>
      <c r="D18" s="5">
        <v>1398578</v>
      </c>
      <c r="E18" s="25">
        <f t="shared" si="0"/>
        <v>9587945</v>
      </c>
      <c r="F18" s="42" t="s">
        <v>40</v>
      </c>
    </row>
    <row r="19" spans="1:6" ht="14.45" customHeight="1" x14ac:dyDescent="0.2">
      <c r="A19" s="27">
        <v>24</v>
      </c>
      <c r="B19" s="36" t="s">
        <v>14</v>
      </c>
      <c r="C19" s="5">
        <v>341253</v>
      </c>
      <c r="D19" s="5">
        <v>72541</v>
      </c>
      <c r="E19" s="25">
        <f t="shared" si="0"/>
        <v>268712</v>
      </c>
      <c r="F19" s="42" t="s">
        <v>41</v>
      </c>
    </row>
    <row r="20" spans="1:6" ht="14.45" customHeight="1" x14ac:dyDescent="0.2">
      <c r="A20" s="27">
        <v>25</v>
      </c>
      <c r="B20" s="26" t="s">
        <v>15</v>
      </c>
      <c r="C20" s="5">
        <v>698521</v>
      </c>
      <c r="D20" s="5">
        <v>118456</v>
      </c>
      <c r="E20" s="25">
        <f t="shared" si="0"/>
        <v>580065</v>
      </c>
      <c r="F20" s="42" t="s">
        <v>55</v>
      </c>
    </row>
    <row r="21" spans="1:6" ht="14.45" customHeight="1" x14ac:dyDescent="0.2">
      <c r="A21" s="27">
        <v>26</v>
      </c>
      <c r="B21" s="37" t="s">
        <v>16</v>
      </c>
      <c r="C21" s="5">
        <v>198632</v>
      </c>
      <c r="D21" s="5">
        <v>25</v>
      </c>
      <c r="E21" s="25">
        <f t="shared" si="0"/>
        <v>198607</v>
      </c>
      <c r="F21" s="42" t="s">
        <v>42</v>
      </c>
    </row>
    <row r="22" spans="1:6" ht="14.45" customHeight="1" x14ac:dyDescent="0.2">
      <c r="A22" s="27">
        <v>27</v>
      </c>
      <c r="B22" s="38" t="s">
        <v>17</v>
      </c>
      <c r="C22" s="5">
        <v>599001</v>
      </c>
      <c r="D22" s="5">
        <v>193265</v>
      </c>
      <c r="E22" s="25">
        <f t="shared" si="0"/>
        <v>405736</v>
      </c>
      <c r="F22" s="42" t="s">
        <v>43</v>
      </c>
    </row>
    <row r="23" spans="1:6" ht="14.45" customHeight="1" x14ac:dyDescent="0.2">
      <c r="A23" s="27">
        <v>28</v>
      </c>
      <c r="B23" s="39" t="s">
        <v>18</v>
      </c>
      <c r="C23" s="5">
        <v>425362</v>
      </c>
      <c r="D23" s="5">
        <v>21236</v>
      </c>
      <c r="E23" s="25">
        <f t="shared" si="0"/>
        <v>404126</v>
      </c>
      <c r="F23" s="42" t="s">
        <v>44</v>
      </c>
    </row>
    <row r="24" spans="1:6" ht="14.45" customHeight="1" x14ac:dyDescent="0.2">
      <c r="A24" s="27">
        <v>29</v>
      </c>
      <c r="B24" s="40" t="s">
        <v>56</v>
      </c>
      <c r="C24" s="5">
        <v>281245</v>
      </c>
      <c r="D24" s="5">
        <v>3892</v>
      </c>
      <c r="E24" s="25">
        <f t="shared" si="0"/>
        <v>277353</v>
      </c>
      <c r="F24" s="42" t="s">
        <v>45</v>
      </c>
    </row>
    <row r="25" spans="1:6" ht="14.45" customHeight="1" x14ac:dyDescent="0.2">
      <c r="A25" s="27">
        <v>30</v>
      </c>
      <c r="B25" s="26" t="s">
        <v>19</v>
      </c>
      <c r="C25" s="5">
        <v>321524</v>
      </c>
      <c r="D25" s="5">
        <v>91</v>
      </c>
      <c r="E25" s="25">
        <f t="shared" si="0"/>
        <v>321433</v>
      </c>
      <c r="F25" s="42" t="s">
        <v>46</v>
      </c>
    </row>
    <row r="26" spans="1:6" ht="14.45" customHeight="1" x14ac:dyDescent="0.2">
      <c r="A26" s="27">
        <v>31</v>
      </c>
      <c r="B26" s="26" t="s">
        <v>20</v>
      </c>
      <c r="C26" s="5">
        <v>1199961</v>
      </c>
      <c r="D26" s="5">
        <v>190326</v>
      </c>
      <c r="E26" s="25">
        <f t="shared" si="0"/>
        <v>1009635</v>
      </c>
      <c r="F26" s="42" t="s">
        <v>47</v>
      </c>
    </row>
    <row r="27" spans="1:6" ht="14.45" customHeight="1" x14ac:dyDescent="0.2">
      <c r="A27" s="27">
        <v>32</v>
      </c>
      <c r="B27" s="41" t="s">
        <v>21</v>
      </c>
      <c r="C27" s="5">
        <v>172153</v>
      </c>
      <c r="D27" s="5">
        <v>6521</v>
      </c>
      <c r="E27" s="25">
        <f t="shared" si="0"/>
        <v>165632</v>
      </c>
      <c r="F27" s="42" t="s">
        <v>48</v>
      </c>
    </row>
    <row r="28" spans="1:6" ht="14.45" customHeight="1" x14ac:dyDescent="0.2">
      <c r="A28" s="27">
        <v>33</v>
      </c>
      <c r="B28" s="26" t="s">
        <v>22</v>
      </c>
      <c r="C28" s="5">
        <v>3477581</v>
      </c>
      <c r="D28" s="5">
        <v>1584753</v>
      </c>
      <c r="E28" s="25">
        <f t="shared" si="0"/>
        <v>1892828</v>
      </c>
      <c r="F28" s="42" t="s">
        <v>49</v>
      </c>
    </row>
    <row r="29" spans="1:6" ht="20.100000000000001" customHeight="1" x14ac:dyDescent="0.2">
      <c r="A29" s="57" t="s">
        <v>24</v>
      </c>
      <c r="B29" s="57"/>
      <c r="C29" s="51">
        <f>SUM(C5:C28)</f>
        <v>49877783</v>
      </c>
      <c r="D29" s="51">
        <f>SUM(D5:D28)</f>
        <v>6181075</v>
      </c>
      <c r="E29" s="43">
        <f>SUM(E5:E28)</f>
        <v>43696708</v>
      </c>
      <c r="F29" s="44" t="s">
        <v>27</v>
      </c>
    </row>
    <row r="31" spans="1:6" ht="15" customHeight="1" x14ac:dyDescent="0.2">
      <c r="A31" s="45" t="s">
        <v>100</v>
      </c>
      <c r="B31" s="46" t="s">
        <v>116</v>
      </c>
      <c r="C31" s="46"/>
    </row>
    <row r="32" spans="1:6" ht="15" customHeight="1" x14ac:dyDescent="0.2">
      <c r="A32" s="45" t="s">
        <v>100</v>
      </c>
      <c r="B32" s="46" t="s">
        <v>98</v>
      </c>
      <c r="C32" s="46"/>
    </row>
    <row r="33" spans="1:5" ht="15" customHeight="1" x14ac:dyDescent="0.2">
      <c r="A33" s="45" t="s">
        <v>100</v>
      </c>
      <c r="B33" s="46" t="s">
        <v>99</v>
      </c>
      <c r="C33" s="46"/>
    </row>
    <row r="34" spans="1:5" x14ac:dyDescent="0.2">
      <c r="C34" s="2"/>
      <c r="D34" s="2"/>
      <c r="E34" s="2"/>
    </row>
    <row r="35" spans="1:5" x14ac:dyDescent="0.2">
      <c r="C35" s="2"/>
      <c r="D35" s="2"/>
      <c r="E35" s="2"/>
    </row>
    <row r="36" spans="1:5" x14ac:dyDescent="0.2">
      <c r="C36" s="2"/>
      <c r="D36" s="2"/>
      <c r="E36" s="2"/>
    </row>
    <row r="37" spans="1:5" x14ac:dyDescent="0.2">
      <c r="C37" s="2"/>
      <c r="D37" s="2"/>
      <c r="E37" s="2"/>
    </row>
    <row r="38" spans="1:5" x14ac:dyDescent="0.2">
      <c r="C38" s="2"/>
      <c r="D38" s="2"/>
      <c r="E38" s="2"/>
    </row>
    <row r="39" spans="1:5" x14ac:dyDescent="0.2">
      <c r="C39" s="2"/>
      <c r="D39" s="2"/>
      <c r="E39" s="2"/>
    </row>
  </sheetData>
  <mergeCells count="6">
    <mergeCell ref="F3:F4"/>
    <mergeCell ref="A29:B29"/>
    <mergeCell ref="A1:B1"/>
    <mergeCell ref="A2:B2"/>
    <mergeCell ref="C2:E2"/>
    <mergeCell ref="A3:B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E7" sqref="E7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3.28515625" bestFit="1" customWidth="1"/>
    <col min="7" max="7" width="55.7109375" customWidth="1"/>
  </cols>
  <sheetData>
    <row r="1" spans="1:7" x14ac:dyDescent="0.2">
      <c r="A1" s="54" t="s">
        <v>73</v>
      </c>
      <c r="B1" s="54"/>
      <c r="C1" s="4"/>
      <c r="D1" s="4"/>
      <c r="E1" s="4"/>
      <c r="F1" s="4"/>
      <c r="G1" s="19" t="s">
        <v>74</v>
      </c>
    </row>
    <row r="2" spans="1:7" ht="24.95" customHeight="1" x14ac:dyDescent="0.2">
      <c r="A2" s="59" t="s">
        <v>112</v>
      </c>
      <c r="B2" s="59"/>
      <c r="C2" s="59"/>
      <c r="D2" s="59"/>
      <c r="E2" s="60" t="s">
        <v>113</v>
      </c>
      <c r="F2" s="60"/>
      <c r="G2" s="60"/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v>2536</v>
      </c>
      <c r="D5" s="1">
        <v>2209</v>
      </c>
      <c r="E5" s="1">
        <v>20548</v>
      </c>
      <c r="F5" s="25">
        <f t="shared" ref="F5:F24" si="0">SUM(C5:E5)</f>
        <v>25293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v>156</v>
      </c>
      <c r="D6" s="1">
        <v>432</v>
      </c>
      <c r="E6" s="1">
        <v>6148</v>
      </c>
      <c r="F6" s="25">
        <f t="shared" si="0"/>
        <v>6736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v>15</v>
      </c>
      <c r="D7" s="1">
        <v>8</v>
      </c>
      <c r="E7" s="1">
        <v>9</v>
      </c>
      <c r="F7" s="25">
        <f t="shared" si="0"/>
        <v>32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v>681</v>
      </c>
      <c r="D8" s="1">
        <v>350</v>
      </c>
      <c r="E8" s="1">
        <v>2186</v>
      </c>
      <c r="F8" s="25">
        <f t="shared" si="0"/>
        <v>3217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v>8687</v>
      </c>
      <c r="D9" s="1">
        <v>3734</v>
      </c>
      <c r="E9" s="1">
        <v>1398</v>
      </c>
      <c r="F9" s="25">
        <f t="shared" si="0"/>
        <v>13819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v>20</v>
      </c>
      <c r="D10" s="1">
        <v>62</v>
      </c>
      <c r="E10" s="1">
        <v>162</v>
      </c>
      <c r="F10" s="25">
        <f t="shared" si="0"/>
        <v>244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v>822</v>
      </c>
      <c r="D11" s="1">
        <v>1214</v>
      </c>
      <c r="E11" s="1">
        <v>1179</v>
      </c>
      <c r="F11" s="25">
        <f t="shared" si="0"/>
        <v>3215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v>61</v>
      </c>
      <c r="D12" s="1">
        <v>319</v>
      </c>
      <c r="E12" s="1">
        <v>3811</v>
      </c>
      <c r="F12" s="25">
        <f t="shared" si="0"/>
        <v>4191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v>576</v>
      </c>
      <c r="D13" s="1">
        <v>947</v>
      </c>
      <c r="E13" s="1">
        <v>3060</v>
      </c>
      <c r="F13" s="25">
        <f t="shared" si="0"/>
        <v>4583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v>44</v>
      </c>
      <c r="D14" s="1">
        <v>241</v>
      </c>
      <c r="E14" s="1">
        <v>14925</v>
      </c>
      <c r="F14" s="25">
        <f t="shared" si="0"/>
        <v>15210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v>206</v>
      </c>
      <c r="D15" s="1">
        <v>938</v>
      </c>
      <c r="E15" s="1">
        <v>47499</v>
      </c>
      <c r="F15" s="25">
        <f t="shared" si="0"/>
        <v>48643</v>
      </c>
      <c r="G15" s="42" t="s">
        <v>38</v>
      </c>
    </row>
    <row r="16" spans="1:7" ht="14.45" customHeight="1" x14ac:dyDescent="0.2">
      <c r="A16" s="27">
        <v>21</v>
      </c>
      <c r="B16" s="34" t="s">
        <v>11</v>
      </c>
      <c r="C16" s="1">
        <v>22</v>
      </c>
      <c r="D16" s="1">
        <v>57</v>
      </c>
      <c r="E16" s="1">
        <v>2910</v>
      </c>
      <c r="F16" s="25">
        <f t="shared" si="0"/>
        <v>2989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v>90</v>
      </c>
      <c r="D17" s="1">
        <v>396</v>
      </c>
      <c r="E17" s="1">
        <v>7283</v>
      </c>
      <c r="F17" s="25">
        <f t="shared" si="0"/>
        <v>7769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v>527</v>
      </c>
      <c r="D18" s="1">
        <v>2918</v>
      </c>
      <c r="E18" s="1">
        <v>26939</v>
      </c>
      <c r="F18" s="25">
        <f t="shared" si="0"/>
        <v>30384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v>62</v>
      </c>
      <c r="D19" s="1">
        <v>350</v>
      </c>
      <c r="E19" s="1">
        <v>17195</v>
      </c>
      <c r="F19" s="25">
        <f t="shared" si="0"/>
        <v>17607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v>3760</v>
      </c>
      <c r="D20" s="1">
        <v>4689</v>
      </c>
      <c r="E20" s="1">
        <v>10720</v>
      </c>
      <c r="F20" s="25">
        <f t="shared" si="0"/>
        <v>19169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v>42</v>
      </c>
      <c r="D21" s="1">
        <v>77</v>
      </c>
      <c r="E21" s="1">
        <v>949</v>
      </c>
      <c r="F21" s="25">
        <f t="shared" si="0"/>
        <v>1068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v>75</v>
      </c>
      <c r="D22" s="1">
        <v>220</v>
      </c>
      <c r="E22" s="1">
        <v>5867</v>
      </c>
      <c r="F22" s="25">
        <f t="shared" si="0"/>
        <v>6162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v>59</v>
      </c>
      <c r="D23" s="1">
        <v>244</v>
      </c>
      <c r="E23" s="1">
        <v>5751</v>
      </c>
      <c r="F23" s="25">
        <f t="shared" si="0"/>
        <v>6054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v>31</v>
      </c>
      <c r="D24" s="1">
        <v>231</v>
      </c>
      <c r="E24" s="1">
        <v>1313</v>
      </c>
      <c r="F24" s="25">
        <f t="shared" si="0"/>
        <v>1575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v>11</v>
      </c>
      <c r="D25" s="1">
        <v>30</v>
      </c>
      <c r="E25" s="1">
        <v>974</v>
      </c>
      <c r="F25" s="25">
        <f t="shared" ref="F25:F28" si="1">SUM(C25:E25)</f>
        <v>1015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v>2123</v>
      </c>
      <c r="D26" s="1">
        <v>2344</v>
      </c>
      <c r="E26" s="1">
        <v>4675</v>
      </c>
      <c r="F26" s="25">
        <f t="shared" si="1"/>
        <v>9142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v>180</v>
      </c>
      <c r="D27" s="1">
        <v>164</v>
      </c>
      <c r="E27" s="1">
        <v>1214</v>
      </c>
      <c r="F27" s="25">
        <f t="shared" si="1"/>
        <v>1558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v>2788</v>
      </c>
      <c r="D28" s="1">
        <v>1339</v>
      </c>
      <c r="E28" s="1">
        <v>7957</v>
      </c>
      <c r="F28" s="25">
        <f t="shared" si="1"/>
        <v>12084</v>
      </c>
      <c r="G28" s="42" t="s">
        <v>49</v>
      </c>
    </row>
    <row r="29" spans="1:7" ht="20.100000000000001" customHeight="1" x14ac:dyDescent="0.2">
      <c r="A29" s="57" t="s">
        <v>24</v>
      </c>
      <c r="B29" s="57"/>
      <c r="C29" s="43">
        <f>SUM(C5:C28)</f>
        <v>23574</v>
      </c>
      <c r="D29" s="43">
        <f>SUM(D5:D28)</f>
        <v>23513</v>
      </c>
      <c r="E29" s="43">
        <f>SUM(E5:E28)</f>
        <v>194672</v>
      </c>
      <c r="F29" s="43">
        <f>SUM(F5:F28)</f>
        <v>241759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</row>
    <row r="32" spans="1:7" ht="15" customHeight="1" x14ac:dyDescent="0.2">
      <c r="A32" s="47" t="s">
        <v>100</v>
      </c>
      <c r="B32" s="48" t="s">
        <v>98</v>
      </c>
      <c r="C32" s="15"/>
    </row>
    <row r="33" spans="1:3" ht="15" customHeight="1" x14ac:dyDescent="0.2">
      <c r="A33" s="47" t="s">
        <v>100</v>
      </c>
      <c r="B33" s="48" t="s">
        <v>99</v>
      </c>
      <c r="C33" s="15"/>
    </row>
  </sheetData>
  <mergeCells count="6">
    <mergeCell ref="A3:B4"/>
    <mergeCell ref="G3:G4"/>
    <mergeCell ref="A1:B1"/>
    <mergeCell ref="A29:B29"/>
    <mergeCell ref="A2:D2"/>
    <mergeCell ref="E2:G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6" width="11.7109375" customWidth="1"/>
    <col min="7" max="7" width="55.7109375" customWidth="1"/>
  </cols>
  <sheetData>
    <row r="1" spans="1:7" x14ac:dyDescent="0.2">
      <c r="A1" s="54" t="s">
        <v>75</v>
      </c>
      <c r="B1" s="54"/>
      <c r="C1" s="4"/>
      <c r="D1" s="4"/>
      <c r="E1" s="4"/>
      <c r="F1" s="4"/>
      <c r="G1" s="19" t="s">
        <v>76</v>
      </c>
    </row>
    <row r="2" spans="1:7" ht="24.95" customHeight="1" x14ac:dyDescent="0.2">
      <c r="A2" s="58" t="s">
        <v>114</v>
      </c>
      <c r="B2" s="58"/>
      <c r="C2" s="58"/>
      <c r="D2" s="58"/>
      <c r="E2" s="61" t="s">
        <v>115</v>
      </c>
      <c r="F2" s="61"/>
      <c r="G2" s="61"/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v>19649</v>
      </c>
      <c r="D5" s="1">
        <v>12257</v>
      </c>
      <c r="E5" s="1">
        <v>56667</v>
      </c>
      <c r="F5" s="25">
        <f t="shared" ref="F5:F24" si="0">SUM(C5:E5)</f>
        <v>88573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v>1203</v>
      </c>
      <c r="D6" s="1">
        <v>1632</v>
      </c>
      <c r="E6" s="1">
        <v>20173</v>
      </c>
      <c r="F6" s="25">
        <f t="shared" si="0"/>
        <v>23008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v>112</v>
      </c>
      <c r="D7" s="1">
        <v>62</v>
      </c>
      <c r="E7" s="1">
        <v>49</v>
      </c>
      <c r="F7" s="25">
        <f t="shared" si="0"/>
        <v>223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v>4658</v>
      </c>
      <c r="D8" s="1">
        <v>1695</v>
      </c>
      <c r="E8" s="1">
        <v>13329</v>
      </c>
      <c r="F8" s="25">
        <f t="shared" si="0"/>
        <v>19682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v>51919</v>
      </c>
      <c r="D9" s="1">
        <v>11558</v>
      </c>
      <c r="E9" s="1">
        <v>6555</v>
      </c>
      <c r="F9" s="25">
        <f t="shared" si="0"/>
        <v>70032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v>151</v>
      </c>
      <c r="D10" s="1">
        <v>103</v>
      </c>
      <c r="E10" s="1">
        <v>1748</v>
      </c>
      <c r="F10" s="25">
        <f t="shared" si="0"/>
        <v>2002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v>8062</v>
      </c>
      <c r="D11" s="1">
        <v>11199</v>
      </c>
      <c r="E11" s="1">
        <v>6256</v>
      </c>
      <c r="F11" s="25">
        <f t="shared" si="0"/>
        <v>25517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v>183</v>
      </c>
      <c r="D12" s="1">
        <v>1034</v>
      </c>
      <c r="E12" s="1">
        <v>11847</v>
      </c>
      <c r="F12" s="25">
        <f t="shared" si="0"/>
        <v>13064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v>2036</v>
      </c>
      <c r="D13" s="1">
        <v>2863</v>
      </c>
      <c r="E13" s="1">
        <v>9763</v>
      </c>
      <c r="F13" s="25">
        <f t="shared" si="0"/>
        <v>14662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v>117</v>
      </c>
      <c r="D14" s="1">
        <v>959</v>
      </c>
      <c r="E14" s="1">
        <v>3320</v>
      </c>
      <c r="F14" s="25">
        <f t="shared" si="0"/>
        <v>4396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v>759</v>
      </c>
      <c r="D15" s="1">
        <v>4407</v>
      </c>
      <c r="E15" s="1">
        <v>43831</v>
      </c>
      <c r="F15" s="25">
        <f t="shared" si="0"/>
        <v>48997</v>
      </c>
      <c r="G15" s="42" t="s">
        <v>38</v>
      </c>
    </row>
    <row r="16" spans="1:7" ht="14.45" customHeight="1" x14ac:dyDescent="0.2">
      <c r="A16" s="27">
        <v>21</v>
      </c>
      <c r="B16" s="34" t="s">
        <v>11</v>
      </c>
      <c r="C16" s="1">
        <v>38</v>
      </c>
      <c r="D16" s="1">
        <v>165</v>
      </c>
      <c r="E16" s="1">
        <v>4301</v>
      </c>
      <c r="F16" s="25">
        <f t="shared" si="0"/>
        <v>4504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v>566</v>
      </c>
      <c r="D17" s="1">
        <v>2894</v>
      </c>
      <c r="E17" s="1">
        <v>17285</v>
      </c>
      <c r="F17" s="25">
        <f t="shared" si="0"/>
        <v>20745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v>4385</v>
      </c>
      <c r="D18" s="1">
        <v>13292</v>
      </c>
      <c r="E18" s="1">
        <v>87226</v>
      </c>
      <c r="F18" s="25">
        <f t="shared" si="0"/>
        <v>104903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v>253</v>
      </c>
      <c r="D19" s="1">
        <v>1564</v>
      </c>
      <c r="E19" s="1">
        <v>29301</v>
      </c>
      <c r="F19" s="25">
        <f t="shared" si="0"/>
        <v>31118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v>36791</v>
      </c>
      <c r="D20" s="1">
        <v>38067</v>
      </c>
      <c r="E20" s="1">
        <v>45794</v>
      </c>
      <c r="F20" s="25">
        <f t="shared" si="0"/>
        <v>120652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v>111</v>
      </c>
      <c r="D21" s="1">
        <v>271</v>
      </c>
      <c r="E21" s="1">
        <v>1437</v>
      </c>
      <c r="F21" s="25">
        <f t="shared" si="0"/>
        <v>1819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v>535</v>
      </c>
      <c r="D22" s="1">
        <v>777</v>
      </c>
      <c r="E22" s="1">
        <v>16035</v>
      </c>
      <c r="F22" s="25">
        <f t="shared" si="0"/>
        <v>17347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v>241</v>
      </c>
      <c r="D23" s="1">
        <v>1088</v>
      </c>
      <c r="E23" s="1">
        <v>19863</v>
      </c>
      <c r="F23" s="25">
        <f t="shared" si="0"/>
        <v>21192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v>230</v>
      </c>
      <c r="D24" s="1">
        <v>1246</v>
      </c>
      <c r="E24" s="1">
        <v>5085</v>
      </c>
      <c r="F24" s="25">
        <f t="shared" si="0"/>
        <v>6561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v>45</v>
      </c>
      <c r="D25" s="1">
        <v>81</v>
      </c>
      <c r="E25" s="1">
        <v>1776</v>
      </c>
      <c r="F25" s="25">
        <f t="shared" ref="F25:F28" si="1">SUM(C25:E25)</f>
        <v>1902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v>14563</v>
      </c>
      <c r="D26" s="1">
        <v>16041</v>
      </c>
      <c r="E26" s="1">
        <v>19677</v>
      </c>
      <c r="F26" s="25">
        <f t="shared" si="1"/>
        <v>50281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v>542</v>
      </c>
      <c r="D27" s="1">
        <v>579</v>
      </c>
      <c r="E27" s="1">
        <v>5130</v>
      </c>
      <c r="F27" s="25">
        <f t="shared" si="1"/>
        <v>6251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v>22046</v>
      </c>
      <c r="D28" s="1">
        <v>4357</v>
      </c>
      <c r="E28" s="1">
        <v>27937</v>
      </c>
      <c r="F28" s="25">
        <f t="shared" si="1"/>
        <v>54340</v>
      </c>
      <c r="G28" s="42" t="s">
        <v>49</v>
      </c>
    </row>
    <row r="29" spans="1:7" ht="20.100000000000001" customHeight="1" x14ac:dyDescent="0.2">
      <c r="A29" s="57" t="s">
        <v>24</v>
      </c>
      <c r="B29" s="57"/>
      <c r="C29" s="43">
        <v>1381307</v>
      </c>
      <c r="D29" s="43">
        <v>845011</v>
      </c>
      <c r="E29" s="43">
        <v>2194235</v>
      </c>
      <c r="F29" s="43">
        <f>SUM(F5:F28)</f>
        <v>751771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</row>
    <row r="32" spans="1:7" ht="15" customHeight="1" x14ac:dyDescent="0.2">
      <c r="A32" s="47" t="s">
        <v>100</v>
      </c>
      <c r="B32" s="48" t="s">
        <v>98</v>
      </c>
      <c r="C32" s="15"/>
    </row>
    <row r="33" spans="1:3" ht="15" customHeight="1" x14ac:dyDescent="0.2">
      <c r="A33" s="47" t="s">
        <v>100</v>
      </c>
      <c r="B33" s="48" t="s">
        <v>99</v>
      </c>
      <c r="C33" s="15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zoomScaleNormal="100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5" width="11.7109375" customWidth="1"/>
    <col min="6" max="6" width="12.140625" customWidth="1"/>
    <col min="7" max="7" width="55.7109375" customWidth="1"/>
  </cols>
  <sheetData>
    <row r="1" spans="1:7" x14ac:dyDescent="0.2">
      <c r="A1" s="54" t="s">
        <v>77</v>
      </c>
      <c r="B1" s="54"/>
      <c r="C1" s="4"/>
      <c r="D1" s="4"/>
      <c r="E1" s="4"/>
      <c r="F1" s="4"/>
      <c r="G1" s="19" t="s">
        <v>78</v>
      </c>
    </row>
    <row r="2" spans="1:7" ht="24.95" customHeight="1" x14ac:dyDescent="0.2">
      <c r="A2" s="58" t="s">
        <v>117</v>
      </c>
      <c r="B2" s="58"/>
      <c r="C2" s="58"/>
      <c r="D2" s="58"/>
      <c r="E2" s="61" t="s">
        <v>118</v>
      </c>
      <c r="F2" s="61"/>
      <c r="G2" s="61"/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f>سعودي!C5+'غير سعودي'!C5</f>
        <v>22185</v>
      </c>
      <c r="D5" s="1">
        <f>سعودي!D5+'غير سعودي'!D5</f>
        <v>14466</v>
      </c>
      <c r="E5" s="1">
        <f>سعودي!E5+'غير سعودي'!E5</f>
        <v>77215</v>
      </c>
      <c r="F5" s="25">
        <f t="shared" ref="F5:F24" si="0">SUM(C5:E5)</f>
        <v>113866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f>سعودي!C6+'غير سعودي'!C6</f>
        <v>1359</v>
      </c>
      <c r="D6" s="1">
        <f>سعودي!D6+'غير سعودي'!D6</f>
        <v>2064</v>
      </c>
      <c r="E6" s="1">
        <f>سعودي!E6+'غير سعودي'!E6</f>
        <v>26321</v>
      </c>
      <c r="F6" s="25">
        <f t="shared" si="0"/>
        <v>29744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f>سعودي!C7+'غير سعودي'!C7</f>
        <v>127</v>
      </c>
      <c r="D7" s="1">
        <f>سعودي!D7+'غير سعودي'!D7</f>
        <v>70</v>
      </c>
      <c r="E7" s="1">
        <f>سعودي!E7+'غير سعودي'!E7</f>
        <v>58</v>
      </c>
      <c r="F7" s="25">
        <f t="shared" si="0"/>
        <v>255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f>سعودي!C8+'غير سعودي'!C8</f>
        <v>5339</v>
      </c>
      <c r="D8" s="1">
        <f>سعودي!D8+'غير سعودي'!D8</f>
        <v>2045</v>
      </c>
      <c r="E8" s="1">
        <f>سعودي!E8+'غير سعودي'!E8</f>
        <v>15515</v>
      </c>
      <c r="F8" s="25">
        <f t="shared" si="0"/>
        <v>22899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f>سعودي!C9+'غير سعودي'!C9</f>
        <v>60606</v>
      </c>
      <c r="D9" s="1">
        <f>سعودي!D9+'غير سعودي'!D9</f>
        <v>15292</v>
      </c>
      <c r="E9" s="1">
        <f>سعودي!E9+'غير سعودي'!E9</f>
        <v>7953</v>
      </c>
      <c r="F9" s="25">
        <f t="shared" si="0"/>
        <v>83851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f>سعودي!C10+'غير سعودي'!C10</f>
        <v>171</v>
      </c>
      <c r="D10" s="1">
        <f>سعودي!D10+'غير سعودي'!D10</f>
        <v>165</v>
      </c>
      <c r="E10" s="1">
        <f>سعودي!E10+'غير سعودي'!E10</f>
        <v>1910</v>
      </c>
      <c r="F10" s="25">
        <f t="shared" si="0"/>
        <v>2246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f>سعودي!C11+'غير سعودي'!C11</f>
        <v>8884</v>
      </c>
      <c r="D11" s="1">
        <f>سعودي!D11+'غير سعودي'!D11</f>
        <v>12413</v>
      </c>
      <c r="E11" s="1">
        <f>سعودي!E11+'غير سعودي'!E11</f>
        <v>7435</v>
      </c>
      <c r="F11" s="25">
        <f t="shared" si="0"/>
        <v>28732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f>سعودي!C12+'غير سعودي'!C12</f>
        <v>244</v>
      </c>
      <c r="D12" s="1">
        <f>سعودي!D12+'غير سعودي'!D12</f>
        <v>1353</v>
      </c>
      <c r="E12" s="1">
        <f>سعودي!E12+'غير سعودي'!E12</f>
        <v>15658</v>
      </c>
      <c r="F12" s="25">
        <f t="shared" si="0"/>
        <v>17255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f>سعودي!C13+'غير سعودي'!C13</f>
        <v>2612</v>
      </c>
      <c r="D13" s="1">
        <f>سعودي!D13+'غير سعودي'!D13</f>
        <v>3810</v>
      </c>
      <c r="E13" s="1">
        <f>سعودي!E13+'غير سعودي'!E13</f>
        <v>12823</v>
      </c>
      <c r="F13" s="25">
        <f t="shared" si="0"/>
        <v>19245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f>سعودي!C14+'غير سعودي'!C14</f>
        <v>161</v>
      </c>
      <c r="D14" s="1">
        <f>سعودي!D14+'غير سعودي'!D14</f>
        <v>1200</v>
      </c>
      <c r="E14" s="1">
        <f>سعودي!E14+'غير سعودي'!E14</f>
        <v>18245</v>
      </c>
      <c r="F14" s="25">
        <f t="shared" si="0"/>
        <v>19606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f>سعودي!C15+'غير سعودي'!C15</f>
        <v>965</v>
      </c>
      <c r="D15" s="1">
        <f>سعودي!D15+'غير سعودي'!D15</f>
        <v>5345</v>
      </c>
      <c r="E15" s="1">
        <f>سعودي!E15+'غير سعودي'!E15</f>
        <v>91330</v>
      </c>
      <c r="F15" s="25">
        <f t="shared" si="0"/>
        <v>97640</v>
      </c>
      <c r="G15" s="42" t="s">
        <v>38</v>
      </c>
    </row>
    <row r="16" spans="1:7" ht="14.45" customHeight="1" x14ac:dyDescent="0.2">
      <c r="A16" s="27">
        <v>21</v>
      </c>
      <c r="B16" s="34" t="s">
        <v>11</v>
      </c>
      <c r="C16" s="1">
        <f>سعودي!C16+'غير سعودي'!C16</f>
        <v>60</v>
      </c>
      <c r="D16" s="1">
        <f>سعودي!D16+'غير سعودي'!D16</f>
        <v>222</v>
      </c>
      <c r="E16" s="1">
        <f>سعودي!E16+'غير سعودي'!E16</f>
        <v>7211</v>
      </c>
      <c r="F16" s="25">
        <f t="shared" si="0"/>
        <v>7493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f>سعودي!C17+'غير سعودي'!C17</f>
        <v>656</v>
      </c>
      <c r="D17" s="1">
        <f>سعودي!D17+'غير سعودي'!D17</f>
        <v>3290</v>
      </c>
      <c r="E17" s="1">
        <f>سعودي!E17+'غير سعودي'!E17</f>
        <v>24568</v>
      </c>
      <c r="F17" s="25">
        <f t="shared" si="0"/>
        <v>28514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f>سعودي!C18+'غير سعودي'!C18</f>
        <v>4912</v>
      </c>
      <c r="D18" s="1">
        <f>سعودي!D18+'غير سعودي'!D18</f>
        <v>16210</v>
      </c>
      <c r="E18" s="1">
        <f>سعودي!E18+'غير سعودي'!E18</f>
        <v>114165</v>
      </c>
      <c r="F18" s="25">
        <f t="shared" si="0"/>
        <v>135287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f>سعودي!C19+'غير سعودي'!C19</f>
        <v>315</v>
      </c>
      <c r="D19" s="1">
        <f>سعودي!D19+'غير سعودي'!D19</f>
        <v>1914</v>
      </c>
      <c r="E19" s="1">
        <f>سعودي!E19+'غير سعودي'!E19</f>
        <v>46496</v>
      </c>
      <c r="F19" s="25">
        <f t="shared" si="0"/>
        <v>48725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f>سعودي!C20+'غير سعودي'!C20</f>
        <v>40551</v>
      </c>
      <c r="D20" s="1">
        <f>سعودي!D20+'غير سعودي'!D20</f>
        <v>42756</v>
      </c>
      <c r="E20" s="1">
        <f>سعودي!E20+'غير سعودي'!E20</f>
        <v>56514</v>
      </c>
      <c r="F20" s="25">
        <f t="shared" si="0"/>
        <v>139821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f>سعودي!C21+'غير سعودي'!C21</f>
        <v>153</v>
      </c>
      <c r="D21" s="1">
        <f>سعودي!D21+'غير سعودي'!D21</f>
        <v>348</v>
      </c>
      <c r="E21" s="1">
        <f>سعودي!E21+'غير سعودي'!E21</f>
        <v>2386</v>
      </c>
      <c r="F21" s="25">
        <f t="shared" si="0"/>
        <v>2887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f>سعودي!C22+'غير سعودي'!C22</f>
        <v>610</v>
      </c>
      <c r="D22" s="1">
        <f>سعودي!D22+'غير سعودي'!D22</f>
        <v>997</v>
      </c>
      <c r="E22" s="1">
        <f>سعودي!E22+'غير سعودي'!E22</f>
        <v>21902</v>
      </c>
      <c r="F22" s="25">
        <f t="shared" si="0"/>
        <v>23509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f>سعودي!C23+'غير سعودي'!C23</f>
        <v>300</v>
      </c>
      <c r="D23" s="1">
        <f>سعودي!D23+'غير سعودي'!D23</f>
        <v>1332</v>
      </c>
      <c r="E23" s="1">
        <f>سعودي!E23+'غير سعودي'!E23</f>
        <v>25614</v>
      </c>
      <c r="F23" s="25">
        <f t="shared" si="0"/>
        <v>27246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f>سعودي!C24+'غير سعودي'!C24</f>
        <v>261</v>
      </c>
      <c r="D24" s="1">
        <f>سعودي!D24+'غير سعودي'!D24</f>
        <v>1477</v>
      </c>
      <c r="E24" s="1">
        <f>سعودي!E24+'غير سعودي'!E24</f>
        <v>6398</v>
      </c>
      <c r="F24" s="25">
        <f t="shared" si="0"/>
        <v>8136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f>سعودي!C25+'غير سعودي'!C25</f>
        <v>56</v>
      </c>
      <c r="D25" s="1">
        <f>سعودي!D25+'غير سعودي'!D25</f>
        <v>111</v>
      </c>
      <c r="E25" s="1">
        <f>سعودي!E25+'غير سعودي'!E25</f>
        <v>2750</v>
      </c>
      <c r="F25" s="25">
        <f t="shared" ref="F25:F28" si="1">SUM(C25:E25)</f>
        <v>2917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f>سعودي!C26+'غير سعودي'!C26</f>
        <v>16686</v>
      </c>
      <c r="D26" s="1">
        <f>سعودي!D26+'غير سعودي'!D26</f>
        <v>18385</v>
      </c>
      <c r="E26" s="1">
        <f>سعودي!E26+'غير سعودي'!E26</f>
        <v>24352</v>
      </c>
      <c r="F26" s="25">
        <f t="shared" si="1"/>
        <v>59423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f>سعودي!C27+'غير سعودي'!C27</f>
        <v>722</v>
      </c>
      <c r="D27" s="1">
        <f>سعودي!D27+'غير سعودي'!D27</f>
        <v>743</v>
      </c>
      <c r="E27" s="1">
        <f>سعودي!E27+'غير سعودي'!E27</f>
        <v>6344</v>
      </c>
      <c r="F27" s="25">
        <f t="shared" si="1"/>
        <v>7809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f>سعودي!C28+'غير سعودي'!C28</f>
        <v>24834</v>
      </c>
      <c r="D28" s="1">
        <f>سعودي!D28+'غير سعودي'!D28</f>
        <v>5696</v>
      </c>
      <c r="E28" s="1">
        <f>سعودي!E28+'غير سعودي'!E28</f>
        <v>35894</v>
      </c>
      <c r="F28" s="25">
        <f t="shared" si="1"/>
        <v>66424</v>
      </c>
      <c r="G28" s="42" t="s">
        <v>49</v>
      </c>
    </row>
    <row r="29" spans="1:7" ht="20.100000000000001" customHeight="1" x14ac:dyDescent="0.2">
      <c r="A29" s="57" t="s">
        <v>24</v>
      </c>
      <c r="B29" s="57"/>
      <c r="C29" s="43">
        <f>SUM(C5:C28)</f>
        <v>192769</v>
      </c>
      <c r="D29" s="43">
        <f>SUM(D5:D28)</f>
        <v>151704</v>
      </c>
      <c r="E29" s="43">
        <f>SUM(E5:E28)</f>
        <v>649057</v>
      </c>
      <c r="F29" s="43">
        <f>SUM(F5:F28)</f>
        <v>993530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</row>
    <row r="32" spans="1:7" ht="15" customHeight="1" x14ac:dyDescent="0.2">
      <c r="A32" s="47" t="s">
        <v>100</v>
      </c>
      <c r="B32" s="48" t="s">
        <v>98</v>
      </c>
      <c r="C32" s="15"/>
    </row>
    <row r="33" spans="1:3" ht="15" customHeight="1" x14ac:dyDescent="0.2">
      <c r="A33" s="47" t="s">
        <v>100</v>
      </c>
      <c r="B33" s="48" t="s">
        <v>99</v>
      </c>
      <c r="C33" s="15"/>
    </row>
  </sheetData>
  <mergeCells count="6">
    <mergeCell ref="A1:B1"/>
    <mergeCell ref="A29:B29"/>
    <mergeCell ref="A2:D2"/>
    <mergeCell ref="E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workbookViewId="0">
      <selection activeCell="A29" sqref="A29:XFD79"/>
    </sheetView>
  </sheetViews>
  <sheetFormatPr defaultRowHeight="12.75" x14ac:dyDescent="0.2"/>
  <cols>
    <col min="1" max="1" width="4.7109375" customWidth="1"/>
    <col min="2" max="2" width="45.7109375" customWidth="1"/>
    <col min="3" max="5" width="12.7109375" customWidth="1"/>
    <col min="6" max="6" width="55.7109375" customWidth="1"/>
    <col min="7" max="9" width="9.140625" style="13"/>
  </cols>
  <sheetData>
    <row r="1" spans="1:8" x14ac:dyDescent="0.2">
      <c r="A1" s="62" t="s">
        <v>79</v>
      </c>
      <c r="B1" s="62"/>
      <c r="C1" s="4"/>
      <c r="D1" s="4"/>
      <c r="E1" s="4"/>
      <c r="F1" s="52" t="s">
        <v>80</v>
      </c>
    </row>
    <row r="2" spans="1:8" ht="24.95" customHeight="1" x14ac:dyDescent="0.2">
      <c r="A2" s="63" t="s">
        <v>119</v>
      </c>
      <c r="B2" s="63"/>
      <c r="C2" s="63"/>
      <c r="D2" s="10"/>
      <c r="E2" s="64" t="s">
        <v>120</v>
      </c>
      <c r="F2" s="64"/>
      <c r="G2" s="14"/>
      <c r="H2" s="14"/>
    </row>
    <row r="3" spans="1:8" ht="20.100000000000001" customHeight="1" x14ac:dyDescent="0.2">
      <c r="A3" s="55" t="s">
        <v>23</v>
      </c>
      <c r="B3" s="55"/>
      <c r="C3" s="49" t="s">
        <v>58</v>
      </c>
      <c r="D3" s="49" t="s">
        <v>59</v>
      </c>
      <c r="E3" s="20" t="s">
        <v>60</v>
      </c>
      <c r="F3" s="56" t="s">
        <v>28</v>
      </c>
    </row>
    <row r="4" spans="1:8" ht="20.100000000000001" customHeight="1" x14ac:dyDescent="0.2">
      <c r="A4" s="55"/>
      <c r="B4" s="55"/>
      <c r="C4" s="50" t="s">
        <v>64</v>
      </c>
      <c r="D4" s="50" t="s">
        <v>65</v>
      </c>
      <c r="E4" s="24" t="s">
        <v>27</v>
      </c>
      <c r="F4" s="56"/>
    </row>
    <row r="5" spans="1:8" ht="14.45" customHeight="1" x14ac:dyDescent="0.2">
      <c r="A5" s="27">
        <v>10</v>
      </c>
      <c r="B5" s="26" t="s">
        <v>1</v>
      </c>
      <c r="C5" s="5">
        <f>سعودي!F5</f>
        <v>25293</v>
      </c>
      <c r="D5" s="5">
        <f>'غير سعودي'!F5</f>
        <v>88573</v>
      </c>
      <c r="E5" s="25">
        <f t="shared" ref="E5:E24" si="0">C5+D5</f>
        <v>113866</v>
      </c>
      <c r="F5" s="42" t="s">
        <v>29</v>
      </c>
    </row>
    <row r="6" spans="1:8" ht="14.45" customHeight="1" x14ac:dyDescent="0.2">
      <c r="A6" s="27">
        <v>11</v>
      </c>
      <c r="B6" s="28" t="s">
        <v>2</v>
      </c>
      <c r="C6" s="5">
        <f>سعودي!F6</f>
        <v>6736</v>
      </c>
      <c r="D6" s="5">
        <f>'غير سعودي'!F6</f>
        <v>23008</v>
      </c>
      <c r="E6" s="25">
        <f t="shared" si="0"/>
        <v>29744</v>
      </c>
      <c r="F6" s="42" t="s">
        <v>30</v>
      </c>
    </row>
    <row r="7" spans="1:8" ht="14.45" customHeight="1" x14ac:dyDescent="0.2">
      <c r="A7" s="27">
        <v>12</v>
      </c>
      <c r="B7" s="29" t="s">
        <v>3</v>
      </c>
      <c r="C7" s="5">
        <f>سعودي!F7</f>
        <v>32</v>
      </c>
      <c r="D7" s="5">
        <f>'غير سعودي'!F7</f>
        <v>223</v>
      </c>
      <c r="E7" s="25">
        <f t="shared" si="0"/>
        <v>255</v>
      </c>
      <c r="F7" s="42" t="s">
        <v>31</v>
      </c>
    </row>
    <row r="8" spans="1:8" ht="14.45" customHeight="1" x14ac:dyDescent="0.2">
      <c r="A8" s="27">
        <v>13</v>
      </c>
      <c r="B8" s="26" t="s">
        <v>4</v>
      </c>
      <c r="C8" s="5">
        <f>سعودي!F8</f>
        <v>3217</v>
      </c>
      <c r="D8" s="5">
        <f>'غير سعودي'!F8</f>
        <v>19682</v>
      </c>
      <c r="E8" s="25">
        <f t="shared" si="0"/>
        <v>22899</v>
      </c>
      <c r="F8" s="42" t="s">
        <v>32</v>
      </c>
    </row>
    <row r="9" spans="1:8" ht="14.45" customHeight="1" x14ac:dyDescent="0.2">
      <c r="A9" s="27">
        <v>14</v>
      </c>
      <c r="B9" s="26" t="s">
        <v>5</v>
      </c>
      <c r="C9" s="5">
        <f>سعودي!F9</f>
        <v>13819</v>
      </c>
      <c r="D9" s="5">
        <f>'غير سعودي'!F9</f>
        <v>70032</v>
      </c>
      <c r="E9" s="25">
        <f t="shared" si="0"/>
        <v>83851</v>
      </c>
      <c r="F9" s="42" t="s">
        <v>33</v>
      </c>
    </row>
    <row r="10" spans="1:8" ht="14.45" customHeight="1" x14ac:dyDescent="0.2">
      <c r="A10" s="27">
        <v>15</v>
      </c>
      <c r="B10" s="30" t="s">
        <v>6</v>
      </c>
      <c r="C10" s="5">
        <f>سعودي!F10</f>
        <v>244</v>
      </c>
      <c r="D10" s="5">
        <f>'غير سعودي'!F10</f>
        <v>2002</v>
      </c>
      <c r="E10" s="25">
        <f t="shared" si="0"/>
        <v>2246</v>
      </c>
      <c r="F10" s="42" t="s">
        <v>34</v>
      </c>
    </row>
    <row r="11" spans="1:8" ht="14.45" customHeight="1" x14ac:dyDescent="0.2">
      <c r="A11" s="27">
        <v>16</v>
      </c>
      <c r="B11" s="26" t="s">
        <v>7</v>
      </c>
      <c r="C11" s="5">
        <f>سعودي!F11</f>
        <v>3215</v>
      </c>
      <c r="D11" s="5">
        <f>'غير سعودي'!F11</f>
        <v>25517</v>
      </c>
      <c r="E11" s="25">
        <f t="shared" si="0"/>
        <v>28732</v>
      </c>
      <c r="F11" s="42" t="s">
        <v>52</v>
      </c>
    </row>
    <row r="12" spans="1:8" ht="14.45" customHeight="1" x14ac:dyDescent="0.2">
      <c r="A12" s="27">
        <v>17</v>
      </c>
      <c r="B12" s="31" t="s">
        <v>8</v>
      </c>
      <c r="C12" s="5">
        <f>سعودي!F12</f>
        <v>4191</v>
      </c>
      <c r="D12" s="5">
        <f>'غير سعودي'!F12</f>
        <v>13064</v>
      </c>
      <c r="E12" s="25">
        <f t="shared" si="0"/>
        <v>17255</v>
      </c>
      <c r="F12" s="42" t="s">
        <v>35</v>
      </c>
    </row>
    <row r="13" spans="1:8" ht="14.45" customHeight="1" x14ac:dyDescent="0.2">
      <c r="A13" s="27">
        <v>18</v>
      </c>
      <c r="B13" s="32" t="s">
        <v>9</v>
      </c>
      <c r="C13" s="5">
        <f>سعودي!F13</f>
        <v>4583</v>
      </c>
      <c r="D13" s="5">
        <f>'غير سعودي'!F13</f>
        <v>14662</v>
      </c>
      <c r="E13" s="25">
        <f t="shared" si="0"/>
        <v>19245</v>
      </c>
      <c r="F13" s="42" t="s">
        <v>36</v>
      </c>
    </row>
    <row r="14" spans="1:8" ht="14.45" customHeight="1" x14ac:dyDescent="0.2">
      <c r="A14" s="27">
        <v>19</v>
      </c>
      <c r="B14" s="33" t="s">
        <v>53</v>
      </c>
      <c r="C14" s="5">
        <f>سعودي!F14</f>
        <v>15210</v>
      </c>
      <c r="D14" s="5">
        <f>'غير سعودي'!F14</f>
        <v>4396</v>
      </c>
      <c r="E14" s="25">
        <f t="shared" si="0"/>
        <v>19606</v>
      </c>
      <c r="F14" s="42" t="s">
        <v>37</v>
      </c>
    </row>
    <row r="15" spans="1:8" ht="14.45" customHeight="1" x14ac:dyDescent="0.2">
      <c r="A15" s="27">
        <v>20</v>
      </c>
      <c r="B15" s="26" t="s">
        <v>10</v>
      </c>
      <c r="C15" s="5">
        <f>سعودي!F15</f>
        <v>48643</v>
      </c>
      <c r="D15" s="5">
        <f>'غير سعودي'!F15</f>
        <v>48997</v>
      </c>
      <c r="E15" s="25">
        <f t="shared" si="0"/>
        <v>97640</v>
      </c>
      <c r="F15" s="42" t="s">
        <v>38</v>
      </c>
    </row>
    <row r="16" spans="1:8" ht="14.45" customHeight="1" x14ac:dyDescent="0.2">
      <c r="A16" s="27">
        <v>21</v>
      </c>
      <c r="B16" s="34" t="s">
        <v>11</v>
      </c>
      <c r="C16" s="5">
        <f>سعودي!F16</f>
        <v>2989</v>
      </c>
      <c r="D16" s="5">
        <f>'غير سعودي'!F16</f>
        <v>4504</v>
      </c>
      <c r="E16" s="25">
        <f t="shared" si="0"/>
        <v>7493</v>
      </c>
      <c r="F16" s="42" t="s">
        <v>54</v>
      </c>
    </row>
    <row r="17" spans="1:6" ht="14.45" customHeight="1" x14ac:dyDescent="0.2">
      <c r="A17" s="27">
        <v>22</v>
      </c>
      <c r="B17" s="35" t="s">
        <v>12</v>
      </c>
      <c r="C17" s="5">
        <f>سعودي!F17</f>
        <v>7769</v>
      </c>
      <c r="D17" s="5">
        <f>'غير سعودي'!F17</f>
        <v>20745</v>
      </c>
      <c r="E17" s="25">
        <f t="shared" si="0"/>
        <v>28514</v>
      </c>
      <c r="F17" s="42" t="s">
        <v>39</v>
      </c>
    </row>
    <row r="18" spans="1:6" ht="14.45" customHeight="1" x14ac:dyDescent="0.2">
      <c r="A18" s="27">
        <v>23</v>
      </c>
      <c r="B18" s="26" t="s">
        <v>13</v>
      </c>
      <c r="C18" s="5">
        <f>سعودي!F18</f>
        <v>30384</v>
      </c>
      <c r="D18" s="5">
        <f>'غير سعودي'!F18</f>
        <v>104903</v>
      </c>
      <c r="E18" s="25">
        <f t="shared" si="0"/>
        <v>135287</v>
      </c>
      <c r="F18" s="42" t="s">
        <v>40</v>
      </c>
    </row>
    <row r="19" spans="1:6" ht="14.45" customHeight="1" x14ac:dyDescent="0.2">
      <c r="A19" s="27">
        <v>24</v>
      </c>
      <c r="B19" s="36" t="s">
        <v>14</v>
      </c>
      <c r="C19" s="5">
        <f>سعودي!F19</f>
        <v>17607</v>
      </c>
      <c r="D19" s="5">
        <f>'غير سعودي'!F19</f>
        <v>31118</v>
      </c>
      <c r="E19" s="25">
        <f t="shared" si="0"/>
        <v>48725</v>
      </c>
      <c r="F19" s="42" t="s">
        <v>41</v>
      </c>
    </row>
    <row r="20" spans="1:6" ht="14.45" customHeight="1" x14ac:dyDescent="0.2">
      <c r="A20" s="27">
        <v>25</v>
      </c>
      <c r="B20" s="26" t="s">
        <v>15</v>
      </c>
      <c r="C20" s="5">
        <f>سعودي!F20</f>
        <v>19169</v>
      </c>
      <c r="D20" s="5">
        <f>'غير سعودي'!F20</f>
        <v>120652</v>
      </c>
      <c r="E20" s="25">
        <f t="shared" si="0"/>
        <v>139821</v>
      </c>
      <c r="F20" s="42" t="s">
        <v>55</v>
      </c>
    </row>
    <row r="21" spans="1:6" ht="14.45" customHeight="1" x14ac:dyDescent="0.2">
      <c r="A21" s="27">
        <v>26</v>
      </c>
      <c r="B21" s="37" t="s">
        <v>16</v>
      </c>
      <c r="C21" s="5">
        <f>سعودي!F21</f>
        <v>1068</v>
      </c>
      <c r="D21" s="5">
        <f>'غير سعودي'!F21</f>
        <v>1819</v>
      </c>
      <c r="E21" s="25">
        <f t="shared" si="0"/>
        <v>2887</v>
      </c>
      <c r="F21" s="42" t="s">
        <v>42</v>
      </c>
    </row>
    <row r="22" spans="1:6" ht="14.45" customHeight="1" x14ac:dyDescent="0.2">
      <c r="A22" s="27">
        <v>27</v>
      </c>
      <c r="B22" s="38" t="s">
        <v>17</v>
      </c>
      <c r="C22" s="5">
        <f>سعودي!F22</f>
        <v>6162</v>
      </c>
      <c r="D22" s="5">
        <f>'غير سعودي'!F22</f>
        <v>17347</v>
      </c>
      <c r="E22" s="25">
        <f t="shared" si="0"/>
        <v>23509</v>
      </c>
      <c r="F22" s="42" t="s">
        <v>43</v>
      </c>
    </row>
    <row r="23" spans="1:6" ht="14.45" customHeight="1" x14ac:dyDescent="0.2">
      <c r="A23" s="27">
        <v>28</v>
      </c>
      <c r="B23" s="39" t="s">
        <v>18</v>
      </c>
      <c r="C23" s="5">
        <f>سعودي!F23</f>
        <v>6054</v>
      </c>
      <c r="D23" s="5">
        <f>'غير سعودي'!F23</f>
        <v>21192</v>
      </c>
      <c r="E23" s="25">
        <f t="shared" si="0"/>
        <v>27246</v>
      </c>
      <c r="F23" s="42" t="s">
        <v>44</v>
      </c>
    </row>
    <row r="24" spans="1:6" ht="14.45" customHeight="1" x14ac:dyDescent="0.2">
      <c r="A24" s="27">
        <v>29</v>
      </c>
      <c r="B24" s="40" t="s">
        <v>56</v>
      </c>
      <c r="C24" s="5">
        <f>سعودي!F24</f>
        <v>1575</v>
      </c>
      <c r="D24" s="5">
        <f>'غير سعودي'!F24</f>
        <v>6561</v>
      </c>
      <c r="E24" s="25">
        <f t="shared" si="0"/>
        <v>8136</v>
      </c>
      <c r="F24" s="42" t="s">
        <v>45</v>
      </c>
    </row>
    <row r="25" spans="1:6" ht="14.45" customHeight="1" x14ac:dyDescent="0.2">
      <c r="A25" s="27">
        <v>30</v>
      </c>
      <c r="B25" s="26" t="s">
        <v>19</v>
      </c>
      <c r="C25" s="5">
        <f>سعودي!F25</f>
        <v>1015</v>
      </c>
      <c r="D25" s="5">
        <f>'غير سعودي'!F25</f>
        <v>1902</v>
      </c>
      <c r="E25" s="25">
        <f t="shared" ref="E25:E28" si="1">C25+D25</f>
        <v>2917</v>
      </c>
      <c r="F25" s="42" t="s">
        <v>46</v>
      </c>
    </row>
    <row r="26" spans="1:6" ht="14.45" customHeight="1" x14ac:dyDescent="0.2">
      <c r="A26" s="27">
        <v>31</v>
      </c>
      <c r="B26" s="26" t="s">
        <v>20</v>
      </c>
      <c r="C26" s="5">
        <f>سعودي!F26</f>
        <v>9142</v>
      </c>
      <c r="D26" s="5">
        <f>'غير سعودي'!F26</f>
        <v>50281</v>
      </c>
      <c r="E26" s="25">
        <f t="shared" si="1"/>
        <v>59423</v>
      </c>
      <c r="F26" s="42" t="s">
        <v>47</v>
      </c>
    </row>
    <row r="27" spans="1:6" ht="14.45" customHeight="1" x14ac:dyDescent="0.2">
      <c r="A27" s="27">
        <v>32</v>
      </c>
      <c r="B27" s="41" t="s">
        <v>21</v>
      </c>
      <c r="C27" s="5">
        <f>سعودي!F27</f>
        <v>1558</v>
      </c>
      <c r="D27" s="5">
        <f>'غير سعودي'!F27</f>
        <v>6251</v>
      </c>
      <c r="E27" s="25">
        <f t="shared" si="1"/>
        <v>7809</v>
      </c>
      <c r="F27" s="42" t="s">
        <v>48</v>
      </c>
    </row>
    <row r="28" spans="1:6" ht="14.45" customHeight="1" x14ac:dyDescent="0.2">
      <c r="A28" s="27">
        <v>33</v>
      </c>
      <c r="B28" s="26" t="s">
        <v>22</v>
      </c>
      <c r="C28" s="5">
        <f>سعودي!F28</f>
        <v>12084</v>
      </c>
      <c r="D28" s="5">
        <f>'غير سعودي'!F28</f>
        <v>54340</v>
      </c>
      <c r="E28" s="25">
        <f t="shared" si="1"/>
        <v>66424</v>
      </c>
      <c r="F28" s="42" t="s">
        <v>49</v>
      </c>
    </row>
    <row r="29" spans="1:6" ht="20.100000000000001" customHeight="1" x14ac:dyDescent="0.2">
      <c r="A29" s="57" t="s">
        <v>24</v>
      </c>
      <c r="B29" s="57"/>
      <c r="C29" s="51">
        <f>SUM(C5:C28)</f>
        <v>241759</v>
      </c>
      <c r="D29" s="51">
        <f>SUM(D5:D28)</f>
        <v>751771</v>
      </c>
      <c r="E29" s="43">
        <f>SUM(E5:E28)</f>
        <v>993530</v>
      </c>
      <c r="F29" s="44" t="s">
        <v>27</v>
      </c>
    </row>
    <row r="31" spans="1:6" ht="15" customHeight="1" x14ac:dyDescent="0.2">
      <c r="A31" s="45" t="s">
        <v>100</v>
      </c>
      <c r="B31" s="46" t="s">
        <v>116</v>
      </c>
      <c r="C31" s="46"/>
    </row>
    <row r="32" spans="1:6" ht="15" customHeight="1" x14ac:dyDescent="0.2">
      <c r="A32" s="45" t="s">
        <v>100</v>
      </c>
      <c r="B32" s="46" t="s">
        <v>98</v>
      </c>
      <c r="C32" s="46"/>
    </row>
    <row r="33" spans="1:3" ht="15" customHeight="1" x14ac:dyDescent="0.2">
      <c r="A33" s="45" t="s">
        <v>100</v>
      </c>
      <c r="B33" s="46" t="s">
        <v>99</v>
      </c>
      <c r="C33" s="46"/>
    </row>
  </sheetData>
  <mergeCells count="6">
    <mergeCell ref="A29:B29"/>
    <mergeCell ref="A1:B1"/>
    <mergeCell ref="A2:C2"/>
    <mergeCell ref="A3:B4"/>
    <mergeCell ref="F3:F4"/>
    <mergeCell ref="E2:F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A29" sqref="A29:XFD79"/>
    </sheetView>
  </sheetViews>
  <sheetFormatPr defaultRowHeight="12.75" x14ac:dyDescent="0.2"/>
  <cols>
    <col min="1" max="1" width="4.7109375" customWidth="1"/>
    <col min="2" max="2" width="44.28515625" customWidth="1"/>
    <col min="3" max="3" width="13.140625" customWidth="1"/>
    <col min="4" max="4" width="12.28515625" customWidth="1"/>
    <col min="5" max="5" width="13.140625" customWidth="1"/>
    <col min="6" max="6" width="13.5703125" bestFit="1" customWidth="1"/>
    <col min="7" max="7" width="54.5703125" customWidth="1"/>
    <col min="9" max="9" width="10.140625" bestFit="1" customWidth="1"/>
  </cols>
  <sheetData>
    <row r="1" spans="1:7" x14ac:dyDescent="0.2">
      <c r="A1" s="62" t="s">
        <v>94</v>
      </c>
      <c r="B1" s="62"/>
      <c r="C1" s="4"/>
      <c r="D1" s="4"/>
      <c r="E1" s="4"/>
      <c r="F1" s="4"/>
      <c r="G1" s="52" t="s">
        <v>81</v>
      </c>
    </row>
    <row r="2" spans="1:7" ht="24.95" customHeight="1" x14ac:dyDescent="0.2">
      <c r="A2" s="65" t="s">
        <v>121</v>
      </c>
      <c r="B2" s="65"/>
      <c r="C2" s="65"/>
      <c r="D2" s="11" t="s">
        <v>96</v>
      </c>
      <c r="E2" s="12" t="s">
        <v>97</v>
      </c>
      <c r="F2" s="66" t="s">
        <v>122</v>
      </c>
      <c r="G2" s="66"/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v>404989</v>
      </c>
      <c r="D5" s="1">
        <v>277673</v>
      </c>
      <c r="E5" s="1">
        <v>3762150</v>
      </c>
      <c r="F5" s="25">
        <f t="shared" ref="F5:F28" si="0">SUM(C5:E5)</f>
        <v>4444812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v>28306</v>
      </c>
      <c r="D6" s="1">
        <v>45427</v>
      </c>
      <c r="E6" s="1">
        <v>1023860</v>
      </c>
      <c r="F6" s="25">
        <f t="shared" si="0"/>
        <v>1097593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v>2035</v>
      </c>
      <c r="D7" s="1">
        <v>1268</v>
      </c>
      <c r="E7" s="1">
        <v>1621</v>
      </c>
      <c r="F7" s="25">
        <f t="shared" si="0"/>
        <v>4924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v>93345</v>
      </c>
      <c r="D8" s="1">
        <v>38407</v>
      </c>
      <c r="E8" s="1">
        <v>447253</v>
      </c>
      <c r="F8" s="25">
        <f t="shared" si="0"/>
        <v>579005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v>1037720</v>
      </c>
      <c r="D9" s="1">
        <v>283769</v>
      </c>
      <c r="E9" s="1">
        <v>172866</v>
      </c>
      <c r="F9" s="25">
        <f t="shared" si="0"/>
        <v>1494355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v>3176</v>
      </c>
      <c r="D10" s="1">
        <v>3715</v>
      </c>
      <c r="E10" s="1">
        <v>44741</v>
      </c>
      <c r="F10" s="25">
        <f t="shared" si="0"/>
        <v>51632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v>154993</v>
      </c>
      <c r="D11" s="1">
        <v>232095</v>
      </c>
      <c r="E11" s="1">
        <v>240902</v>
      </c>
      <c r="F11" s="25">
        <f t="shared" si="0"/>
        <v>627990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v>5302</v>
      </c>
      <c r="D12" s="1">
        <v>39496</v>
      </c>
      <c r="E12" s="1">
        <v>886925</v>
      </c>
      <c r="F12" s="25">
        <f t="shared" si="0"/>
        <v>931723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v>63903</v>
      </c>
      <c r="D13" s="1">
        <v>91700</v>
      </c>
      <c r="E13" s="1">
        <v>500588</v>
      </c>
      <c r="F13" s="25">
        <f t="shared" si="0"/>
        <v>656191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v>5773</v>
      </c>
      <c r="D14" s="1">
        <v>69072</v>
      </c>
      <c r="E14" s="1">
        <v>5374233</v>
      </c>
      <c r="F14" s="25">
        <f t="shared" si="0"/>
        <v>5449078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v>18807</v>
      </c>
      <c r="D15" s="1">
        <v>299276</v>
      </c>
      <c r="E15" s="1">
        <v>9202734</v>
      </c>
      <c r="F15" s="25">
        <f t="shared" si="0"/>
        <v>9520817</v>
      </c>
      <c r="G15" s="42" t="s">
        <v>38</v>
      </c>
    </row>
    <row r="16" spans="1:7" ht="14.45" customHeight="1" x14ac:dyDescent="0.2">
      <c r="A16" s="27">
        <v>21</v>
      </c>
      <c r="B16" s="34" t="s">
        <v>11</v>
      </c>
      <c r="C16" s="1">
        <v>1270</v>
      </c>
      <c r="D16" s="1">
        <v>11141</v>
      </c>
      <c r="E16" s="1">
        <v>420369</v>
      </c>
      <c r="F16" s="25">
        <f t="shared" si="0"/>
        <v>432780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v>14163</v>
      </c>
      <c r="D17" s="1">
        <v>82324</v>
      </c>
      <c r="E17" s="1">
        <v>762080</v>
      </c>
      <c r="F17" s="25">
        <f t="shared" si="0"/>
        <v>858567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v>97898</v>
      </c>
      <c r="D18" s="1">
        <v>371259</v>
      </c>
      <c r="E18" s="1">
        <v>4456189</v>
      </c>
      <c r="F18" s="25">
        <f t="shared" si="0"/>
        <v>4925346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v>6099</v>
      </c>
      <c r="D19" s="1">
        <v>43710</v>
      </c>
      <c r="E19" s="1">
        <v>3686201</v>
      </c>
      <c r="F19" s="25">
        <f t="shared" si="0"/>
        <v>3736010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v>610696</v>
      </c>
      <c r="D20" s="1">
        <v>591943</v>
      </c>
      <c r="E20" s="1">
        <v>1731560</v>
      </c>
      <c r="F20" s="25">
        <f t="shared" si="0"/>
        <v>2934199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v>3316</v>
      </c>
      <c r="D21" s="1">
        <v>9267</v>
      </c>
      <c r="E21" s="1">
        <v>72944</v>
      </c>
      <c r="F21" s="25">
        <f t="shared" si="0"/>
        <v>85527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v>12742</v>
      </c>
      <c r="D22" s="1">
        <v>36335</v>
      </c>
      <c r="E22" s="1">
        <v>813555</v>
      </c>
      <c r="F22" s="25">
        <f t="shared" si="0"/>
        <v>862632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v>4900</v>
      </c>
      <c r="D23" s="1">
        <v>39560</v>
      </c>
      <c r="E23" s="1">
        <v>1073737</v>
      </c>
      <c r="F23" s="25">
        <f t="shared" si="0"/>
        <v>1118197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v>4636</v>
      </c>
      <c r="D24" s="1">
        <v>39340</v>
      </c>
      <c r="E24" s="1">
        <v>195774</v>
      </c>
      <c r="F24" s="25">
        <f t="shared" si="0"/>
        <v>239750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v>1022</v>
      </c>
      <c r="D25" s="1">
        <v>3199</v>
      </c>
      <c r="E25" s="1">
        <v>90324</v>
      </c>
      <c r="F25" s="25">
        <f t="shared" si="0"/>
        <v>94545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v>321986</v>
      </c>
      <c r="D26" s="1">
        <v>350730</v>
      </c>
      <c r="E26" s="1">
        <v>504007</v>
      </c>
      <c r="F26" s="25">
        <f t="shared" si="0"/>
        <v>1176723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v>12805</v>
      </c>
      <c r="D27" s="1">
        <v>15687</v>
      </c>
      <c r="E27" s="1">
        <v>180420</v>
      </c>
      <c r="F27" s="25">
        <f t="shared" si="0"/>
        <v>208912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v>461160</v>
      </c>
      <c r="D28" s="1">
        <v>123475</v>
      </c>
      <c r="E28" s="1">
        <v>873657</v>
      </c>
      <c r="F28" s="25">
        <f t="shared" si="0"/>
        <v>1458292</v>
      </c>
      <c r="G28" s="42" t="s">
        <v>49</v>
      </c>
    </row>
    <row r="29" spans="1:7" ht="20.100000000000001" customHeight="1" x14ac:dyDescent="0.2">
      <c r="A29" s="57" t="s">
        <v>24</v>
      </c>
      <c r="B29" s="57"/>
      <c r="C29" s="43">
        <f>SUM(C5:C28)</f>
        <v>3371042</v>
      </c>
      <c r="D29" s="43">
        <f>SUM(D5:D28)</f>
        <v>3099868</v>
      </c>
      <c r="E29" s="43">
        <f>SUM(E5:E28)</f>
        <v>36518690</v>
      </c>
      <c r="F29" s="43">
        <f>SUM(F5:F28)</f>
        <v>42989600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</row>
    <row r="32" spans="1:7" ht="15" customHeight="1" x14ac:dyDescent="0.2">
      <c r="A32" s="47" t="s">
        <v>100</v>
      </c>
      <c r="B32" s="48" t="s">
        <v>98</v>
      </c>
      <c r="C32" s="15"/>
    </row>
    <row r="33" spans="1:3" ht="15" customHeight="1" x14ac:dyDescent="0.2">
      <c r="A33" s="47" t="s">
        <v>100</v>
      </c>
      <c r="B33" s="48" t="s">
        <v>99</v>
      </c>
      <c r="C33" s="15"/>
    </row>
  </sheetData>
  <mergeCells count="6">
    <mergeCell ref="A1:B1"/>
    <mergeCell ref="A29:B29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E47" sqref="E47"/>
    </sheetView>
  </sheetViews>
  <sheetFormatPr defaultRowHeight="12.75" x14ac:dyDescent="0.2"/>
  <cols>
    <col min="1" max="1" width="4.7109375" customWidth="1"/>
    <col min="2" max="2" width="45.7109375" customWidth="1"/>
    <col min="3" max="4" width="11.7109375" customWidth="1"/>
    <col min="5" max="5" width="12.5703125" bestFit="1" customWidth="1"/>
    <col min="6" max="6" width="12.42578125" bestFit="1" customWidth="1"/>
    <col min="7" max="7" width="55.7109375" customWidth="1"/>
  </cols>
  <sheetData>
    <row r="1" spans="1:7" x14ac:dyDescent="0.2">
      <c r="A1" s="62" t="s">
        <v>82</v>
      </c>
      <c r="B1" s="62"/>
      <c r="C1" s="4"/>
      <c r="D1" s="4"/>
      <c r="E1" s="4"/>
      <c r="F1" s="4"/>
      <c r="G1" s="52" t="s">
        <v>83</v>
      </c>
    </row>
    <row r="2" spans="1:7" ht="24.95" customHeight="1" x14ac:dyDescent="0.2">
      <c r="A2" s="65" t="s">
        <v>123</v>
      </c>
      <c r="B2" s="65"/>
      <c r="C2" s="65"/>
      <c r="D2" s="11" t="s">
        <v>96</v>
      </c>
      <c r="E2" s="12" t="s">
        <v>97</v>
      </c>
      <c r="F2" s="66" t="s">
        <v>122</v>
      </c>
      <c r="G2" s="66"/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v>26330</v>
      </c>
      <c r="D5" s="1">
        <v>18294</v>
      </c>
      <c r="E5" s="1">
        <v>339938</v>
      </c>
      <c r="F5" s="25">
        <f t="shared" ref="F5:F24" si="0">SUM(C5:E5)</f>
        <v>384562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v>1723</v>
      </c>
      <c r="D6" s="1">
        <v>2762</v>
      </c>
      <c r="E6" s="1">
        <v>285408</v>
      </c>
      <c r="F6" s="25">
        <f t="shared" si="0"/>
        <v>289893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v>351</v>
      </c>
      <c r="D7" s="1">
        <v>123</v>
      </c>
      <c r="E7" s="1">
        <v>134</v>
      </c>
      <c r="F7" s="25">
        <f t="shared" si="0"/>
        <v>608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v>11007</v>
      </c>
      <c r="D8" s="1">
        <v>3529</v>
      </c>
      <c r="E8" s="1">
        <v>70196</v>
      </c>
      <c r="F8" s="25">
        <f t="shared" si="0"/>
        <v>84732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v>54058</v>
      </c>
      <c r="D9" s="1">
        <v>22119</v>
      </c>
      <c r="E9" s="1">
        <v>17269</v>
      </c>
      <c r="F9" s="25">
        <f t="shared" si="0"/>
        <v>93446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v>152</v>
      </c>
      <c r="D10" s="1">
        <v>639</v>
      </c>
      <c r="E10" s="1">
        <v>8401</v>
      </c>
      <c r="F10" s="25">
        <f t="shared" si="0"/>
        <v>9192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v>4590</v>
      </c>
      <c r="D11" s="1">
        <v>11567</v>
      </c>
      <c r="E11" s="1">
        <v>35818</v>
      </c>
      <c r="F11" s="25">
        <f t="shared" si="0"/>
        <v>51975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v>307</v>
      </c>
      <c r="D12" s="1">
        <v>6616</v>
      </c>
      <c r="E12" s="1">
        <v>199508</v>
      </c>
      <c r="F12" s="25">
        <f t="shared" si="0"/>
        <v>206431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v>4784</v>
      </c>
      <c r="D13" s="1">
        <v>16356</v>
      </c>
      <c r="E13" s="1">
        <v>95266</v>
      </c>
      <c r="F13" s="25">
        <f t="shared" si="0"/>
        <v>116406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v>2607</v>
      </c>
      <c r="D14" s="1">
        <v>8649</v>
      </c>
      <c r="E14" s="1">
        <v>696806</v>
      </c>
      <c r="F14" s="25">
        <f t="shared" si="0"/>
        <v>708062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v>2918</v>
      </c>
      <c r="D15" s="1">
        <v>29088</v>
      </c>
      <c r="E15" s="1">
        <v>2696729</v>
      </c>
      <c r="F15" s="25">
        <f t="shared" si="0"/>
        <v>2728735</v>
      </c>
      <c r="G15" s="42" t="s">
        <v>38</v>
      </c>
    </row>
    <row r="16" spans="1:7" ht="14.45" customHeight="1" x14ac:dyDescent="0.2">
      <c r="A16" s="27">
        <v>21</v>
      </c>
      <c r="B16" s="34" t="s">
        <v>11</v>
      </c>
      <c r="C16" s="1">
        <v>65</v>
      </c>
      <c r="D16" s="1">
        <v>1262</v>
      </c>
      <c r="E16" s="1">
        <v>48996</v>
      </c>
      <c r="F16" s="25">
        <f t="shared" si="0"/>
        <v>50323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v>793</v>
      </c>
      <c r="D17" s="1">
        <v>7503</v>
      </c>
      <c r="E17" s="1">
        <v>159211</v>
      </c>
      <c r="F17" s="25">
        <f t="shared" si="0"/>
        <v>167507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v>7348</v>
      </c>
      <c r="D18" s="1">
        <v>49999</v>
      </c>
      <c r="E18" s="1">
        <v>829669</v>
      </c>
      <c r="F18" s="25">
        <f t="shared" si="0"/>
        <v>887016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v>211</v>
      </c>
      <c r="D19" s="1">
        <v>3336</v>
      </c>
      <c r="E19" s="1">
        <v>341322</v>
      </c>
      <c r="F19" s="25">
        <f t="shared" si="0"/>
        <v>344869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v>89112</v>
      </c>
      <c r="D20" s="1">
        <v>106485</v>
      </c>
      <c r="E20" s="1">
        <v>448144</v>
      </c>
      <c r="F20" s="25">
        <f t="shared" si="0"/>
        <v>643741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v>158</v>
      </c>
      <c r="D21" s="1">
        <v>771</v>
      </c>
      <c r="E21" s="1">
        <v>12308</v>
      </c>
      <c r="F21" s="25">
        <f t="shared" si="0"/>
        <v>13237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v>172</v>
      </c>
      <c r="D22" s="1">
        <v>2069</v>
      </c>
      <c r="E22" s="1">
        <v>157903</v>
      </c>
      <c r="F22" s="25">
        <f t="shared" si="0"/>
        <v>160144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v>717</v>
      </c>
      <c r="D23" s="1">
        <v>1722</v>
      </c>
      <c r="E23" s="1">
        <v>219580</v>
      </c>
      <c r="F23" s="25">
        <f t="shared" si="0"/>
        <v>222019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v>507</v>
      </c>
      <c r="D24" s="1">
        <v>2391</v>
      </c>
      <c r="E24" s="1">
        <v>65830</v>
      </c>
      <c r="F24" s="25">
        <f t="shared" si="0"/>
        <v>68728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v>163</v>
      </c>
      <c r="D25" s="1">
        <v>291</v>
      </c>
      <c r="E25" s="1">
        <v>14291</v>
      </c>
      <c r="F25" s="25">
        <f t="shared" ref="F25:F28" si="1">SUM(C25:E25)</f>
        <v>14745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v>17399</v>
      </c>
      <c r="D26" s="1">
        <v>40760</v>
      </c>
      <c r="E26" s="1">
        <v>199551</v>
      </c>
      <c r="F26" s="25">
        <f t="shared" si="1"/>
        <v>257710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v>1545</v>
      </c>
      <c r="D27" s="1">
        <v>1864</v>
      </c>
      <c r="E27" s="1">
        <v>33919</v>
      </c>
      <c r="F27" s="25">
        <f t="shared" si="1"/>
        <v>37328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v>48368</v>
      </c>
      <c r="D28" s="1">
        <v>8319</v>
      </c>
      <c r="E28" s="1">
        <v>145511</v>
      </c>
      <c r="F28" s="25">
        <f t="shared" si="1"/>
        <v>202198</v>
      </c>
      <c r="G28" s="42" t="s">
        <v>49</v>
      </c>
    </row>
    <row r="29" spans="1:7" ht="20.100000000000001" customHeight="1" x14ac:dyDescent="0.2">
      <c r="A29" s="57" t="s">
        <v>24</v>
      </c>
      <c r="B29" s="57"/>
      <c r="C29" s="43">
        <f>SUM(C5:C28)</f>
        <v>275385</v>
      </c>
      <c r="D29" s="43">
        <f>SUM(D5:D28)</f>
        <v>346514</v>
      </c>
      <c r="E29" s="43">
        <f>SUM(E5:E28)</f>
        <v>7121708</v>
      </c>
      <c r="F29" s="43">
        <f t="shared" ref="F29" si="2">SUM(C29:E29)</f>
        <v>7743607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</row>
    <row r="32" spans="1:7" ht="15" customHeight="1" x14ac:dyDescent="0.2">
      <c r="A32" s="47" t="s">
        <v>100</v>
      </c>
      <c r="B32" s="48" t="s">
        <v>98</v>
      </c>
      <c r="C32" s="15"/>
    </row>
    <row r="33" spans="1:3" ht="15" customHeight="1" x14ac:dyDescent="0.2">
      <c r="A33" s="47" t="s">
        <v>100</v>
      </c>
      <c r="B33" s="48" t="s">
        <v>99</v>
      </c>
      <c r="C33" s="15"/>
    </row>
  </sheetData>
  <mergeCells count="6">
    <mergeCell ref="A1:B1"/>
    <mergeCell ref="A29:B29"/>
    <mergeCell ref="A2:C2"/>
    <mergeCell ref="F2:G2"/>
    <mergeCell ref="A3:B4"/>
    <mergeCell ref="G3:G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rightToLeft="1" workbookViewId="0">
      <selection activeCell="K12" sqref="K12"/>
    </sheetView>
  </sheetViews>
  <sheetFormatPr defaultRowHeight="12.75" x14ac:dyDescent="0.2"/>
  <cols>
    <col min="1" max="1" width="4.7109375" customWidth="1"/>
    <col min="2" max="2" width="45" customWidth="1"/>
    <col min="3" max="3" width="13.28515625" customWidth="1"/>
    <col min="4" max="4" width="12.42578125" customWidth="1"/>
    <col min="5" max="5" width="13.5703125" customWidth="1"/>
    <col min="6" max="6" width="14.28515625" customWidth="1"/>
    <col min="7" max="7" width="53.42578125" customWidth="1"/>
  </cols>
  <sheetData>
    <row r="1" spans="1:7" x14ac:dyDescent="0.2">
      <c r="A1" s="54" t="s">
        <v>84</v>
      </c>
      <c r="B1" s="54"/>
      <c r="C1" s="4"/>
      <c r="D1" s="4"/>
      <c r="E1" s="4"/>
      <c r="F1" s="4"/>
      <c r="G1" s="19" t="s">
        <v>85</v>
      </c>
    </row>
    <row r="2" spans="1:7" ht="24.95" customHeight="1" x14ac:dyDescent="0.2">
      <c r="A2" s="65" t="s">
        <v>137</v>
      </c>
      <c r="B2" s="65"/>
      <c r="C2" s="65"/>
      <c r="D2" s="17" t="s">
        <v>96</v>
      </c>
      <c r="E2" s="18" t="s">
        <v>97</v>
      </c>
      <c r="F2" s="9"/>
      <c r="G2" s="9" t="s">
        <v>124</v>
      </c>
    </row>
    <row r="3" spans="1:7" ht="20.100000000000001" customHeight="1" x14ac:dyDescent="0.2">
      <c r="A3" s="55" t="s">
        <v>23</v>
      </c>
      <c r="B3" s="55"/>
      <c r="C3" s="20" t="s">
        <v>61</v>
      </c>
      <c r="D3" s="20" t="s">
        <v>62</v>
      </c>
      <c r="E3" s="20" t="s">
        <v>63</v>
      </c>
      <c r="F3" s="20" t="s">
        <v>24</v>
      </c>
      <c r="G3" s="56" t="s">
        <v>28</v>
      </c>
    </row>
    <row r="4" spans="1:7" ht="20.100000000000001" customHeight="1" x14ac:dyDescent="0.2">
      <c r="A4" s="55"/>
      <c r="B4" s="55"/>
      <c r="C4" s="21" t="s">
        <v>0</v>
      </c>
      <c r="D4" s="22" t="s">
        <v>25</v>
      </c>
      <c r="E4" s="23" t="s">
        <v>26</v>
      </c>
      <c r="F4" s="24" t="s">
        <v>27</v>
      </c>
      <c r="G4" s="56"/>
    </row>
    <row r="5" spans="1:7" ht="14.45" customHeight="1" x14ac:dyDescent="0.2">
      <c r="A5" s="27">
        <v>10</v>
      </c>
      <c r="B5" s="26" t="s">
        <v>1</v>
      </c>
      <c r="C5" s="1">
        <f>الرواتب!C5+المزايا!C5</f>
        <v>431319</v>
      </c>
      <c r="D5" s="1">
        <f>الرواتب!D5+المزايا!D5</f>
        <v>295967</v>
      </c>
      <c r="E5" s="1">
        <f>الرواتب!E5+المزايا!E5</f>
        <v>4102088</v>
      </c>
      <c r="F5" s="25">
        <f t="shared" ref="F5:F24" si="0">SUM(C5:E5)</f>
        <v>4829374</v>
      </c>
      <c r="G5" s="42" t="s">
        <v>29</v>
      </c>
    </row>
    <row r="6" spans="1:7" ht="14.45" customHeight="1" x14ac:dyDescent="0.2">
      <c r="A6" s="27">
        <v>11</v>
      </c>
      <c r="B6" s="28" t="s">
        <v>2</v>
      </c>
      <c r="C6" s="1">
        <f>الرواتب!C6+المزايا!C6</f>
        <v>30029</v>
      </c>
      <c r="D6" s="1">
        <f>الرواتب!D6+المزايا!D6</f>
        <v>48189</v>
      </c>
      <c r="E6" s="1">
        <f>الرواتب!E6+المزايا!E6</f>
        <v>1309268</v>
      </c>
      <c r="F6" s="25">
        <f t="shared" si="0"/>
        <v>1387486</v>
      </c>
      <c r="G6" s="42" t="s">
        <v>30</v>
      </c>
    </row>
    <row r="7" spans="1:7" ht="14.45" customHeight="1" x14ac:dyDescent="0.2">
      <c r="A7" s="27">
        <v>12</v>
      </c>
      <c r="B7" s="29" t="s">
        <v>3</v>
      </c>
      <c r="C7" s="1">
        <f>الرواتب!C7+المزايا!C7</f>
        <v>2386</v>
      </c>
      <c r="D7" s="1">
        <f>الرواتب!D7+المزايا!D7</f>
        <v>1391</v>
      </c>
      <c r="E7" s="1">
        <f>الرواتب!E7+المزايا!E7</f>
        <v>1755</v>
      </c>
      <c r="F7" s="25">
        <f t="shared" si="0"/>
        <v>5532</v>
      </c>
      <c r="G7" s="42" t="s">
        <v>31</v>
      </c>
    </row>
    <row r="8" spans="1:7" ht="14.45" customHeight="1" x14ac:dyDescent="0.2">
      <c r="A8" s="27">
        <v>13</v>
      </c>
      <c r="B8" s="26" t="s">
        <v>4</v>
      </c>
      <c r="C8" s="1">
        <f>الرواتب!C8+المزايا!C8</f>
        <v>104352</v>
      </c>
      <c r="D8" s="1">
        <f>الرواتب!D8+المزايا!D8</f>
        <v>41936</v>
      </c>
      <c r="E8" s="1">
        <f>الرواتب!E8+المزايا!E8</f>
        <v>517449</v>
      </c>
      <c r="F8" s="25">
        <f t="shared" si="0"/>
        <v>663737</v>
      </c>
      <c r="G8" s="42" t="s">
        <v>32</v>
      </c>
    </row>
    <row r="9" spans="1:7" ht="14.45" customHeight="1" x14ac:dyDescent="0.2">
      <c r="A9" s="27">
        <v>14</v>
      </c>
      <c r="B9" s="26" t="s">
        <v>5</v>
      </c>
      <c r="C9" s="1">
        <f>الرواتب!C9+المزايا!C9</f>
        <v>1091778</v>
      </c>
      <c r="D9" s="1">
        <f>الرواتب!D9+المزايا!D9</f>
        <v>305888</v>
      </c>
      <c r="E9" s="1">
        <f>الرواتب!E9+المزايا!E9</f>
        <v>190135</v>
      </c>
      <c r="F9" s="25">
        <f t="shared" si="0"/>
        <v>1587801</v>
      </c>
      <c r="G9" s="42" t="s">
        <v>33</v>
      </c>
    </row>
    <row r="10" spans="1:7" ht="14.45" customHeight="1" x14ac:dyDescent="0.2">
      <c r="A10" s="27">
        <v>15</v>
      </c>
      <c r="B10" s="30" t="s">
        <v>6</v>
      </c>
      <c r="C10" s="1">
        <f>الرواتب!C10+المزايا!C10</f>
        <v>3328</v>
      </c>
      <c r="D10" s="1">
        <f>الرواتب!D10+المزايا!D10</f>
        <v>4354</v>
      </c>
      <c r="E10" s="1">
        <f>الرواتب!E10+المزايا!E10</f>
        <v>53142</v>
      </c>
      <c r="F10" s="25">
        <f t="shared" si="0"/>
        <v>60824</v>
      </c>
      <c r="G10" s="42" t="s">
        <v>34</v>
      </c>
    </row>
    <row r="11" spans="1:7" ht="14.45" customHeight="1" x14ac:dyDescent="0.2">
      <c r="A11" s="27">
        <v>16</v>
      </c>
      <c r="B11" s="26" t="s">
        <v>7</v>
      </c>
      <c r="C11" s="1">
        <f>الرواتب!C11+المزايا!C11</f>
        <v>159583</v>
      </c>
      <c r="D11" s="1">
        <f>الرواتب!D11+المزايا!D11</f>
        <v>243662</v>
      </c>
      <c r="E11" s="1">
        <f>الرواتب!E11+المزايا!E11</f>
        <v>276720</v>
      </c>
      <c r="F11" s="25">
        <f t="shared" si="0"/>
        <v>679965</v>
      </c>
      <c r="G11" s="42" t="s">
        <v>52</v>
      </c>
    </row>
    <row r="12" spans="1:7" ht="14.45" customHeight="1" x14ac:dyDescent="0.2">
      <c r="A12" s="27">
        <v>17</v>
      </c>
      <c r="B12" s="31" t="s">
        <v>8</v>
      </c>
      <c r="C12" s="1">
        <f>الرواتب!C12+المزايا!C12</f>
        <v>5609</v>
      </c>
      <c r="D12" s="1">
        <f>الرواتب!D12+المزايا!D12</f>
        <v>46112</v>
      </c>
      <c r="E12" s="1">
        <f>الرواتب!E12+المزايا!E12</f>
        <v>1086433</v>
      </c>
      <c r="F12" s="25">
        <f t="shared" si="0"/>
        <v>1138154</v>
      </c>
      <c r="G12" s="42" t="s">
        <v>35</v>
      </c>
    </row>
    <row r="13" spans="1:7" ht="14.45" customHeight="1" x14ac:dyDescent="0.2">
      <c r="A13" s="27">
        <v>18</v>
      </c>
      <c r="B13" s="32" t="s">
        <v>9</v>
      </c>
      <c r="C13" s="1">
        <f>الرواتب!C13+المزايا!C13</f>
        <v>68687</v>
      </c>
      <c r="D13" s="1">
        <f>الرواتب!D13+المزايا!D13</f>
        <v>108056</v>
      </c>
      <c r="E13" s="1">
        <f>الرواتب!E13+المزايا!E13</f>
        <v>595854</v>
      </c>
      <c r="F13" s="25">
        <f t="shared" si="0"/>
        <v>772597</v>
      </c>
      <c r="G13" s="42" t="s">
        <v>36</v>
      </c>
    </row>
    <row r="14" spans="1:7" ht="14.45" customHeight="1" x14ac:dyDescent="0.2">
      <c r="A14" s="27">
        <v>19</v>
      </c>
      <c r="B14" s="33" t="s">
        <v>53</v>
      </c>
      <c r="C14" s="1">
        <f>الرواتب!C14+المزايا!C14</f>
        <v>8380</v>
      </c>
      <c r="D14" s="1">
        <f>الرواتب!D14+المزايا!D14</f>
        <v>77721</v>
      </c>
      <c r="E14" s="1">
        <f>الرواتب!E14+المزايا!E14</f>
        <v>6071039</v>
      </c>
      <c r="F14" s="25">
        <f t="shared" si="0"/>
        <v>6157140</v>
      </c>
      <c r="G14" s="42" t="s">
        <v>37</v>
      </c>
    </row>
    <row r="15" spans="1:7" ht="14.45" customHeight="1" x14ac:dyDescent="0.2">
      <c r="A15" s="27">
        <v>20</v>
      </c>
      <c r="B15" s="26" t="s">
        <v>10</v>
      </c>
      <c r="C15" s="1">
        <f>الرواتب!C15+المزايا!C15</f>
        <v>21725</v>
      </c>
      <c r="D15" s="1">
        <f>الرواتب!D15+المزايا!D15</f>
        <v>328364</v>
      </c>
      <c r="E15" s="1">
        <f>الرواتب!E15+المزايا!E15</f>
        <v>11899463</v>
      </c>
      <c r="F15" s="25">
        <f t="shared" si="0"/>
        <v>12249552</v>
      </c>
      <c r="G15" s="42" t="s">
        <v>38</v>
      </c>
    </row>
    <row r="16" spans="1:7" ht="14.45" customHeight="1" x14ac:dyDescent="0.2">
      <c r="A16" s="27">
        <v>21</v>
      </c>
      <c r="B16" s="34" t="s">
        <v>11</v>
      </c>
      <c r="C16" s="1">
        <f>الرواتب!C16+المزايا!C16</f>
        <v>1335</v>
      </c>
      <c r="D16" s="1">
        <f>الرواتب!D16+المزايا!D16</f>
        <v>12403</v>
      </c>
      <c r="E16" s="1">
        <f>الرواتب!E16+المزايا!E16</f>
        <v>469365</v>
      </c>
      <c r="F16" s="25">
        <f t="shared" si="0"/>
        <v>483103</v>
      </c>
      <c r="G16" s="42" t="s">
        <v>54</v>
      </c>
    </row>
    <row r="17" spans="1:7" ht="14.45" customHeight="1" x14ac:dyDescent="0.2">
      <c r="A17" s="27">
        <v>22</v>
      </c>
      <c r="B17" s="35" t="s">
        <v>12</v>
      </c>
      <c r="C17" s="1">
        <f>الرواتب!C17+المزايا!C17</f>
        <v>14956</v>
      </c>
      <c r="D17" s="1">
        <f>الرواتب!D17+المزايا!D17</f>
        <v>89827</v>
      </c>
      <c r="E17" s="1">
        <f>الرواتب!E17+المزايا!E17</f>
        <v>921291</v>
      </c>
      <c r="F17" s="25">
        <f t="shared" si="0"/>
        <v>1026074</v>
      </c>
      <c r="G17" s="42" t="s">
        <v>39</v>
      </c>
    </row>
    <row r="18" spans="1:7" ht="14.45" customHeight="1" x14ac:dyDescent="0.2">
      <c r="A18" s="27">
        <v>23</v>
      </c>
      <c r="B18" s="26" t="s">
        <v>13</v>
      </c>
      <c r="C18" s="1">
        <f>الرواتب!C18+المزايا!C18</f>
        <v>105246</v>
      </c>
      <c r="D18" s="1">
        <f>الرواتب!D18+المزايا!D18</f>
        <v>421258</v>
      </c>
      <c r="E18" s="1">
        <f>الرواتب!E18+المزايا!E18</f>
        <v>5285858</v>
      </c>
      <c r="F18" s="25">
        <f t="shared" si="0"/>
        <v>5812362</v>
      </c>
      <c r="G18" s="42" t="s">
        <v>40</v>
      </c>
    </row>
    <row r="19" spans="1:7" ht="14.45" customHeight="1" x14ac:dyDescent="0.2">
      <c r="A19" s="27">
        <v>24</v>
      </c>
      <c r="B19" s="36" t="s">
        <v>14</v>
      </c>
      <c r="C19" s="1">
        <f>الرواتب!C19+المزايا!C19</f>
        <v>6310</v>
      </c>
      <c r="D19" s="1">
        <f>الرواتب!D19+المزايا!D19</f>
        <v>47046</v>
      </c>
      <c r="E19" s="1">
        <f>الرواتب!E19+المزايا!E19</f>
        <v>4027523</v>
      </c>
      <c r="F19" s="25">
        <f t="shared" si="0"/>
        <v>4080879</v>
      </c>
      <c r="G19" s="42" t="s">
        <v>41</v>
      </c>
    </row>
    <row r="20" spans="1:7" ht="14.45" customHeight="1" x14ac:dyDescent="0.2">
      <c r="A20" s="27">
        <v>25</v>
      </c>
      <c r="B20" s="26" t="s">
        <v>15</v>
      </c>
      <c r="C20" s="1">
        <f>الرواتب!C20+المزايا!C20</f>
        <v>699808</v>
      </c>
      <c r="D20" s="1">
        <f>الرواتب!D20+المزايا!D20</f>
        <v>698428</v>
      </c>
      <c r="E20" s="1">
        <f>الرواتب!E20+المزايا!E20</f>
        <v>2179704</v>
      </c>
      <c r="F20" s="25">
        <f t="shared" si="0"/>
        <v>3577940</v>
      </c>
      <c r="G20" s="42" t="s">
        <v>55</v>
      </c>
    </row>
    <row r="21" spans="1:7" ht="14.45" customHeight="1" x14ac:dyDescent="0.2">
      <c r="A21" s="27">
        <v>26</v>
      </c>
      <c r="B21" s="37" t="s">
        <v>16</v>
      </c>
      <c r="C21" s="1">
        <f>الرواتب!C21+المزايا!C21</f>
        <v>3474</v>
      </c>
      <c r="D21" s="1">
        <f>الرواتب!D21+المزايا!D21</f>
        <v>10038</v>
      </c>
      <c r="E21" s="1">
        <f>الرواتب!E21+المزايا!E21</f>
        <v>85252</v>
      </c>
      <c r="F21" s="25">
        <f t="shared" si="0"/>
        <v>98764</v>
      </c>
      <c r="G21" s="42" t="s">
        <v>42</v>
      </c>
    </row>
    <row r="22" spans="1:7" ht="14.45" customHeight="1" x14ac:dyDescent="0.2">
      <c r="A22" s="27">
        <v>27</v>
      </c>
      <c r="B22" s="38" t="s">
        <v>17</v>
      </c>
      <c r="C22" s="1">
        <f>الرواتب!C22+المزايا!C22</f>
        <v>12914</v>
      </c>
      <c r="D22" s="1">
        <f>الرواتب!D22+المزايا!D22</f>
        <v>38404</v>
      </c>
      <c r="E22" s="1">
        <f>الرواتب!E22+المزايا!E22</f>
        <v>971458</v>
      </c>
      <c r="F22" s="25">
        <f t="shared" si="0"/>
        <v>1022776</v>
      </c>
      <c r="G22" s="42" t="s">
        <v>43</v>
      </c>
    </row>
    <row r="23" spans="1:7" ht="14.45" customHeight="1" x14ac:dyDescent="0.2">
      <c r="A23" s="27">
        <v>28</v>
      </c>
      <c r="B23" s="39" t="s">
        <v>18</v>
      </c>
      <c r="C23" s="1">
        <f>الرواتب!C23+المزايا!C23</f>
        <v>5617</v>
      </c>
      <c r="D23" s="1">
        <f>الرواتب!D23+المزايا!D23</f>
        <v>41282</v>
      </c>
      <c r="E23" s="1">
        <f>الرواتب!E23+المزايا!E23</f>
        <v>1293317</v>
      </c>
      <c r="F23" s="25">
        <f t="shared" si="0"/>
        <v>1340216</v>
      </c>
      <c r="G23" s="42" t="s">
        <v>44</v>
      </c>
    </row>
    <row r="24" spans="1:7" ht="14.45" customHeight="1" x14ac:dyDescent="0.2">
      <c r="A24" s="27">
        <v>29</v>
      </c>
      <c r="B24" s="40" t="s">
        <v>56</v>
      </c>
      <c r="C24" s="1">
        <f>الرواتب!C24+المزايا!C24</f>
        <v>5143</v>
      </c>
      <c r="D24" s="1">
        <f>الرواتب!D24+المزايا!D24</f>
        <v>41731</v>
      </c>
      <c r="E24" s="1">
        <f>الرواتب!E24+المزايا!E24</f>
        <v>261604</v>
      </c>
      <c r="F24" s="25">
        <f t="shared" si="0"/>
        <v>308478</v>
      </c>
      <c r="G24" s="42" t="s">
        <v>45</v>
      </c>
    </row>
    <row r="25" spans="1:7" ht="14.45" customHeight="1" x14ac:dyDescent="0.2">
      <c r="A25" s="27">
        <v>30</v>
      </c>
      <c r="B25" s="26" t="s">
        <v>19</v>
      </c>
      <c r="C25" s="1">
        <f>الرواتب!C25+المزايا!C25</f>
        <v>1185</v>
      </c>
      <c r="D25" s="1">
        <f>الرواتب!D25+المزايا!D25</f>
        <v>3490</v>
      </c>
      <c r="E25" s="1">
        <f>الرواتب!E25+المزايا!E25</f>
        <v>104615</v>
      </c>
      <c r="F25" s="25">
        <f t="shared" ref="F25:F28" si="1">SUM(C25:E25)</f>
        <v>109290</v>
      </c>
      <c r="G25" s="42" t="s">
        <v>46</v>
      </c>
    </row>
    <row r="26" spans="1:7" ht="14.45" customHeight="1" x14ac:dyDescent="0.2">
      <c r="A26" s="27">
        <v>31</v>
      </c>
      <c r="B26" s="26" t="s">
        <v>20</v>
      </c>
      <c r="C26" s="1">
        <f>الرواتب!C26+المزايا!C26</f>
        <v>339385</v>
      </c>
      <c r="D26" s="1">
        <f>الرواتب!D26+المزايا!D26</f>
        <v>391490</v>
      </c>
      <c r="E26" s="1">
        <f>الرواتب!E26+المزايا!E26</f>
        <v>703558</v>
      </c>
      <c r="F26" s="25">
        <f t="shared" si="1"/>
        <v>1434433</v>
      </c>
      <c r="G26" s="42" t="s">
        <v>47</v>
      </c>
    </row>
    <row r="27" spans="1:7" ht="14.45" customHeight="1" x14ac:dyDescent="0.2">
      <c r="A27" s="27">
        <v>32</v>
      </c>
      <c r="B27" s="41" t="s">
        <v>21</v>
      </c>
      <c r="C27" s="1">
        <f>الرواتب!C27+المزايا!C27</f>
        <v>14350</v>
      </c>
      <c r="D27" s="1">
        <f>الرواتب!D27+المزايا!D27</f>
        <v>17551</v>
      </c>
      <c r="E27" s="1">
        <f>الرواتب!E27+المزايا!E27</f>
        <v>214339</v>
      </c>
      <c r="F27" s="25">
        <f t="shared" si="1"/>
        <v>246240</v>
      </c>
      <c r="G27" s="42" t="s">
        <v>48</v>
      </c>
    </row>
    <row r="28" spans="1:7" ht="14.45" customHeight="1" x14ac:dyDescent="0.2">
      <c r="A28" s="27">
        <v>33</v>
      </c>
      <c r="B28" s="26" t="s">
        <v>22</v>
      </c>
      <c r="C28" s="1">
        <f>الرواتب!C28+المزايا!C28</f>
        <v>509528</v>
      </c>
      <c r="D28" s="1">
        <f>الرواتب!D28+المزايا!D28</f>
        <v>131794</v>
      </c>
      <c r="E28" s="1">
        <f>الرواتب!E28+المزايا!E28</f>
        <v>1019168</v>
      </c>
      <c r="F28" s="25">
        <f t="shared" si="1"/>
        <v>1660490</v>
      </c>
      <c r="G28" s="42" t="s">
        <v>49</v>
      </c>
    </row>
    <row r="29" spans="1:7" ht="20.100000000000001" customHeight="1" x14ac:dyDescent="0.2">
      <c r="A29" s="57" t="s">
        <v>24</v>
      </c>
      <c r="B29" s="57"/>
      <c r="C29" s="43">
        <f>SUM(C5:C28)</f>
        <v>3646427</v>
      </c>
      <c r="D29" s="43">
        <f>SUM(D5:D28)</f>
        <v>3446382</v>
      </c>
      <c r="E29" s="43">
        <f>SUM(E5:E28)</f>
        <v>43640398</v>
      </c>
      <c r="F29" s="43">
        <f t="shared" ref="F29" si="2">SUM(C29:E29)</f>
        <v>50733207</v>
      </c>
      <c r="G29" s="44" t="s">
        <v>27</v>
      </c>
    </row>
    <row r="31" spans="1:7" ht="15" customHeight="1" x14ac:dyDescent="0.2">
      <c r="A31" s="47" t="s">
        <v>100</v>
      </c>
      <c r="B31" s="48" t="s">
        <v>116</v>
      </c>
      <c r="C31" s="15"/>
    </row>
    <row r="32" spans="1:7" ht="15" customHeight="1" x14ac:dyDescent="0.2">
      <c r="A32" s="47" t="s">
        <v>100</v>
      </c>
      <c r="B32" s="48" t="s">
        <v>98</v>
      </c>
      <c r="C32" s="15"/>
    </row>
    <row r="33" spans="1:3" ht="15" customHeight="1" x14ac:dyDescent="0.2">
      <c r="A33" s="47" t="s">
        <v>100</v>
      </c>
      <c r="B33" s="48" t="s">
        <v>99</v>
      </c>
      <c r="C33" s="15"/>
    </row>
  </sheetData>
  <mergeCells count="5">
    <mergeCell ref="A3:B4"/>
    <mergeCell ref="G3:G4"/>
    <mergeCell ref="A1:B1"/>
    <mergeCell ref="A29:B29"/>
    <mergeCell ref="A2:C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rightToLeft="1" workbookViewId="0">
      <selection activeCell="F34" sqref="F34"/>
    </sheetView>
  </sheetViews>
  <sheetFormatPr defaultRowHeight="12.75" x14ac:dyDescent="0.2"/>
  <cols>
    <col min="1" max="1" width="4.7109375" customWidth="1"/>
    <col min="2" max="2" width="45.7109375" customWidth="1"/>
    <col min="3" max="5" width="15.7109375" customWidth="1"/>
    <col min="6" max="6" width="55.7109375" customWidth="1"/>
  </cols>
  <sheetData>
    <row r="1" spans="1:6" ht="12.75" customHeight="1" x14ac:dyDescent="0.2">
      <c r="A1" s="67" t="s">
        <v>86</v>
      </c>
      <c r="B1" s="67"/>
      <c r="C1" s="67"/>
      <c r="D1" s="3"/>
      <c r="E1" s="68" t="s">
        <v>87</v>
      </c>
      <c r="F1" s="68"/>
    </row>
    <row r="2" spans="1:6" ht="24.95" customHeight="1" x14ac:dyDescent="0.2">
      <c r="A2" s="69" t="s">
        <v>125</v>
      </c>
      <c r="B2" s="69"/>
      <c r="C2" s="70" t="s">
        <v>95</v>
      </c>
      <c r="D2" s="70"/>
      <c r="E2" s="70"/>
      <c r="F2" s="7" t="s">
        <v>126</v>
      </c>
    </row>
    <row r="3" spans="1:6" ht="20.100000000000001" customHeight="1" x14ac:dyDescent="0.2">
      <c r="A3" s="55" t="s">
        <v>23</v>
      </c>
      <c r="B3" s="55"/>
      <c r="C3" s="49" t="s">
        <v>50</v>
      </c>
      <c r="D3" s="49" t="s">
        <v>51</v>
      </c>
      <c r="E3" s="20" t="s">
        <v>24</v>
      </c>
      <c r="F3" s="56" t="s">
        <v>28</v>
      </c>
    </row>
    <row r="4" spans="1:6" ht="20.100000000000001" customHeight="1" x14ac:dyDescent="0.2">
      <c r="A4" s="55"/>
      <c r="B4" s="55"/>
      <c r="C4" s="50" t="s">
        <v>66</v>
      </c>
      <c r="D4" s="50" t="s">
        <v>67</v>
      </c>
      <c r="E4" s="24" t="s">
        <v>27</v>
      </c>
      <c r="F4" s="56"/>
    </row>
    <row r="5" spans="1:6" ht="14.45" customHeight="1" x14ac:dyDescent="0.2">
      <c r="A5" s="27">
        <v>10</v>
      </c>
      <c r="B5" s="26" t="s">
        <v>1</v>
      </c>
      <c r="C5" s="5">
        <f>الرواتب!F5</f>
        <v>4444812</v>
      </c>
      <c r="D5" s="5">
        <f>المزايا!F5</f>
        <v>384562</v>
      </c>
      <c r="E5" s="25">
        <f t="shared" ref="E5:E28" si="0">SUM(C5:D5)</f>
        <v>4829374</v>
      </c>
      <c r="F5" s="42" t="s">
        <v>29</v>
      </c>
    </row>
    <row r="6" spans="1:6" ht="14.45" customHeight="1" x14ac:dyDescent="0.2">
      <c r="A6" s="27">
        <v>11</v>
      </c>
      <c r="B6" s="28" t="s">
        <v>2</v>
      </c>
      <c r="C6" s="5">
        <f>الرواتب!F6</f>
        <v>1097593</v>
      </c>
      <c r="D6" s="5">
        <f>المزايا!F6</f>
        <v>289893</v>
      </c>
      <c r="E6" s="25">
        <f t="shared" si="0"/>
        <v>1387486</v>
      </c>
      <c r="F6" s="42" t="s">
        <v>30</v>
      </c>
    </row>
    <row r="7" spans="1:6" ht="14.45" customHeight="1" x14ac:dyDescent="0.2">
      <c r="A7" s="27">
        <v>12</v>
      </c>
      <c r="B7" s="29" t="s">
        <v>3</v>
      </c>
      <c r="C7" s="5">
        <f>الرواتب!F7</f>
        <v>4924</v>
      </c>
      <c r="D7" s="5">
        <f>المزايا!F7</f>
        <v>608</v>
      </c>
      <c r="E7" s="25">
        <f t="shared" si="0"/>
        <v>5532</v>
      </c>
      <c r="F7" s="42" t="s">
        <v>31</v>
      </c>
    </row>
    <row r="8" spans="1:6" ht="14.45" customHeight="1" x14ac:dyDescent="0.2">
      <c r="A8" s="27">
        <v>13</v>
      </c>
      <c r="B8" s="26" t="s">
        <v>4</v>
      </c>
      <c r="C8" s="5">
        <f>الرواتب!F8</f>
        <v>579005</v>
      </c>
      <c r="D8" s="5">
        <f>المزايا!F8</f>
        <v>84732</v>
      </c>
      <c r="E8" s="25">
        <f t="shared" si="0"/>
        <v>663737</v>
      </c>
      <c r="F8" s="42" t="s">
        <v>32</v>
      </c>
    </row>
    <row r="9" spans="1:6" ht="14.45" customHeight="1" x14ac:dyDescent="0.2">
      <c r="A9" s="27">
        <v>14</v>
      </c>
      <c r="B9" s="26" t="s">
        <v>5</v>
      </c>
      <c r="C9" s="5">
        <f>الرواتب!F9</f>
        <v>1494355</v>
      </c>
      <c r="D9" s="5">
        <f>المزايا!F9</f>
        <v>93446</v>
      </c>
      <c r="E9" s="25">
        <f t="shared" si="0"/>
        <v>1587801</v>
      </c>
      <c r="F9" s="42" t="s">
        <v>33</v>
      </c>
    </row>
    <row r="10" spans="1:6" ht="14.45" customHeight="1" x14ac:dyDescent="0.2">
      <c r="A10" s="27">
        <v>15</v>
      </c>
      <c r="B10" s="30" t="s">
        <v>6</v>
      </c>
      <c r="C10" s="5">
        <f>الرواتب!F10</f>
        <v>51632</v>
      </c>
      <c r="D10" s="5">
        <f>المزايا!F10</f>
        <v>9192</v>
      </c>
      <c r="E10" s="25">
        <f t="shared" si="0"/>
        <v>60824</v>
      </c>
      <c r="F10" s="42" t="s">
        <v>34</v>
      </c>
    </row>
    <row r="11" spans="1:6" ht="14.45" customHeight="1" x14ac:dyDescent="0.2">
      <c r="A11" s="27">
        <v>16</v>
      </c>
      <c r="B11" s="26" t="s">
        <v>7</v>
      </c>
      <c r="C11" s="5">
        <f>الرواتب!F11</f>
        <v>627990</v>
      </c>
      <c r="D11" s="5">
        <f>المزايا!F11</f>
        <v>51975</v>
      </c>
      <c r="E11" s="25">
        <f t="shared" si="0"/>
        <v>679965</v>
      </c>
      <c r="F11" s="42" t="s">
        <v>52</v>
      </c>
    </row>
    <row r="12" spans="1:6" ht="14.45" customHeight="1" x14ac:dyDescent="0.2">
      <c r="A12" s="27">
        <v>17</v>
      </c>
      <c r="B12" s="31" t="s">
        <v>8</v>
      </c>
      <c r="C12" s="5">
        <f>الرواتب!F12</f>
        <v>931723</v>
      </c>
      <c r="D12" s="5">
        <f>المزايا!F12</f>
        <v>206431</v>
      </c>
      <c r="E12" s="25">
        <f t="shared" si="0"/>
        <v>1138154</v>
      </c>
      <c r="F12" s="42" t="s">
        <v>35</v>
      </c>
    </row>
    <row r="13" spans="1:6" ht="14.45" customHeight="1" x14ac:dyDescent="0.2">
      <c r="A13" s="27">
        <v>18</v>
      </c>
      <c r="B13" s="32" t="s">
        <v>9</v>
      </c>
      <c r="C13" s="5">
        <f>الرواتب!F13</f>
        <v>656191</v>
      </c>
      <c r="D13" s="5">
        <f>المزايا!F13</f>
        <v>116406</v>
      </c>
      <c r="E13" s="25">
        <f t="shared" si="0"/>
        <v>772597</v>
      </c>
      <c r="F13" s="42" t="s">
        <v>36</v>
      </c>
    </row>
    <row r="14" spans="1:6" ht="14.45" customHeight="1" x14ac:dyDescent="0.2">
      <c r="A14" s="27">
        <v>19</v>
      </c>
      <c r="B14" s="33" t="s">
        <v>53</v>
      </c>
      <c r="C14" s="5">
        <f>الرواتب!F14</f>
        <v>5449078</v>
      </c>
      <c r="D14" s="5">
        <f>المزايا!F14</f>
        <v>708062</v>
      </c>
      <c r="E14" s="25">
        <f t="shared" si="0"/>
        <v>6157140</v>
      </c>
      <c r="F14" s="42" t="s">
        <v>37</v>
      </c>
    </row>
    <row r="15" spans="1:6" ht="14.45" customHeight="1" x14ac:dyDescent="0.2">
      <c r="A15" s="27">
        <v>20</v>
      </c>
      <c r="B15" s="26" t="s">
        <v>10</v>
      </c>
      <c r="C15" s="5">
        <f>الرواتب!F15</f>
        <v>9520817</v>
      </c>
      <c r="D15" s="5">
        <f>المزايا!F15</f>
        <v>2728735</v>
      </c>
      <c r="E15" s="25">
        <f t="shared" si="0"/>
        <v>12249552</v>
      </c>
      <c r="F15" s="42" t="s">
        <v>38</v>
      </c>
    </row>
    <row r="16" spans="1:6" ht="14.45" customHeight="1" x14ac:dyDescent="0.2">
      <c r="A16" s="27">
        <v>21</v>
      </c>
      <c r="B16" s="34" t="s">
        <v>11</v>
      </c>
      <c r="C16" s="5">
        <f>الرواتب!F16</f>
        <v>432780</v>
      </c>
      <c r="D16" s="5">
        <f>المزايا!F16</f>
        <v>50323</v>
      </c>
      <c r="E16" s="25">
        <f t="shared" si="0"/>
        <v>483103</v>
      </c>
      <c r="F16" s="42" t="s">
        <v>54</v>
      </c>
    </row>
    <row r="17" spans="1:6" ht="14.45" customHeight="1" x14ac:dyDescent="0.2">
      <c r="A17" s="27">
        <v>22</v>
      </c>
      <c r="B17" s="35" t="s">
        <v>12</v>
      </c>
      <c r="C17" s="5">
        <f>الرواتب!F17</f>
        <v>858567</v>
      </c>
      <c r="D17" s="5">
        <f>المزايا!F17</f>
        <v>167507</v>
      </c>
      <c r="E17" s="25">
        <f t="shared" si="0"/>
        <v>1026074</v>
      </c>
      <c r="F17" s="42" t="s">
        <v>39</v>
      </c>
    </row>
    <row r="18" spans="1:6" ht="14.45" customHeight="1" x14ac:dyDescent="0.2">
      <c r="A18" s="27">
        <v>23</v>
      </c>
      <c r="B18" s="26" t="s">
        <v>13</v>
      </c>
      <c r="C18" s="5">
        <f>الرواتب!F18</f>
        <v>4925346</v>
      </c>
      <c r="D18" s="5">
        <f>المزايا!F18</f>
        <v>887016</v>
      </c>
      <c r="E18" s="25">
        <f t="shared" si="0"/>
        <v>5812362</v>
      </c>
      <c r="F18" s="42" t="s">
        <v>40</v>
      </c>
    </row>
    <row r="19" spans="1:6" ht="14.45" customHeight="1" x14ac:dyDescent="0.2">
      <c r="A19" s="27">
        <v>24</v>
      </c>
      <c r="B19" s="36" t="s">
        <v>14</v>
      </c>
      <c r="C19" s="5">
        <f>الرواتب!F19</f>
        <v>3736010</v>
      </c>
      <c r="D19" s="5">
        <f>المزايا!F19</f>
        <v>344869</v>
      </c>
      <c r="E19" s="25">
        <f t="shared" si="0"/>
        <v>4080879</v>
      </c>
      <c r="F19" s="42" t="s">
        <v>41</v>
      </c>
    </row>
    <row r="20" spans="1:6" ht="14.45" customHeight="1" x14ac:dyDescent="0.2">
      <c r="A20" s="27">
        <v>25</v>
      </c>
      <c r="B20" s="26" t="s">
        <v>15</v>
      </c>
      <c r="C20" s="5">
        <f>الرواتب!F20</f>
        <v>2934199</v>
      </c>
      <c r="D20" s="5">
        <f>المزايا!F20</f>
        <v>643741</v>
      </c>
      <c r="E20" s="25">
        <f t="shared" si="0"/>
        <v>3577940</v>
      </c>
      <c r="F20" s="42" t="s">
        <v>55</v>
      </c>
    </row>
    <row r="21" spans="1:6" ht="14.45" customHeight="1" x14ac:dyDescent="0.2">
      <c r="A21" s="27">
        <v>26</v>
      </c>
      <c r="B21" s="37" t="s">
        <v>16</v>
      </c>
      <c r="C21" s="5">
        <f>الرواتب!F21</f>
        <v>85527</v>
      </c>
      <c r="D21" s="5">
        <f>المزايا!F21</f>
        <v>13237</v>
      </c>
      <c r="E21" s="25">
        <f t="shared" si="0"/>
        <v>98764</v>
      </c>
      <c r="F21" s="42" t="s">
        <v>42</v>
      </c>
    </row>
    <row r="22" spans="1:6" ht="14.45" customHeight="1" x14ac:dyDescent="0.2">
      <c r="A22" s="27">
        <v>27</v>
      </c>
      <c r="B22" s="38" t="s">
        <v>17</v>
      </c>
      <c r="C22" s="5">
        <f>الرواتب!F22</f>
        <v>862632</v>
      </c>
      <c r="D22" s="5">
        <f>المزايا!F22</f>
        <v>160144</v>
      </c>
      <c r="E22" s="25">
        <f t="shared" si="0"/>
        <v>1022776</v>
      </c>
      <c r="F22" s="42" t="s">
        <v>43</v>
      </c>
    </row>
    <row r="23" spans="1:6" ht="14.45" customHeight="1" x14ac:dyDescent="0.2">
      <c r="A23" s="27">
        <v>28</v>
      </c>
      <c r="B23" s="39" t="s">
        <v>18</v>
      </c>
      <c r="C23" s="5">
        <f>الرواتب!F23</f>
        <v>1118197</v>
      </c>
      <c r="D23" s="5">
        <f>المزايا!F23</f>
        <v>222019</v>
      </c>
      <c r="E23" s="25">
        <f t="shared" si="0"/>
        <v>1340216</v>
      </c>
      <c r="F23" s="42" t="s">
        <v>44</v>
      </c>
    </row>
    <row r="24" spans="1:6" ht="14.45" customHeight="1" x14ac:dyDescent="0.2">
      <c r="A24" s="27">
        <v>29</v>
      </c>
      <c r="B24" s="40" t="s">
        <v>56</v>
      </c>
      <c r="C24" s="5">
        <f>الرواتب!F24</f>
        <v>239750</v>
      </c>
      <c r="D24" s="5">
        <f>المزايا!F24</f>
        <v>68728</v>
      </c>
      <c r="E24" s="25">
        <f t="shared" si="0"/>
        <v>308478</v>
      </c>
      <c r="F24" s="42" t="s">
        <v>45</v>
      </c>
    </row>
    <row r="25" spans="1:6" ht="14.45" customHeight="1" x14ac:dyDescent="0.2">
      <c r="A25" s="27">
        <v>30</v>
      </c>
      <c r="B25" s="26" t="s">
        <v>19</v>
      </c>
      <c r="C25" s="5">
        <f>الرواتب!F25</f>
        <v>94545</v>
      </c>
      <c r="D25" s="5">
        <f>المزايا!F25</f>
        <v>14745</v>
      </c>
      <c r="E25" s="25">
        <f t="shared" si="0"/>
        <v>109290</v>
      </c>
      <c r="F25" s="42" t="s">
        <v>46</v>
      </c>
    </row>
    <row r="26" spans="1:6" ht="14.45" customHeight="1" x14ac:dyDescent="0.2">
      <c r="A26" s="27">
        <v>31</v>
      </c>
      <c r="B26" s="26" t="s">
        <v>20</v>
      </c>
      <c r="C26" s="5">
        <f>الرواتب!F26</f>
        <v>1176723</v>
      </c>
      <c r="D26" s="5">
        <f>المزايا!F26</f>
        <v>257710</v>
      </c>
      <c r="E26" s="25">
        <f t="shared" si="0"/>
        <v>1434433</v>
      </c>
      <c r="F26" s="42" t="s">
        <v>47</v>
      </c>
    </row>
    <row r="27" spans="1:6" ht="14.45" customHeight="1" x14ac:dyDescent="0.2">
      <c r="A27" s="27">
        <v>32</v>
      </c>
      <c r="B27" s="41" t="s">
        <v>21</v>
      </c>
      <c r="C27" s="5">
        <f>الرواتب!F27</f>
        <v>208912</v>
      </c>
      <c r="D27" s="5">
        <f>المزايا!F27</f>
        <v>37328</v>
      </c>
      <c r="E27" s="25">
        <f t="shared" si="0"/>
        <v>246240</v>
      </c>
      <c r="F27" s="42" t="s">
        <v>48</v>
      </c>
    </row>
    <row r="28" spans="1:6" ht="14.45" customHeight="1" x14ac:dyDescent="0.2">
      <c r="A28" s="27">
        <v>33</v>
      </c>
      <c r="B28" s="26" t="s">
        <v>22</v>
      </c>
      <c r="C28" s="5">
        <f>الرواتب!F28</f>
        <v>1458292</v>
      </c>
      <c r="D28" s="5">
        <f>المزايا!F28</f>
        <v>202198</v>
      </c>
      <c r="E28" s="25">
        <f t="shared" si="0"/>
        <v>1660490</v>
      </c>
      <c r="F28" s="42" t="s">
        <v>49</v>
      </c>
    </row>
    <row r="29" spans="1:6" ht="20.100000000000001" customHeight="1" x14ac:dyDescent="0.2">
      <c r="A29" s="57" t="s">
        <v>24</v>
      </c>
      <c r="B29" s="57"/>
      <c r="C29" s="51">
        <f>SUM(C5:C28)</f>
        <v>42989600</v>
      </c>
      <c r="D29" s="51">
        <f>SUM(D5:D28)</f>
        <v>7743607</v>
      </c>
      <c r="E29" s="43">
        <f>SUM(E5:E28)</f>
        <v>50733207</v>
      </c>
      <c r="F29" s="44" t="s">
        <v>27</v>
      </c>
    </row>
    <row r="31" spans="1:6" ht="15" customHeight="1" x14ac:dyDescent="0.2">
      <c r="A31" s="45" t="s">
        <v>100</v>
      </c>
      <c r="B31" s="46" t="s">
        <v>116</v>
      </c>
      <c r="C31" s="46"/>
    </row>
    <row r="32" spans="1:6" ht="15" customHeight="1" x14ac:dyDescent="0.2">
      <c r="A32" s="45" t="s">
        <v>100</v>
      </c>
      <c r="B32" s="46" t="s">
        <v>98</v>
      </c>
      <c r="C32" s="46"/>
    </row>
    <row r="33" spans="1:3" ht="15" customHeight="1" x14ac:dyDescent="0.2">
      <c r="A33" s="45" t="s">
        <v>100</v>
      </c>
      <c r="B33" s="46" t="s">
        <v>99</v>
      </c>
      <c r="C33" s="46"/>
    </row>
  </sheetData>
  <mergeCells count="7">
    <mergeCell ref="A29:B29"/>
    <mergeCell ref="A1:C1"/>
    <mergeCell ref="E1:F1"/>
    <mergeCell ref="A3:B4"/>
    <mergeCell ref="F3:F4"/>
    <mergeCell ref="A2:B2"/>
    <mergeCell ref="C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14</vt:i4>
      </vt:variant>
    </vt:vector>
  </HeadingPairs>
  <TitlesOfParts>
    <vt:vector size="14" baseType="lpstr">
      <vt:lpstr>المنشآت</vt:lpstr>
      <vt:lpstr>سعودي</vt:lpstr>
      <vt:lpstr>غير سعودي</vt:lpstr>
      <vt:lpstr>المشتغلين</vt:lpstr>
      <vt:lpstr>جملة المشتغلين</vt:lpstr>
      <vt:lpstr>الرواتب</vt:lpstr>
      <vt:lpstr>المزايا</vt:lpstr>
      <vt:lpstr>جملة التعويضات</vt:lpstr>
      <vt:lpstr>جملة تعويضات المشتغلين</vt:lpstr>
      <vt:lpstr>نفقات</vt:lpstr>
      <vt:lpstr>ايرادات</vt:lpstr>
      <vt:lpstr>الإيرادات والنفقات</vt:lpstr>
      <vt:lpstr>فائض التشغيل</vt:lpstr>
      <vt:lpstr>التكوين الرأسمالي</vt:lpstr>
    </vt:vector>
  </TitlesOfParts>
  <Company>CDS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</cp:lastModifiedBy>
  <cp:lastPrinted>2018-09-16T06:58:09Z</cp:lastPrinted>
  <dcterms:created xsi:type="dcterms:W3CDTF">2013-09-02T09:54:48Z</dcterms:created>
  <dcterms:modified xsi:type="dcterms:W3CDTF">2018-10-02T09:48:01Z</dcterms:modified>
</cp:coreProperties>
</file>