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مسوح الاقتصادية\"/>
    </mc:Choice>
  </mc:AlternateContent>
  <bookViews>
    <workbookView xWindow="30" yWindow="120" windowWidth="19065" windowHeight="4170" firstSheet="4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C5" i="24" l="1"/>
  <c r="D5" i="24"/>
  <c r="E5" i="24"/>
  <c r="C6" i="24"/>
  <c r="D6" i="24"/>
  <c r="E6" i="24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C22" i="24"/>
  <c r="D22" i="24"/>
  <c r="E22" i="24"/>
  <c r="C23" i="24"/>
  <c r="D23" i="24"/>
  <c r="E23" i="24"/>
  <c r="C24" i="24"/>
  <c r="D24" i="24"/>
  <c r="E24" i="24"/>
  <c r="C25" i="24"/>
  <c r="D25" i="24"/>
  <c r="E25" i="24"/>
  <c r="C26" i="24"/>
  <c r="D26" i="24"/>
  <c r="E26" i="24"/>
  <c r="C27" i="24"/>
  <c r="D27" i="24"/>
  <c r="E27" i="24"/>
  <c r="C28" i="24"/>
  <c r="D28" i="24"/>
  <c r="E28" i="24"/>
  <c r="E5" i="29" l="1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D29" i="29"/>
  <c r="C29" i="29"/>
  <c r="C5" i="30"/>
  <c r="D5" i="30"/>
  <c r="E5" i="30"/>
  <c r="C6" i="30"/>
  <c r="D6" i="30"/>
  <c r="E6" i="30"/>
  <c r="D7" i="30"/>
  <c r="E7" i="30"/>
  <c r="D8" i="30"/>
  <c r="E8" i="30"/>
  <c r="C9" i="30"/>
  <c r="D9" i="30"/>
  <c r="E9" i="30"/>
  <c r="C10" i="30"/>
  <c r="D10" i="30"/>
  <c r="E10" i="30"/>
  <c r="C11" i="30"/>
  <c r="D11" i="30"/>
  <c r="E11" i="30"/>
  <c r="C12" i="30"/>
  <c r="E12" i="30"/>
  <c r="C13" i="30"/>
  <c r="D13" i="30"/>
  <c r="D14" i="30"/>
  <c r="E14" i="30"/>
  <c r="E15" i="30"/>
  <c r="D16" i="30"/>
  <c r="E16" i="30"/>
  <c r="D17" i="30"/>
  <c r="C18" i="30"/>
  <c r="D18" i="30"/>
  <c r="E18" i="30"/>
  <c r="C19" i="30"/>
  <c r="D19" i="30"/>
  <c r="E19" i="30"/>
  <c r="C20" i="30"/>
  <c r="D20" i="30"/>
  <c r="E20" i="30"/>
  <c r="C21" i="30"/>
  <c r="E21" i="30"/>
  <c r="C22" i="30"/>
  <c r="D22" i="30"/>
  <c r="E22" i="30"/>
  <c r="C23" i="30"/>
  <c r="D23" i="30"/>
  <c r="E23" i="30"/>
  <c r="C24" i="30"/>
  <c r="D24" i="30"/>
  <c r="E24" i="30"/>
  <c r="C25" i="30"/>
  <c r="D25" i="30"/>
  <c r="E25" i="30"/>
  <c r="C26" i="30"/>
  <c r="D26" i="30"/>
  <c r="E26" i="30"/>
  <c r="C27" i="30"/>
  <c r="D27" i="30"/>
  <c r="E27" i="30"/>
  <c r="C28" i="30"/>
  <c r="D28" i="30"/>
  <c r="E28" i="30"/>
  <c r="D29" i="22"/>
  <c r="E29" i="22"/>
  <c r="C29" i="22"/>
  <c r="C15" i="21"/>
  <c r="F6" i="22"/>
  <c r="C6" i="13" s="1"/>
  <c r="F10" i="22"/>
  <c r="C10" i="13" s="1"/>
  <c r="F11" i="22"/>
  <c r="C11" i="13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 s="1"/>
  <c r="C5" i="21"/>
  <c r="D5" i="21"/>
  <c r="E5" i="2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D15" i="21"/>
  <c r="E15" i="2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E29" i="23"/>
  <c r="D29" i="23"/>
  <c r="C29" i="23"/>
  <c r="F5" i="22"/>
  <c r="C5" i="13" s="1"/>
  <c r="F7" i="22"/>
  <c r="C7" i="13" s="1"/>
  <c r="F8" i="22"/>
  <c r="C8" i="13" s="1"/>
  <c r="F9" i="22"/>
  <c r="C9" i="13" s="1"/>
  <c r="F17" i="22"/>
  <c r="C17" i="13" s="1"/>
  <c r="F19" i="22"/>
  <c r="C19" i="13" s="1"/>
  <c r="F23" i="22"/>
  <c r="C23" i="13" s="1"/>
  <c r="F28" i="22"/>
  <c r="C28" i="13" s="1"/>
  <c r="D29" i="28"/>
  <c r="E29" i="28"/>
  <c r="C29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7" i="23"/>
  <c r="F8" i="23"/>
  <c r="F11" i="23"/>
  <c r="F12" i="23"/>
  <c r="F15" i="23"/>
  <c r="D15" i="13" s="1"/>
  <c r="F16" i="23"/>
  <c r="F18" i="23"/>
  <c r="F20" i="23"/>
  <c r="F22" i="23"/>
  <c r="F24" i="23"/>
  <c r="F26" i="23"/>
  <c r="F27" i="23"/>
  <c r="F27" i="20"/>
  <c r="D27" i="18" s="1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 s="1"/>
  <c r="F9" i="20"/>
  <c r="D9" i="18" s="1"/>
  <c r="F7" i="20"/>
  <c r="D7" i="18" s="1"/>
  <c r="F5" i="20"/>
  <c r="D5" i="18" s="1"/>
  <c r="E29" i="27"/>
  <c r="D29" i="27"/>
  <c r="C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E29" i="26"/>
  <c r="D29" i="26"/>
  <c r="C29" i="26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28" i="19"/>
  <c r="C28" i="18" s="1"/>
  <c r="F27" i="19"/>
  <c r="C27" i="18" s="1"/>
  <c r="F26" i="19"/>
  <c r="C26" i="18" s="1"/>
  <c r="F25" i="19"/>
  <c r="C25" i="18" s="1"/>
  <c r="F24" i="19"/>
  <c r="C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F17" i="19"/>
  <c r="C17" i="18" s="1"/>
  <c r="F16" i="19"/>
  <c r="C16" i="18" s="1"/>
  <c r="E16" i="18" s="1"/>
  <c r="F15" i="19"/>
  <c r="C15" i="18" s="1"/>
  <c r="F14" i="19"/>
  <c r="C14" i="18" s="1"/>
  <c r="F13" i="19"/>
  <c r="C13" i="18" s="1"/>
  <c r="F12" i="19"/>
  <c r="C12" i="18" s="1"/>
  <c r="F11" i="19"/>
  <c r="C11" i="18" s="1"/>
  <c r="F10" i="19"/>
  <c r="C10" i="18" s="1"/>
  <c r="E10" i="18" s="1"/>
  <c r="F9" i="19"/>
  <c r="C9" i="18" s="1"/>
  <c r="F8" i="19"/>
  <c r="C8" i="18" s="1"/>
  <c r="E8" i="18" s="1"/>
  <c r="F7" i="19"/>
  <c r="C7" i="18" s="1"/>
  <c r="F6" i="19"/>
  <c r="C6" i="18" s="1"/>
  <c r="F5" i="19"/>
  <c r="C5" i="18" s="1"/>
  <c r="F28" i="23"/>
  <c r="F25" i="20"/>
  <c r="D25" i="18" s="1"/>
  <c r="F25" i="23"/>
  <c r="F23" i="23"/>
  <c r="F19" i="23"/>
  <c r="F14" i="23"/>
  <c r="F10" i="23"/>
  <c r="F6" i="23"/>
  <c r="F21" i="23"/>
  <c r="F17" i="23"/>
  <c r="F13" i="23"/>
  <c r="F9" i="23"/>
  <c r="F5" i="23"/>
  <c r="C15" i="30"/>
  <c r="E17" i="30"/>
  <c r="F6" i="24"/>
  <c r="D12" i="30"/>
  <c r="C7" i="30"/>
  <c r="E15" i="13" l="1"/>
  <c r="E18" i="18"/>
  <c r="F12" i="21"/>
  <c r="F7" i="21"/>
  <c r="D19" i="25"/>
  <c r="D20" i="25"/>
  <c r="D5" i="25"/>
  <c r="D13" i="25"/>
  <c r="D21" i="25"/>
  <c r="D11" i="25"/>
  <c r="D6" i="25"/>
  <c r="D14" i="25"/>
  <c r="D22" i="25"/>
  <c r="D7" i="25"/>
  <c r="D15" i="25"/>
  <c r="D23" i="25"/>
  <c r="D12" i="25"/>
  <c r="D8" i="25"/>
  <c r="D16" i="25"/>
  <c r="D24" i="25"/>
  <c r="D27" i="25"/>
  <c r="D28" i="25"/>
  <c r="D9" i="25"/>
  <c r="D17" i="25"/>
  <c r="D25" i="25"/>
  <c r="D10" i="25"/>
  <c r="D18" i="25"/>
  <c r="D26" i="25"/>
  <c r="C5" i="25"/>
  <c r="C13" i="25"/>
  <c r="C20" i="25"/>
  <c r="C28" i="25"/>
  <c r="C6" i="25"/>
  <c r="C21" i="25"/>
  <c r="C25" i="25"/>
  <c r="C14" i="25"/>
  <c r="C22" i="25"/>
  <c r="C10" i="25"/>
  <c r="C7" i="25"/>
  <c r="C8" i="25"/>
  <c r="C15" i="25"/>
  <c r="C23" i="25"/>
  <c r="C9" i="25"/>
  <c r="C16" i="25"/>
  <c r="C24" i="25"/>
  <c r="C17" i="25"/>
  <c r="F29" i="26"/>
  <c r="C11" i="25"/>
  <c r="C18" i="25"/>
  <c r="C26" i="25"/>
  <c r="C12" i="25"/>
  <c r="C19" i="25"/>
  <c r="C27" i="25"/>
  <c r="E5" i="18"/>
  <c r="E13" i="18"/>
  <c r="E26" i="18"/>
  <c r="E29" i="29"/>
  <c r="D21" i="13"/>
  <c r="E21" i="13" s="1"/>
  <c r="D22" i="13"/>
  <c r="E22" i="13" s="1"/>
  <c r="D8" i="13"/>
  <c r="E8" i="13" s="1"/>
  <c r="D25" i="13"/>
  <c r="E25" i="13" s="1"/>
  <c r="D20" i="13"/>
  <c r="E20" i="13" s="1"/>
  <c r="D7" i="13"/>
  <c r="D6" i="13"/>
  <c r="E6" i="13" s="1"/>
  <c r="D18" i="13"/>
  <c r="D10" i="13"/>
  <c r="E10" i="13" s="1"/>
  <c r="D16" i="13"/>
  <c r="E16" i="13" s="1"/>
  <c r="D17" i="13"/>
  <c r="E17" i="13" s="1"/>
  <c r="D24" i="13"/>
  <c r="E24" i="13" s="1"/>
  <c r="D5" i="13"/>
  <c r="E5" i="13" s="1"/>
  <c r="D14" i="13"/>
  <c r="E14" i="13" s="1"/>
  <c r="D9" i="13"/>
  <c r="D19" i="13"/>
  <c r="E19" i="13" s="1"/>
  <c r="D27" i="13"/>
  <c r="E27" i="13" s="1"/>
  <c r="D11" i="13"/>
  <c r="E11" i="13" s="1"/>
  <c r="D13" i="13"/>
  <c r="E13" i="13" s="1"/>
  <c r="D23" i="13"/>
  <c r="D28" i="13"/>
  <c r="E28" i="13" s="1"/>
  <c r="D26" i="13"/>
  <c r="E26" i="13" s="1"/>
  <c r="D12" i="13"/>
  <c r="E12" i="13" s="1"/>
  <c r="F29" i="23"/>
  <c r="C29" i="13"/>
  <c r="F29" i="22"/>
  <c r="E23" i="13"/>
  <c r="E9" i="13"/>
  <c r="E7" i="13"/>
  <c r="F8" i="24"/>
  <c r="F18" i="30"/>
  <c r="F28" i="24"/>
  <c r="F24" i="30"/>
  <c r="F14" i="24"/>
  <c r="F10" i="30"/>
  <c r="F20" i="24"/>
  <c r="F22" i="24"/>
  <c r="F22" i="30"/>
  <c r="F17" i="24"/>
  <c r="F25" i="24"/>
  <c r="F10" i="24"/>
  <c r="C14" i="30"/>
  <c r="F14" i="30" s="1"/>
  <c r="F11" i="30"/>
  <c r="F9" i="24"/>
  <c r="F13" i="24"/>
  <c r="F24" i="24"/>
  <c r="F12" i="24"/>
  <c r="F18" i="24"/>
  <c r="F20" i="30"/>
  <c r="E18" i="13"/>
  <c r="F15" i="24"/>
  <c r="D29" i="24"/>
  <c r="E29" i="24"/>
  <c r="F21" i="24"/>
  <c r="F27" i="24"/>
  <c r="D21" i="30"/>
  <c r="F21" i="30" s="1"/>
  <c r="C17" i="30"/>
  <c r="F17" i="30" s="1"/>
  <c r="E13" i="30"/>
  <c r="C8" i="30"/>
  <c r="F8" i="30" s="1"/>
  <c r="F27" i="30"/>
  <c r="F23" i="24"/>
  <c r="F28" i="30"/>
  <c r="D15" i="30"/>
  <c r="F15" i="30" s="1"/>
  <c r="F19" i="24"/>
  <c r="F5" i="24"/>
  <c r="F11" i="24"/>
  <c r="F7" i="30"/>
  <c r="F6" i="30"/>
  <c r="F12" i="30"/>
  <c r="F23" i="30"/>
  <c r="F19" i="30"/>
  <c r="F9" i="30"/>
  <c r="F5" i="30"/>
  <c r="F26" i="30"/>
  <c r="F11" i="21"/>
  <c r="F8" i="21"/>
  <c r="F5" i="21"/>
  <c r="F26" i="21"/>
  <c r="F18" i="21"/>
  <c r="F28" i="21"/>
  <c r="F20" i="21"/>
  <c r="E11" i="18"/>
  <c r="E17" i="18"/>
  <c r="E15" i="18"/>
  <c r="E19" i="18"/>
  <c r="E27" i="18"/>
  <c r="E14" i="18"/>
  <c r="F29" i="20"/>
  <c r="E12" i="18"/>
  <c r="E6" i="18"/>
  <c r="F16" i="21"/>
  <c r="E7" i="18"/>
  <c r="E21" i="18"/>
  <c r="E22" i="18"/>
  <c r="E9" i="18"/>
  <c r="E23" i="18"/>
  <c r="E25" i="18"/>
  <c r="F6" i="21"/>
  <c r="F21" i="21"/>
  <c r="F9" i="21"/>
  <c r="F14" i="21"/>
  <c r="F24" i="21"/>
  <c r="F25" i="21"/>
  <c r="F22" i="21"/>
  <c r="C29" i="18"/>
  <c r="E29" i="21"/>
  <c r="F23" i="21"/>
  <c r="E20" i="18"/>
  <c r="F17" i="21"/>
  <c r="F19" i="21"/>
  <c r="F27" i="21"/>
  <c r="F13" i="21"/>
  <c r="F29" i="28"/>
  <c r="F26" i="24"/>
  <c r="F25" i="30"/>
  <c r="F29" i="19"/>
  <c r="E28" i="18"/>
  <c r="E24" i="18"/>
  <c r="F29" i="27"/>
  <c r="C29" i="21"/>
  <c r="F7" i="24"/>
  <c r="D29" i="21"/>
  <c r="F15" i="21"/>
  <c r="C16" i="30"/>
  <c r="F16" i="24"/>
  <c r="C29" i="24"/>
  <c r="F10" i="21"/>
  <c r="D29" i="25" l="1"/>
  <c r="C29" i="25"/>
  <c r="D29" i="13"/>
  <c r="D29" i="30"/>
  <c r="F29" i="24"/>
  <c r="E29" i="30"/>
  <c r="F13" i="30"/>
  <c r="F29" i="21"/>
  <c r="E29" i="18"/>
  <c r="D29" i="18"/>
  <c r="C29" i="30"/>
  <c r="F16" i="30"/>
  <c r="E29" i="13" l="1"/>
  <c r="F29" i="30"/>
</calcChain>
</file>

<file path=xl/sharedStrings.xml><?xml version="1.0" encoding="utf-8"?>
<sst xmlns="http://schemas.openxmlformats.org/spreadsheetml/2006/main" count="984" uniqueCount="138">
  <si>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</si>
  <si>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</si>
  <si>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</si>
  <si>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</si>
  <si>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</si>
  <si>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</si>
  <si>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</si>
  <si>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</si>
  <si>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</si>
  <si>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</si>
  <si>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</si>
  <si>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</si>
  <si>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</si>
  <si>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</si>
  <si>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</si>
  <si>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</si>
  <si>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</si>
  <si>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</si>
  <si>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</si>
  <si>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</si>
  <si>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</si>
  <si>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</si>
  <si>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</si>
  <si>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</si>
  <si>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</si>
  <si>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</si>
  <si>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</si>
  <si>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</si>
  <si>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</si>
  <si>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</si>
  <si>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</si>
  <si>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</si>
  <si>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</si>
  <si>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</si>
  <si>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</si>
  <si>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</si>
  <si>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</si>
  <si>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</si>
  <si>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</si>
  <si>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</si>
  <si>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</si>
  <si>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</si>
  <si>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</si>
  <si>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</si>
  <si>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</si>
  <si>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</si>
  <si>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</si>
  <si>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</si>
  <si>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</si>
  <si>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</si>
  <si>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</si>
  <si>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</si>
  <si>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</si>
  <si>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</si>
  <si>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</si>
  <si>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</si>
  <si>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</si>
  <si>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</si>
  <si>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</si>
  <si>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</si>
  <si>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</si>
  <si>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</si>
  <si>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</si>
  <si>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</si>
  <si>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</si>
  <si>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</si>
  <si>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</si>
  <si>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</si>
  <si>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</si>
  <si>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</si>
  <si>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</si>
  <si>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</si>
  <si>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</si>
  <si>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</si>
  <si>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</si>
  <si>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</si>
  <si>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</si>
  <si>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</si>
  <si>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</si>
  <si>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</si>
  <si>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</si>
  <si>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</si>
  <si>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</si>
  <si>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</si>
  <si>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</si>
  <si>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</si>
  <si>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</si>
  <si>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</si>
  <si>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</si>
  <si>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</si>
  <si>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</si>
  <si>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</si>
  <si>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</si>
  <si>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</si>
  <si>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</si>
  <si>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</si>
  <si>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</si>
  <si>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</si>
  <si>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</si>
  <si>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</si>
  <si>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</si>
  <si>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</si>
  <si>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</si>
  <si>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</si>
  <si>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</si>
  <si>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</si>
  <si>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</si>
  <si>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</si>
  <si>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</si>
  <si>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</si>
  <si>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</si>
  <si>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2016</t>
    </r>
  </si>
  <si>
    <t xml:space="preserve"> Revenues &amp; Expenditures by economic activity 2016 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</si>
  <si>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</si>
  <si>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2016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</si>
  <si>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</si>
  <si>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Operating Revenues by class size &amp; economic activity 2016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</si>
  <si>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2016</t>
    </r>
  </si>
  <si>
    <t>Gross capital formation by economic activity 2016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</si>
  <si>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</si>
  <si>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2016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</si>
  <si>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</si>
  <si>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Non-Saudi employees by class size &amp; economic activity 2016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</si>
  <si>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</si>
  <si>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2016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</si>
  <si>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2016</t>
    </r>
  </si>
  <si>
    <t xml:space="preserve"> Total employees (Saudi, Non-Saudi) by economic activity 2016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</si>
  <si>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2016</t>
    </r>
  </si>
  <si>
    <t>Wages &amp; Salaries by class size &amp; economic activity 2016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</si>
  <si>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2016</t>
    </r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</si>
  <si>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</si>
  <si>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Operating Surplus by class size &amp; economic activity 2016</t>
  </si>
  <si>
    <t>المصدر : المسح الاقتصادي السنوي للمؤسسات 2016</t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</si>
  <si>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2016</t>
    </r>
  </si>
  <si>
    <t xml:space="preserve"> Employees Compensation by economic activity 2016</t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</si>
  <si>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2016</t>
    </r>
  </si>
  <si>
    <t>Employees Compensation by class size &amp; economic activity 2016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</si>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</sst>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 x14ac:knownFonts="1">
    <font>
      <sz val="10"/>
      <name val="Arial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2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2" applyFont="1" applyFill="1" applyBorder="1" applyAlignment="1">
      <alignment horizontal="center" vertical="center" wrapText="1" readingOrder="2"/>
    </xf>
    <xf numFmtId="0" fontId="12" fillId="3" borderId="2" xfId="12" applyFont="1" applyFill="1" applyBorder="1" applyAlignment="1">
      <alignment horizontal="center" vertical="center" wrapText="1" readingOrder="2"/>
    </xf>
    <xf numFmtId="0" fontId="23" fillId="3" borderId="4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6" applyFont="1" applyFill="1" applyBorder="1" applyAlignment="1">
      <alignment horizontal="right" vertical="center" wrapText="1" indent="1" readingOrder="2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4" applyFont="1" applyFill="1" applyBorder="1" applyAlignment="1">
      <alignment horizontal="right" vertical="center" wrapText="1" indent="1"/>
    </xf>
    <xf numFmtId="0" fontId="23" fillId="4" borderId="5" xfId="43" applyFont="1" applyFill="1" applyBorder="1" applyAlignment="1">
      <alignment horizontal="right" vertical="center" wrapText="1" indent="1"/>
    </xf>
    <xf numFmtId="0" fontId="23" fillId="4" borderId="6" xfId="12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2" applyNumberFormat="1" applyFont="1" applyFill="1" applyBorder="1" applyAlignment="1">
      <alignment horizontal="left" vertical="center" wrapText="1" indent="1" readingOrder="1"/>
    </xf>
    <xf numFmtId="3" fontId="2" fillId="2" borderId="1" xfId="12" applyNumberFormat="1" applyFont="1" applyFill="1" applyBorder="1" applyAlignment="1">
      <alignment horizontal="left" vertical="center" wrapText="1" indent="1" readingOrder="1"/>
    </xf>
    <xf numFmtId="3" fontId="26" fillId="2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9" fillId="0" borderId="3" xfId="1" applyNumberFormat="1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indent="1"/>
    </xf>
    <xf numFmtId="1" fontId="9" fillId="0" borderId="3" xfId="62" applyNumberFormat="1" applyFont="1" applyFill="1" applyBorder="1" applyAlignment="1">
      <alignment horizontal="left" vertical="center" wrapText="1" indent="2"/>
    </xf>
    <xf numFmtId="1" fontId="9" fillId="0" borderId="3" xfId="1" applyNumberFormat="1" applyFont="1" applyFill="1" applyBorder="1" applyAlignment="1">
      <alignment horizontal="left" vertical="center" wrapText="1" indent="2"/>
    </xf>
    <xf numFmtId="3" fontId="9" fillId="0" borderId="1" xfId="1" applyNumberFormat="1" applyFont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2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0" applyFont="1" applyBorder="1" applyAlignment="1">
      <alignment vertical="center"/>
    </xf>
    <xf numFmtId="0" fontId="11" fillId="0" borderId="7" xfId="12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2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readingOrder="2"/>
    </xf>
    <xf numFmtId="0" fontId="11" fillId="0" borderId="7" xfId="12" applyFont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 applyProtection="1">
      <alignment horizontal="right" vertical="center" indent="1"/>
      <protection locked="0"/>
    </xf>
    <xf numFmtId="3" fontId="2" fillId="2" borderId="1" xfId="12" applyNumberFormat="1" applyFont="1" applyFill="1" applyBorder="1" applyAlignment="1">
      <alignment horizontal="right" vertical="center" wrapText="1" indent="1" readingOrder="1"/>
    </xf>
    <xf numFmtId="3" fontId="0" fillId="0" borderId="1" xfId="2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>
      <alignment horizontal="right" vertical="center" indent="1"/>
    </xf>
    <xf numFmtId="0" fontId="8" fillId="0" borderId="0" xfId="0" applyFont="1"/>
    <xf numFmtId="0" fontId="24" fillId="0" borderId="0" xfId="0" applyFont="1" applyAlignment="1">
      <alignment vertical="center"/>
    </xf>
    <xf numFmtId="0" fontId="31" fillId="3" borderId="1" xfId="12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2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2" applyFont="1" applyBorder="1" applyAlignment="1">
      <alignment horizontal="center" vertical="center" wrapText="1" readingOrder="2"/>
    </xf>
    <xf numFmtId="0" fontId="11" fillId="0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2" applyFont="1" applyBorder="1" applyAlignment="1">
      <alignment horizontal="center" vertical="center" wrapText="1" readingOrder="2"/>
    </xf>
    <xf numFmtId="0" fontId="27" fillId="5" borderId="7" xfId="12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2" applyFont="1" applyBorder="1" applyAlignment="1">
      <alignment horizontal="center" vertical="center" wrapText="1" readingOrder="2"/>
    </xf>
    <xf numFmtId="0" fontId="16" fillId="0" borderId="7" xfId="12" applyFont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B44" sqref="B44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6" t="s">
        <v>71</v>
      </c>
      <c r="B1" s="86"/>
      <c r="C1" s="47"/>
      <c r="D1" s="47"/>
      <c r="E1" s="47"/>
      <c r="F1" s="47"/>
      <c r="G1" s="47" t="s">
        <v>72</v>
      </c>
    </row>
    <row r="2" spans="1:7" s="52" customFormat="1" ht="24.95" customHeight="1" x14ac:dyDescent="0.2">
      <c r="A2" s="90" t="s">
        <v>137</v>
      </c>
      <c r="B2" s="90"/>
      <c r="C2" s="90"/>
      <c r="D2" s="90"/>
      <c r="E2" s="90"/>
      <c r="F2" s="90"/>
      <c r="G2" s="90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14">
        <v>9528</v>
      </c>
      <c r="D5" s="14">
        <v>1583</v>
      </c>
      <c r="E5" s="14">
        <v>693</v>
      </c>
      <c r="F5" s="10">
        <f t="shared" ref="F5:F28" si="0">SUM(C5:E5)</f>
        <v>11804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4">
        <v>630</v>
      </c>
      <c r="D6" s="14">
        <v>242</v>
      </c>
      <c r="E6" s="14">
        <v>139</v>
      </c>
      <c r="F6" s="10">
        <f t="shared" si="0"/>
        <v>1011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4">
        <v>71</v>
      </c>
      <c r="D7" s="14">
        <v>8</v>
      </c>
      <c r="E7" s="14">
        <v>1</v>
      </c>
      <c r="F7" s="10">
        <f t="shared" si="0"/>
        <v>80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4">
        <v>2004</v>
      </c>
      <c r="D8" s="14">
        <v>272</v>
      </c>
      <c r="E8" s="14">
        <v>94</v>
      </c>
      <c r="F8" s="10">
        <f t="shared" si="0"/>
        <v>2370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4">
        <v>30396</v>
      </c>
      <c r="D9" s="14">
        <v>2133</v>
      </c>
      <c r="E9" s="14">
        <v>121</v>
      </c>
      <c r="F9" s="10">
        <f t="shared" si="0"/>
        <v>32650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4">
        <v>108</v>
      </c>
      <c r="D10" s="14">
        <v>16</v>
      </c>
      <c r="E10" s="14">
        <v>17</v>
      </c>
      <c r="F10" s="10">
        <f t="shared" si="0"/>
        <v>141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4">
        <v>3347</v>
      </c>
      <c r="D11" s="14">
        <v>1487</v>
      </c>
      <c r="E11" s="14">
        <v>151</v>
      </c>
      <c r="F11" s="10">
        <f t="shared" si="0"/>
        <v>4985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4">
        <v>90</v>
      </c>
      <c r="D12" s="14">
        <v>128</v>
      </c>
      <c r="E12" s="14">
        <v>127</v>
      </c>
      <c r="F12" s="10">
        <f t="shared" si="0"/>
        <v>345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4">
        <v>806</v>
      </c>
      <c r="D13" s="14">
        <v>430</v>
      </c>
      <c r="E13" s="14">
        <v>179</v>
      </c>
      <c r="F13" s="10">
        <f t="shared" si="0"/>
        <v>1415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4">
        <v>32</v>
      </c>
      <c r="D14" s="14">
        <v>71</v>
      </c>
      <c r="E14" s="14">
        <v>26</v>
      </c>
      <c r="F14" s="10">
        <f t="shared" si="0"/>
        <v>129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4">
        <v>371</v>
      </c>
      <c r="D15" s="14">
        <v>585</v>
      </c>
      <c r="E15" s="14">
        <v>558</v>
      </c>
      <c r="F15" s="10">
        <f t="shared" si="0"/>
        <v>1514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4">
        <v>24</v>
      </c>
      <c r="D16" s="14">
        <v>18</v>
      </c>
      <c r="E16" s="14">
        <v>52</v>
      </c>
      <c r="F16" s="10">
        <f t="shared" si="0"/>
        <v>94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14">
        <v>217</v>
      </c>
      <c r="D17" s="14">
        <v>318</v>
      </c>
      <c r="E17" s="14">
        <v>250</v>
      </c>
      <c r="F17" s="10">
        <f t="shared" si="0"/>
        <v>785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14">
        <v>1764</v>
      </c>
      <c r="D18" s="14">
        <v>1683</v>
      </c>
      <c r="E18" s="14">
        <v>1191</v>
      </c>
      <c r="F18" s="10">
        <f t="shared" si="0"/>
        <v>4638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14">
        <v>112</v>
      </c>
      <c r="D19" s="14">
        <v>202</v>
      </c>
      <c r="E19" s="14">
        <v>288</v>
      </c>
      <c r="F19" s="10">
        <f t="shared" si="0"/>
        <v>602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14">
        <v>15050</v>
      </c>
      <c r="D20" s="14">
        <v>5320</v>
      </c>
      <c r="E20" s="14">
        <v>756</v>
      </c>
      <c r="F20" s="10">
        <f t="shared" si="0"/>
        <v>21126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14">
        <v>65</v>
      </c>
      <c r="D21" s="14">
        <v>43</v>
      </c>
      <c r="E21" s="14">
        <v>33</v>
      </c>
      <c r="F21" s="10">
        <f t="shared" si="0"/>
        <v>141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14">
        <v>318</v>
      </c>
      <c r="D22" s="14">
        <v>99</v>
      </c>
      <c r="E22" s="14">
        <v>196</v>
      </c>
      <c r="F22" s="10">
        <f t="shared" si="0"/>
        <v>613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14">
        <v>114</v>
      </c>
      <c r="D23" s="14">
        <v>135</v>
      </c>
      <c r="E23" s="14">
        <v>122</v>
      </c>
      <c r="F23" s="10">
        <f t="shared" si="0"/>
        <v>371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14">
        <v>87</v>
      </c>
      <c r="D24" s="14">
        <v>164</v>
      </c>
      <c r="E24" s="14">
        <v>79</v>
      </c>
      <c r="F24" s="10">
        <f t="shared" si="0"/>
        <v>330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14">
        <v>24</v>
      </c>
      <c r="D25" s="14">
        <v>12</v>
      </c>
      <c r="E25" s="14">
        <v>10</v>
      </c>
      <c r="F25" s="10">
        <f t="shared" si="0"/>
        <v>46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14">
        <v>7426</v>
      </c>
      <c r="D26" s="14">
        <v>2183</v>
      </c>
      <c r="E26" s="14">
        <v>366</v>
      </c>
      <c r="F26" s="10">
        <f t="shared" si="0"/>
        <v>9975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14">
        <v>359</v>
      </c>
      <c r="D27" s="14">
        <v>87</v>
      </c>
      <c r="E27" s="14">
        <v>64</v>
      </c>
      <c r="F27" s="10">
        <f t="shared" si="0"/>
        <v>510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14">
        <v>11491</v>
      </c>
      <c r="D28" s="14">
        <v>688</v>
      </c>
      <c r="E28" s="14">
        <v>191</v>
      </c>
      <c r="F28" s="10">
        <f t="shared" si="0"/>
        <v>12370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70">
        <f>SUM(C5:C28)</f>
        <v>84434</v>
      </c>
      <c r="D29" s="70">
        <f>SUM(D5:D28)</f>
        <v>17907</v>
      </c>
      <c r="E29" s="70">
        <f>SUM(E5:E28)</f>
        <v>5704</v>
      </c>
      <c r="F29" s="70">
        <f>SUM(F5:F28)</f>
        <v>108045</v>
      </c>
      <c r="G29" s="51" t="s">
        <v>27</v>
      </c>
    </row>
    <row r="31" spans="1:7" ht="15" customHeight="1" x14ac:dyDescent="0.2">
      <c r="A31" s="72" t="s">
        <v>100</v>
      </c>
      <c r="B31" s="71" t="s">
        <v>132</v>
      </c>
      <c r="C31" s="71"/>
      <c r="D31" s="71"/>
      <c r="E31" s="71"/>
      <c r="F31" s="71"/>
      <c r="G31" s="71"/>
    </row>
    <row r="32" spans="1:7" ht="15" customHeight="1" x14ac:dyDescent="0.2">
      <c r="A32" s="72" t="s">
        <v>100</v>
      </c>
      <c r="B32" s="71" t="s">
        <v>98</v>
      </c>
      <c r="C32" s="71"/>
      <c r="D32" s="71"/>
      <c r="E32" s="71"/>
      <c r="F32" s="71"/>
      <c r="G32" s="71"/>
    </row>
    <row r="33" spans="1:7" ht="15" customHeight="1" x14ac:dyDescent="0.2">
      <c r="A33" s="72" t="s">
        <v>100</v>
      </c>
      <c r="B33" s="71" t="s">
        <v>99</v>
      </c>
      <c r="C33" s="71"/>
      <c r="D33" s="71"/>
      <c r="E33" s="71"/>
      <c r="F33" s="71"/>
      <c r="G33" s="71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2.85546875" bestFit="1" customWidth="1"/>
    <col min="4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 x14ac:dyDescent="0.2">
      <c r="A1" s="86" t="s">
        <v>88</v>
      </c>
      <c r="B1" s="86"/>
      <c r="C1" s="47"/>
      <c r="D1" s="47"/>
      <c r="E1" s="47"/>
      <c r="F1" s="47"/>
      <c r="G1" s="47" t="s">
        <v>89</v>
      </c>
    </row>
    <row r="2" spans="1:7" ht="24.95" customHeight="1" x14ac:dyDescent="0.2">
      <c r="A2" s="90" t="s">
        <v>113</v>
      </c>
      <c r="B2" s="90"/>
      <c r="C2" s="90"/>
      <c r="D2" s="65" t="s">
        <v>96</v>
      </c>
      <c r="E2" s="66" t="s">
        <v>97</v>
      </c>
      <c r="F2" s="93" t="s">
        <v>114</v>
      </c>
      <c r="G2" s="93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56">
        <v>3317260</v>
      </c>
      <c r="D5" s="56">
        <v>4313770</v>
      </c>
      <c r="E5" s="56">
        <v>31029895</v>
      </c>
      <c r="F5" s="25">
        <f t="shared" ref="F5:F24" si="0">SUM(C5:E5)</f>
        <v>38660925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6">
        <v>102272</v>
      </c>
      <c r="D6" s="56">
        <v>168748</v>
      </c>
      <c r="E6" s="56">
        <v>4990352</v>
      </c>
      <c r="F6" s="25">
        <f t="shared" si="0"/>
        <v>5261372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6">
        <v>8383</v>
      </c>
      <c r="D7" s="56">
        <v>5079</v>
      </c>
      <c r="E7" s="56">
        <v>4065</v>
      </c>
      <c r="F7" s="25">
        <f t="shared" si="0"/>
        <v>17527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6">
        <v>127111</v>
      </c>
      <c r="D8" s="56">
        <v>254357</v>
      </c>
      <c r="E8" s="56">
        <v>4739846</v>
      </c>
      <c r="F8" s="25">
        <f t="shared" si="0"/>
        <v>5121314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6">
        <v>2688695</v>
      </c>
      <c r="D9" s="56">
        <v>854573</v>
      </c>
      <c r="E9" s="56">
        <v>655755</v>
      </c>
      <c r="F9" s="25">
        <f t="shared" si="0"/>
        <v>4199023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6">
        <v>14441</v>
      </c>
      <c r="D10" s="56">
        <v>17105</v>
      </c>
      <c r="E10" s="56">
        <v>229156</v>
      </c>
      <c r="F10" s="25">
        <f t="shared" si="0"/>
        <v>260702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6">
        <v>945679</v>
      </c>
      <c r="D11" s="56">
        <v>1005398</v>
      </c>
      <c r="E11" s="56">
        <v>1942839</v>
      </c>
      <c r="F11" s="25">
        <f t="shared" si="0"/>
        <v>3893916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6">
        <v>10264</v>
      </c>
      <c r="D12" s="56">
        <v>371444</v>
      </c>
      <c r="E12" s="56">
        <v>6966815</v>
      </c>
      <c r="F12" s="25">
        <f t="shared" si="0"/>
        <v>7348523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6">
        <v>203022</v>
      </c>
      <c r="D13" s="56">
        <v>465624</v>
      </c>
      <c r="E13" s="56">
        <v>3614654</v>
      </c>
      <c r="F13" s="25">
        <f t="shared" si="0"/>
        <v>4283300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6">
        <v>35509</v>
      </c>
      <c r="D14" s="56">
        <v>542706</v>
      </c>
      <c r="E14" s="56">
        <v>61336833</v>
      </c>
      <c r="F14" s="25">
        <f t="shared" si="0"/>
        <v>61915048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6">
        <v>100568</v>
      </c>
      <c r="D15" s="56">
        <v>3253666</v>
      </c>
      <c r="E15" s="56">
        <v>77684388</v>
      </c>
      <c r="F15" s="25">
        <f t="shared" si="0"/>
        <v>81038622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6">
        <v>3524</v>
      </c>
      <c r="D16" s="56">
        <v>35955</v>
      </c>
      <c r="E16" s="56">
        <v>2002172</v>
      </c>
      <c r="F16" s="25">
        <f t="shared" si="0"/>
        <v>2041651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6">
        <v>134454</v>
      </c>
      <c r="D17" s="56">
        <v>717562</v>
      </c>
      <c r="E17" s="56">
        <v>7674785</v>
      </c>
      <c r="F17" s="25">
        <f t="shared" si="0"/>
        <v>8526801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6">
        <v>505954</v>
      </c>
      <c r="D18" s="56">
        <v>2712970</v>
      </c>
      <c r="E18" s="56">
        <v>16143153</v>
      </c>
      <c r="F18" s="25">
        <f t="shared" si="0"/>
        <v>19362077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6">
        <v>18548</v>
      </c>
      <c r="D19" s="56">
        <v>265962</v>
      </c>
      <c r="E19" s="56">
        <v>16994845</v>
      </c>
      <c r="F19" s="25">
        <f t="shared" si="0"/>
        <v>17279355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6">
        <v>2367314</v>
      </c>
      <c r="D20" s="56">
        <v>1528446</v>
      </c>
      <c r="E20" s="56">
        <v>10038992</v>
      </c>
      <c r="F20" s="25">
        <f t="shared" si="0"/>
        <v>13934752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6">
        <v>11718</v>
      </c>
      <c r="D21" s="56">
        <v>23225</v>
      </c>
      <c r="E21" s="56">
        <v>384381</v>
      </c>
      <c r="F21" s="25">
        <f t="shared" si="0"/>
        <v>419324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6">
        <v>32065</v>
      </c>
      <c r="D22" s="56">
        <v>195864</v>
      </c>
      <c r="E22" s="56">
        <v>13482832</v>
      </c>
      <c r="F22" s="25">
        <f t="shared" si="0"/>
        <v>13710761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6">
        <v>51655</v>
      </c>
      <c r="D23" s="56">
        <v>558889</v>
      </c>
      <c r="E23" s="56">
        <v>5822362</v>
      </c>
      <c r="F23" s="25">
        <f t="shared" si="0"/>
        <v>6432906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6">
        <v>29608</v>
      </c>
      <c r="D24" s="56">
        <v>407341</v>
      </c>
      <c r="E24" s="56">
        <v>1515705</v>
      </c>
      <c r="F24" s="25">
        <f t="shared" si="0"/>
        <v>1952654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6">
        <v>10158</v>
      </c>
      <c r="D25" s="56">
        <v>7725</v>
      </c>
      <c r="E25" s="56">
        <v>1431166</v>
      </c>
      <c r="F25" s="25">
        <f t="shared" ref="F25:F28" si="1">SUM(C25:E25)</f>
        <v>1449049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6">
        <v>1561664</v>
      </c>
      <c r="D26" s="56">
        <v>2266448</v>
      </c>
      <c r="E26" s="56">
        <v>4485872</v>
      </c>
      <c r="F26" s="25">
        <f t="shared" si="1"/>
        <v>8313984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6">
        <v>59124</v>
      </c>
      <c r="D27" s="56">
        <v>112588</v>
      </c>
      <c r="E27" s="56">
        <v>689897</v>
      </c>
      <c r="F27" s="25">
        <f t="shared" si="1"/>
        <v>861609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6">
        <v>1087744</v>
      </c>
      <c r="D28" s="56">
        <v>323012</v>
      </c>
      <c r="E28" s="56">
        <v>2814204</v>
      </c>
      <c r="F28" s="25">
        <f t="shared" si="1"/>
        <v>4224960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28">
        <f>SUM(C5:C28)</f>
        <v>13426734</v>
      </c>
      <c r="D29" s="28">
        <f>SUM(D5:D28)</f>
        <v>20408457</v>
      </c>
      <c r="E29" s="28">
        <f>SUM(E5:E28)</f>
        <v>276674964</v>
      </c>
      <c r="F29" s="25">
        <f t="shared" ref="F29" si="2">SUM(C29:E29)</f>
        <v>310510155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86" t="s">
        <v>90</v>
      </c>
      <c r="B1" s="86"/>
      <c r="C1" s="47"/>
      <c r="D1" s="47"/>
      <c r="E1" s="47"/>
      <c r="F1" s="47"/>
      <c r="G1" s="47" t="s">
        <v>91</v>
      </c>
    </row>
    <row r="2" spans="1:7" ht="24.95" customHeight="1" x14ac:dyDescent="0.2">
      <c r="A2" s="90" t="s">
        <v>115</v>
      </c>
      <c r="B2" s="90"/>
      <c r="C2" s="90"/>
      <c r="D2" s="65" t="s">
        <v>96</v>
      </c>
      <c r="E2" s="66" t="s">
        <v>97</v>
      </c>
      <c r="F2" s="93" t="s">
        <v>116</v>
      </c>
      <c r="G2" s="93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56">
        <v>6576204</v>
      </c>
      <c r="D5" s="56">
        <v>6830909</v>
      </c>
      <c r="E5" s="56">
        <v>58847928</v>
      </c>
      <c r="F5" s="10">
        <f t="shared" ref="F5:F24" si="0">SUM(C5:E5)</f>
        <v>72255041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6">
        <v>196677</v>
      </c>
      <c r="D6" s="56">
        <v>272037</v>
      </c>
      <c r="E6" s="56">
        <v>10203853</v>
      </c>
      <c r="F6" s="10">
        <f t="shared" si="0"/>
        <v>10672567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6">
        <v>12729</v>
      </c>
      <c r="D7" s="56">
        <v>7729</v>
      </c>
      <c r="E7" s="56">
        <v>7322</v>
      </c>
      <c r="F7" s="10">
        <f t="shared" si="0"/>
        <v>27780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6">
        <v>324029</v>
      </c>
      <c r="D8" s="56">
        <v>653535</v>
      </c>
      <c r="E8" s="56">
        <v>9483715</v>
      </c>
      <c r="F8" s="10">
        <f t="shared" si="0"/>
        <v>10461279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6">
        <v>6911732</v>
      </c>
      <c r="D9" s="56">
        <v>1774902</v>
      </c>
      <c r="E9" s="56">
        <v>1110112</v>
      </c>
      <c r="F9" s="10">
        <f t="shared" si="0"/>
        <v>9796746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6">
        <v>37171</v>
      </c>
      <c r="D10" s="56">
        <v>34335</v>
      </c>
      <c r="E10" s="56">
        <v>535286</v>
      </c>
      <c r="F10" s="10">
        <f t="shared" si="0"/>
        <v>606792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6">
        <v>2114942</v>
      </c>
      <c r="D11" s="56">
        <v>2369781</v>
      </c>
      <c r="E11" s="56">
        <v>2917081</v>
      </c>
      <c r="F11" s="10">
        <f t="shared" si="0"/>
        <v>7401804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6">
        <v>24548</v>
      </c>
      <c r="D12" s="56">
        <v>598752</v>
      </c>
      <c r="E12" s="56">
        <v>16607640</v>
      </c>
      <c r="F12" s="10">
        <f t="shared" si="0"/>
        <v>17230940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6">
        <v>423423</v>
      </c>
      <c r="D13" s="56">
        <v>648399</v>
      </c>
      <c r="E13" s="56">
        <v>6819148</v>
      </c>
      <c r="F13" s="10">
        <f t="shared" si="0"/>
        <v>7890970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6">
        <v>43635</v>
      </c>
      <c r="D14" s="56">
        <v>681941</v>
      </c>
      <c r="E14" s="56">
        <v>115789540</v>
      </c>
      <c r="F14" s="10">
        <f t="shared" si="0"/>
        <v>116515116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6">
        <v>153278</v>
      </c>
      <c r="D15" s="56">
        <v>5155938</v>
      </c>
      <c r="E15" s="56">
        <v>164007379</v>
      </c>
      <c r="F15" s="10">
        <f t="shared" si="0"/>
        <v>169316595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6">
        <v>5722</v>
      </c>
      <c r="D16" s="56">
        <v>94256</v>
      </c>
      <c r="E16" s="56">
        <v>3097060</v>
      </c>
      <c r="F16" s="10">
        <f t="shared" si="0"/>
        <v>3197038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6">
        <v>244841</v>
      </c>
      <c r="D17" s="56">
        <v>1418808</v>
      </c>
      <c r="E17" s="56">
        <v>16445891</v>
      </c>
      <c r="F17" s="10">
        <f t="shared" si="0"/>
        <v>18109540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6">
        <v>851700</v>
      </c>
      <c r="D18" s="56">
        <v>4653088</v>
      </c>
      <c r="E18" s="56">
        <v>32415234</v>
      </c>
      <c r="F18" s="10">
        <f t="shared" si="0"/>
        <v>37920022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6">
        <v>40816</v>
      </c>
      <c r="D19" s="56">
        <v>390786</v>
      </c>
      <c r="E19" s="56">
        <v>30079256</v>
      </c>
      <c r="F19" s="10">
        <f t="shared" si="0"/>
        <v>30510858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6">
        <v>3682218</v>
      </c>
      <c r="D20" s="56">
        <v>3621358</v>
      </c>
      <c r="E20" s="56">
        <v>22220931</v>
      </c>
      <c r="F20" s="10">
        <f t="shared" si="0"/>
        <v>29524507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6">
        <v>21598</v>
      </c>
      <c r="D21" s="56">
        <v>58577</v>
      </c>
      <c r="E21" s="56">
        <v>658057</v>
      </c>
      <c r="F21" s="10">
        <f t="shared" si="0"/>
        <v>738232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6">
        <v>73727</v>
      </c>
      <c r="D22" s="56">
        <v>286796</v>
      </c>
      <c r="E22" s="56">
        <v>23703228</v>
      </c>
      <c r="F22" s="10">
        <f t="shared" si="0"/>
        <v>24063751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6">
        <v>92285</v>
      </c>
      <c r="D23" s="56">
        <v>983316</v>
      </c>
      <c r="E23" s="56">
        <v>11039062</v>
      </c>
      <c r="F23" s="10">
        <f t="shared" si="0"/>
        <v>12114663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6">
        <v>52764</v>
      </c>
      <c r="D24" s="56">
        <v>947636</v>
      </c>
      <c r="E24" s="56">
        <v>3210874</v>
      </c>
      <c r="F24" s="10">
        <f t="shared" si="0"/>
        <v>4211274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6">
        <v>16105</v>
      </c>
      <c r="D25" s="56">
        <v>13199</v>
      </c>
      <c r="E25" s="56">
        <v>2256744</v>
      </c>
      <c r="F25" s="10">
        <f t="shared" ref="F25:F28" si="1">SUM(C25:E25)</f>
        <v>2286048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6">
        <v>2489865</v>
      </c>
      <c r="D26" s="56">
        <v>3842081</v>
      </c>
      <c r="E26" s="56">
        <v>7724005</v>
      </c>
      <c r="F26" s="10">
        <f t="shared" si="1"/>
        <v>14055951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6">
        <v>137974</v>
      </c>
      <c r="D27" s="56">
        <v>169413</v>
      </c>
      <c r="E27" s="56">
        <v>1130164</v>
      </c>
      <c r="F27" s="10">
        <f t="shared" si="1"/>
        <v>1437551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6">
        <v>2524322</v>
      </c>
      <c r="D28" s="56">
        <v>729881</v>
      </c>
      <c r="E28" s="56">
        <v>4616235</v>
      </c>
      <c r="F28" s="10">
        <f t="shared" si="1"/>
        <v>7870438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24">
        <f>SUM(C5:C28)</f>
        <v>27052305</v>
      </c>
      <c r="D29" s="24">
        <f>SUM(D5:D28)</f>
        <v>36237453</v>
      </c>
      <c r="E29" s="8">
        <f>SUM(E5:E28)</f>
        <v>544925745</v>
      </c>
      <c r="F29" s="18">
        <f t="shared" ref="F29" si="2">SUM(C29:E29)</f>
        <v>608215503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86" t="s">
        <v>92</v>
      </c>
      <c r="B1" s="86"/>
      <c r="C1" s="47"/>
      <c r="D1" s="47"/>
      <c r="E1" s="47" t="s">
        <v>93</v>
      </c>
      <c r="F1" s="47"/>
    </row>
    <row r="2" spans="1:6" ht="24.95" customHeight="1" x14ac:dyDescent="0.2">
      <c r="A2" s="90" t="s">
        <v>111</v>
      </c>
      <c r="B2" s="90"/>
      <c r="C2" s="102" t="s">
        <v>95</v>
      </c>
      <c r="D2" s="102"/>
      <c r="E2" s="62" t="s">
        <v>112</v>
      </c>
    </row>
    <row r="3" spans="1:6" ht="20.100000000000001" customHeight="1" x14ac:dyDescent="0.2">
      <c r="A3" s="87" t="s">
        <v>23</v>
      </c>
      <c r="B3" s="87"/>
      <c r="C3" s="17" t="s">
        <v>57</v>
      </c>
      <c r="D3" s="17" t="s">
        <v>68</v>
      </c>
      <c r="E3" s="88" t="s">
        <v>28</v>
      </c>
    </row>
    <row r="4" spans="1:6" ht="20.100000000000001" customHeight="1" x14ac:dyDescent="0.2">
      <c r="A4" s="87"/>
      <c r="B4" s="87"/>
      <c r="C4" s="9" t="s">
        <v>69</v>
      </c>
      <c r="D4" s="9" t="s">
        <v>70</v>
      </c>
      <c r="E4" s="88"/>
    </row>
    <row r="5" spans="1:6" ht="14.45" customHeight="1" x14ac:dyDescent="0.2">
      <c r="A5" s="46">
        <v>10</v>
      </c>
      <c r="B5" s="31" t="s">
        <v>1</v>
      </c>
      <c r="C5" s="48">
        <f>نفقات!F5</f>
        <v>38660925</v>
      </c>
      <c r="D5" s="48">
        <f>ايرادات!F5</f>
        <v>72255041</v>
      </c>
      <c r="E5" s="6" t="s">
        <v>29</v>
      </c>
    </row>
    <row r="6" spans="1:6" ht="14.45" customHeight="1" x14ac:dyDescent="0.2">
      <c r="A6" s="46">
        <v>11</v>
      </c>
      <c r="B6" s="32" t="s">
        <v>2</v>
      </c>
      <c r="C6" s="48">
        <f>نفقات!F6</f>
        <v>5261372</v>
      </c>
      <c r="D6" s="48">
        <f>ايرادات!F6</f>
        <v>10672567</v>
      </c>
      <c r="E6" s="6" t="s">
        <v>30</v>
      </c>
    </row>
    <row r="7" spans="1:6" ht="14.45" customHeight="1" x14ac:dyDescent="0.2">
      <c r="A7" s="46">
        <v>12</v>
      </c>
      <c r="B7" s="33" t="s">
        <v>3</v>
      </c>
      <c r="C7" s="48">
        <f>نفقات!F7</f>
        <v>17527</v>
      </c>
      <c r="D7" s="48">
        <f>ايرادات!F7</f>
        <v>27780</v>
      </c>
      <c r="E7" s="6" t="s">
        <v>31</v>
      </c>
    </row>
    <row r="8" spans="1:6" ht="14.45" customHeight="1" x14ac:dyDescent="0.2">
      <c r="A8" s="46">
        <v>13</v>
      </c>
      <c r="B8" s="31" t="s">
        <v>4</v>
      </c>
      <c r="C8" s="48">
        <f>نفقات!F8</f>
        <v>5121314</v>
      </c>
      <c r="D8" s="48">
        <f>ايرادات!F8</f>
        <v>10461279</v>
      </c>
      <c r="E8" s="6" t="s">
        <v>32</v>
      </c>
    </row>
    <row r="9" spans="1:6" ht="14.45" customHeight="1" x14ac:dyDescent="0.2">
      <c r="A9" s="46">
        <v>14</v>
      </c>
      <c r="B9" s="31" t="s">
        <v>5</v>
      </c>
      <c r="C9" s="48">
        <f>نفقات!F9</f>
        <v>4199023</v>
      </c>
      <c r="D9" s="48">
        <f>ايرادات!F9</f>
        <v>9796746</v>
      </c>
      <c r="E9" s="6" t="s">
        <v>33</v>
      </c>
    </row>
    <row r="10" spans="1:6" ht="14.45" customHeight="1" x14ac:dyDescent="0.2">
      <c r="A10" s="46">
        <v>15</v>
      </c>
      <c r="B10" s="34" t="s">
        <v>6</v>
      </c>
      <c r="C10" s="48">
        <f>نفقات!F10</f>
        <v>260702</v>
      </c>
      <c r="D10" s="48">
        <f>ايرادات!F10</f>
        <v>606792</v>
      </c>
      <c r="E10" s="6" t="s">
        <v>34</v>
      </c>
    </row>
    <row r="11" spans="1:6" ht="14.45" customHeight="1" x14ac:dyDescent="0.2">
      <c r="A11" s="46">
        <v>16</v>
      </c>
      <c r="B11" s="31" t="s">
        <v>7</v>
      </c>
      <c r="C11" s="48">
        <f>نفقات!F11</f>
        <v>3893916</v>
      </c>
      <c r="D11" s="48">
        <f>ايرادات!F11</f>
        <v>7401804</v>
      </c>
      <c r="E11" s="6" t="s">
        <v>52</v>
      </c>
    </row>
    <row r="12" spans="1:6" ht="14.45" customHeight="1" x14ac:dyDescent="0.2">
      <c r="A12" s="46">
        <v>17</v>
      </c>
      <c r="B12" s="35" t="s">
        <v>8</v>
      </c>
      <c r="C12" s="48">
        <f>نفقات!F12</f>
        <v>7348523</v>
      </c>
      <c r="D12" s="48">
        <f>ايرادات!F12</f>
        <v>17230940</v>
      </c>
      <c r="E12" s="6" t="s">
        <v>35</v>
      </c>
    </row>
    <row r="13" spans="1:6" ht="14.45" customHeight="1" x14ac:dyDescent="0.2">
      <c r="A13" s="46">
        <v>18</v>
      </c>
      <c r="B13" s="36" t="s">
        <v>9</v>
      </c>
      <c r="C13" s="48">
        <f>نفقات!F13</f>
        <v>4283300</v>
      </c>
      <c r="D13" s="48">
        <f>ايرادات!F13</f>
        <v>7890970</v>
      </c>
      <c r="E13" s="6" t="s">
        <v>36</v>
      </c>
    </row>
    <row r="14" spans="1:6" ht="14.45" customHeight="1" x14ac:dyDescent="0.2">
      <c r="A14" s="46">
        <v>19</v>
      </c>
      <c r="B14" s="37" t="s">
        <v>53</v>
      </c>
      <c r="C14" s="48">
        <f>نفقات!F14</f>
        <v>61915048</v>
      </c>
      <c r="D14" s="48">
        <f>ايرادات!F14</f>
        <v>116515116</v>
      </c>
      <c r="E14" s="6" t="s">
        <v>37</v>
      </c>
    </row>
    <row r="15" spans="1:6" ht="14.45" customHeight="1" x14ac:dyDescent="0.2">
      <c r="A15" s="46">
        <v>20</v>
      </c>
      <c r="B15" s="31" t="s">
        <v>10</v>
      </c>
      <c r="C15" s="48">
        <f>نفقات!F15</f>
        <v>81038622</v>
      </c>
      <c r="D15" s="48">
        <f>ايرادات!F15</f>
        <v>169316595</v>
      </c>
      <c r="E15" s="6" t="s">
        <v>38</v>
      </c>
    </row>
    <row r="16" spans="1:6" ht="14.45" customHeight="1" x14ac:dyDescent="0.2">
      <c r="A16" s="46">
        <v>21</v>
      </c>
      <c r="B16" s="38" t="s">
        <v>11</v>
      </c>
      <c r="C16" s="48">
        <f>نفقات!F16</f>
        <v>2041651</v>
      </c>
      <c r="D16" s="48">
        <f>ايرادات!F16</f>
        <v>3197038</v>
      </c>
      <c r="E16" s="6" t="s">
        <v>54</v>
      </c>
    </row>
    <row r="17" spans="1:5" ht="14.45" customHeight="1" x14ac:dyDescent="0.2">
      <c r="A17" s="46">
        <v>22</v>
      </c>
      <c r="B17" s="39" t="s">
        <v>12</v>
      </c>
      <c r="C17" s="48">
        <f>نفقات!F17</f>
        <v>8526801</v>
      </c>
      <c r="D17" s="48">
        <f>ايرادات!F17</f>
        <v>18109540</v>
      </c>
      <c r="E17" s="6" t="s">
        <v>39</v>
      </c>
    </row>
    <row r="18" spans="1:5" ht="14.45" customHeight="1" x14ac:dyDescent="0.2">
      <c r="A18" s="46">
        <v>23</v>
      </c>
      <c r="B18" s="31" t="s">
        <v>13</v>
      </c>
      <c r="C18" s="48">
        <f>نفقات!F18</f>
        <v>19362077</v>
      </c>
      <c r="D18" s="48">
        <f>ايرادات!F18</f>
        <v>37920022</v>
      </c>
      <c r="E18" s="6" t="s">
        <v>40</v>
      </c>
    </row>
    <row r="19" spans="1:5" ht="14.45" customHeight="1" x14ac:dyDescent="0.2">
      <c r="A19" s="46">
        <v>24</v>
      </c>
      <c r="B19" s="40" t="s">
        <v>14</v>
      </c>
      <c r="C19" s="48">
        <f>نفقات!F19</f>
        <v>17279355</v>
      </c>
      <c r="D19" s="48">
        <f>ايرادات!F19</f>
        <v>30510858</v>
      </c>
      <c r="E19" s="6" t="s">
        <v>41</v>
      </c>
    </row>
    <row r="20" spans="1:5" ht="14.45" customHeight="1" x14ac:dyDescent="0.2">
      <c r="A20" s="46">
        <v>25</v>
      </c>
      <c r="B20" s="31" t="s">
        <v>15</v>
      </c>
      <c r="C20" s="48">
        <f>نفقات!F20</f>
        <v>13934752</v>
      </c>
      <c r="D20" s="48">
        <f>ايرادات!F20</f>
        <v>29524507</v>
      </c>
      <c r="E20" s="6" t="s">
        <v>55</v>
      </c>
    </row>
    <row r="21" spans="1:5" ht="14.45" customHeight="1" x14ac:dyDescent="0.2">
      <c r="A21" s="46">
        <v>26</v>
      </c>
      <c r="B21" s="41" t="s">
        <v>16</v>
      </c>
      <c r="C21" s="48">
        <f>نفقات!F21</f>
        <v>419324</v>
      </c>
      <c r="D21" s="48">
        <f>ايرادات!F21</f>
        <v>738232</v>
      </c>
      <c r="E21" s="6" t="s">
        <v>42</v>
      </c>
    </row>
    <row r="22" spans="1:5" ht="14.45" customHeight="1" x14ac:dyDescent="0.2">
      <c r="A22" s="46">
        <v>27</v>
      </c>
      <c r="B22" s="42" t="s">
        <v>17</v>
      </c>
      <c r="C22" s="48">
        <f>نفقات!F22</f>
        <v>13710761</v>
      </c>
      <c r="D22" s="48">
        <f>ايرادات!F22</f>
        <v>24063751</v>
      </c>
      <c r="E22" s="6" t="s">
        <v>43</v>
      </c>
    </row>
    <row r="23" spans="1:5" ht="14.45" customHeight="1" x14ac:dyDescent="0.2">
      <c r="A23" s="46">
        <v>28</v>
      </c>
      <c r="B23" s="43" t="s">
        <v>18</v>
      </c>
      <c r="C23" s="48">
        <f>نفقات!F23</f>
        <v>6432906</v>
      </c>
      <c r="D23" s="48">
        <f>ايرادات!F23</f>
        <v>12114663</v>
      </c>
      <c r="E23" s="6" t="s">
        <v>44</v>
      </c>
    </row>
    <row r="24" spans="1:5" ht="14.45" customHeight="1" x14ac:dyDescent="0.2">
      <c r="A24" s="46">
        <v>29</v>
      </c>
      <c r="B24" s="44" t="s">
        <v>56</v>
      </c>
      <c r="C24" s="48">
        <f>نفقات!F24</f>
        <v>1952654</v>
      </c>
      <c r="D24" s="48">
        <f>ايرادات!F24</f>
        <v>4211274</v>
      </c>
      <c r="E24" s="6" t="s">
        <v>45</v>
      </c>
    </row>
    <row r="25" spans="1:5" ht="14.45" customHeight="1" x14ac:dyDescent="0.2">
      <c r="A25" s="46">
        <v>30</v>
      </c>
      <c r="B25" s="31" t="s">
        <v>19</v>
      </c>
      <c r="C25" s="48">
        <f>نفقات!F25</f>
        <v>1449049</v>
      </c>
      <c r="D25" s="48">
        <f>ايرادات!F25</f>
        <v>2286048</v>
      </c>
      <c r="E25" s="6" t="s">
        <v>46</v>
      </c>
    </row>
    <row r="26" spans="1:5" ht="14.45" customHeight="1" x14ac:dyDescent="0.2">
      <c r="A26" s="46">
        <v>31</v>
      </c>
      <c r="B26" s="31" t="s">
        <v>20</v>
      </c>
      <c r="C26" s="48">
        <f>نفقات!F26</f>
        <v>8313984</v>
      </c>
      <c r="D26" s="48">
        <f>ايرادات!F26</f>
        <v>14055951</v>
      </c>
      <c r="E26" s="6" t="s">
        <v>47</v>
      </c>
    </row>
    <row r="27" spans="1:5" ht="14.45" customHeight="1" x14ac:dyDescent="0.2">
      <c r="A27" s="46">
        <v>32</v>
      </c>
      <c r="B27" s="45" t="s">
        <v>21</v>
      </c>
      <c r="C27" s="48">
        <f>نفقات!F27</f>
        <v>861609</v>
      </c>
      <c r="D27" s="48">
        <f>ايرادات!F27</f>
        <v>1437551</v>
      </c>
      <c r="E27" s="6" t="s">
        <v>48</v>
      </c>
    </row>
    <row r="28" spans="1:5" ht="14.45" customHeight="1" x14ac:dyDescent="0.2">
      <c r="A28" s="46">
        <v>33</v>
      </c>
      <c r="B28" s="31" t="s">
        <v>22</v>
      </c>
      <c r="C28" s="48">
        <f>نفقات!F28</f>
        <v>4224960</v>
      </c>
      <c r="D28" s="48">
        <f>ايرادات!F28</f>
        <v>7870438</v>
      </c>
      <c r="E28" s="6" t="s">
        <v>49</v>
      </c>
    </row>
    <row r="29" spans="1:5" ht="20.100000000000001" customHeight="1" x14ac:dyDescent="0.2">
      <c r="A29" s="89" t="s">
        <v>24</v>
      </c>
      <c r="B29" s="89"/>
      <c r="C29" s="49">
        <f>SUM(C5:C28)</f>
        <v>310510155</v>
      </c>
      <c r="D29" s="49">
        <f>SUM(D5:D28)</f>
        <v>608215503</v>
      </c>
      <c r="E29" s="7" t="s">
        <v>27</v>
      </c>
    </row>
    <row r="31" spans="1:5" ht="15" customHeight="1" x14ac:dyDescent="0.2">
      <c r="A31" s="72" t="s">
        <v>100</v>
      </c>
      <c r="B31" s="71" t="s">
        <v>132</v>
      </c>
      <c r="C31" s="71"/>
    </row>
    <row r="32" spans="1:5" ht="15" customHeight="1" x14ac:dyDescent="0.2">
      <c r="A32" s="72" t="s">
        <v>100</v>
      </c>
      <c r="B32" s="71" t="s">
        <v>98</v>
      </c>
      <c r="C32" s="71"/>
      <c r="D32" s="23"/>
    </row>
    <row r="33" spans="1:4" ht="15" customHeight="1" x14ac:dyDescent="0.2">
      <c r="A33" s="72" t="s">
        <v>100</v>
      </c>
      <c r="B33" s="71" t="s">
        <v>99</v>
      </c>
      <c r="C33" s="71"/>
      <c r="D33" s="23"/>
    </row>
    <row r="34" spans="1:4" x14ac:dyDescent="0.2">
      <c r="C34" s="23"/>
      <c r="D34" s="23"/>
    </row>
    <row r="35" spans="1:4" x14ac:dyDescent="0.2">
      <c r="C35" s="23"/>
      <c r="D35" s="23"/>
    </row>
    <row r="36" spans="1:4" x14ac:dyDescent="0.2">
      <c r="C36" s="23"/>
      <c r="D36" s="23"/>
    </row>
    <row r="37" spans="1:4" x14ac:dyDescent="0.2">
      <c r="C37" s="23"/>
      <c r="D37" s="23"/>
    </row>
    <row r="38" spans="1:4" x14ac:dyDescent="0.2">
      <c r="C38" s="23"/>
      <c r="D38" s="23"/>
    </row>
    <row r="39" spans="1:4" x14ac:dyDescent="0.2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86" t="s">
        <v>101</v>
      </c>
      <c r="B1" s="86"/>
      <c r="C1" s="47"/>
      <c r="D1" s="47"/>
      <c r="E1" s="47"/>
      <c r="F1" s="47"/>
      <c r="G1" s="47" t="s">
        <v>102</v>
      </c>
    </row>
    <row r="2" spans="1:7" ht="24.95" customHeight="1" x14ac:dyDescent="0.2">
      <c r="A2" s="90" t="s">
        <v>130</v>
      </c>
      <c r="B2" s="90"/>
      <c r="C2" s="90"/>
      <c r="D2" s="65" t="s">
        <v>96</v>
      </c>
      <c r="E2" s="66" t="s">
        <v>97</v>
      </c>
      <c r="F2" s="93" t="s">
        <v>131</v>
      </c>
      <c r="G2" s="93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56">
        <f>ايرادات!C5-نفقات!C5-'جملة التعويضات'!C5</f>
        <v>2863003</v>
      </c>
      <c r="D5" s="56">
        <f>ايرادات!D5-نفقات!D5-'جملة التعويضات'!D5</f>
        <v>2232092</v>
      </c>
      <c r="E5" s="56">
        <f>ايرادات!E5-نفقات!E5-'جملة التعويضات'!E5</f>
        <v>23805371</v>
      </c>
      <c r="F5" s="10">
        <f t="shared" ref="F5:F28" si="0">SUM(C5:E5)</f>
        <v>28900466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6">
        <f>ايرادات!C6-نفقات!C6-'جملة التعويضات'!C6</f>
        <v>66072</v>
      </c>
      <c r="D6" s="56">
        <f>ايرادات!D6-نفقات!D6-'جملة التعويضات'!D6</f>
        <v>57381</v>
      </c>
      <c r="E6" s="56">
        <f>ايرادات!E6-نفقات!E6-'جملة التعويضات'!E6</f>
        <v>3935810</v>
      </c>
      <c r="F6" s="10">
        <f t="shared" si="0"/>
        <v>4059263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6">
        <f>ايرادات!C7-نفقات!C7-'جملة التعويضات'!C7</f>
        <v>2038</v>
      </c>
      <c r="D7" s="56">
        <f>ايرادات!D7-نفقات!D7-'جملة التعويضات'!D7</f>
        <v>1341</v>
      </c>
      <c r="E7" s="56">
        <f>ايرادات!E7-نفقات!E7-'جملة التعويضات'!E7</f>
        <v>1751</v>
      </c>
      <c r="F7" s="10">
        <f t="shared" si="0"/>
        <v>5130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6">
        <f>ايرادات!C8-نفقات!C8-'جملة التعويضات'!C8</f>
        <v>99655</v>
      </c>
      <c r="D8" s="56">
        <f>ايرادات!D8-نفقات!D8-'جملة التعويضات'!D8</f>
        <v>360977</v>
      </c>
      <c r="E8" s="56">
        <f>ايرادات!E8-نفقات!E8-'جملة التعويضات'!E8</f>
        <v>4251756</v>
      </c>
      <c r="F8" s="10">
        <f t="shared" si="0"/>
        <v>4712388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6">
        <f>ايرادات!C9-نفقات!C9-'جملة التعويضات'!C9</f>
        <v>3180501</v>
      </c>
      <c r="D9" s="56">
        <f>ايرادات!D9-نفقات!D9-'جملة التعويضات'!D9</f>
        <v>616884</v>
      </c>
      <c r="E9" s="56">
        <f>ايرادات!E9-نفقات!E9-'جملة التعويضات'!E9</f>
        <v>259432</v>
      </c>
      <c r="F9" s="10">
        <f t="shared" si="0"/>
        <v>4056817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6">
        <f>ايرادات!C10-نفقات!C10-'جملة التعويضات'!C10</f>
        <v>19716</v>
      </c>
      <c r="D10" s="56">
        <f>ايرادات!D10-نفقات!D10-'جملة التعويضات'!D10</f>
        <v>13431</v>
      </c>
      <c r="E10" s="56">
        <f>ايرادات!E10-نفقات!E10-'جملة التعويضات'!E10</f>
        <v>254746</v>
      </c>
      <c r="F10" s="10">
        <f t="shared" si="0"/>
        <v>287893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6">
        <f>ايرادات!C11-نفقات!C11-'جملة التعويضات'!C11</f>
        <v>1015495</v>
      </c>
      <c r="D11" s="56">
        <f>ايرادات!D11-نفقات!D11-'جملة التعويضات'!D11</f>
        <v>1117692</v>
      </c>
      <c r="E11" s="56">
        <f>ايرادات!E11-نفقات!E11-'جملة التعويضات'!E11</f>
        <v>692369</v>
      </c>
      <c r="F11" s="10">
        <f t="shared" si="0"/>
        <v>2825556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6">
        <f>ايرادات!C12-نفقات!C12-'جملة التعويضات'!C12</f>
        <v>9108</v>
      </c>
      <c r="D12" s="56">
        <f>ايرادات!D12-نفقات!D12-'جملة التعويضات'!D12</f>
        <v>184617</v>
      </c>
      <c r="E12" s="56">
        <f>ايرادات!E12-نفقات!E12-'جملة التعويضات'!E12</f>
        <v>8630796</v>
      </c>
      <c r="F12" s="10">
        <f t="shared" si="0"/>
        <v>8824521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6">
        <f>ايرادات!C13-نفقات!C13-'جملة التعويضات'!C13</f>
        <v>152771</v>
      </c>
      <c r="D13" s="56">
        <f>ايرادات!D13-نفقات!D13-'جملة التعويضات'!D13</f>
        <v>75125</v>
      </c>
      <c r="E13" s="56">
        <f>ايرادات!E13-نفقات!E13-'جملة التعويضات'!E13</f>
        <v>2582159</v>
      </c>
      <c r="F13" s="10">
        <f t="shared" si="0"/>
        <v>2810055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6">
        <f>ايرادات!C14-نفقات!C14-'جملة التعويضات'!C14</f>
        <v>225</v>
      </c>
      <c r="D14" s="56">
        <f>ايرادات!D14-نفقات!D14-'جملة التعويضات'!D14</f>
        <v>65085</v>
      </c>
      <c r="E14" s="56">
        <f>ايرادات!E14-نفقات!E14-'جملة التعويضات'!E14</f>
        <v>48676800</v>
      </c>
      <c r="F14" s="10">
        <f t="shared" si="0"/>
        <v>48742110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6">
        <f>ايرادات!C15-نفقات!C15-'جملة التعويضات'!C15</f>
        <v>32332</v>
      </c>
      <c r="D15" s="56">
        <f>ايرادات!D15-نفقات!D15-'جملة التعويضات'!D15</f>
        <v>1594149</v>
      </c>
      <c r="E15" s="56">
        <f>ايرادات!E15-نفقات!E15-'جملة التعويضات'!E15</f>
        <v>75015601</v>
      </c>
      <c r="F15" s="10">
        <f t="shared" si="0"/>
        <v>76642082</v>
      </c>
      <c r="G15" s="6" t="s">
        <v>38</v>
      </c>
    </row>
    <row r="16" spans="1:7" ht="14.25" customHeight="1" x14ac:dyDescent="0.2">
      <c r="A16" s="46">
        <v>21</v>
      </c>
      <c r="B16" s="38" t="s">
        <v>11</v>
      </c>
      <c r="C16" s="56">
        <f>ايرادات!C16-نفقات!C16-'جملة التعويضات'!C16</f>
        <v>1053</v>
      </c>
      <c r="D16" s="56">
        <f>ايرادات!D16-نفقات!D16-'جملة التعويضات'!D16</f>
        <v>46603</v>
      </c>
      <c r="E16" s="56">
        <f>ايرادات!E16-نفقات!E16-'جملة التعويضات'!E16</f>
        <v>613308</v>
      </c>
      <c r="F16" s="10">
        <f t="shared" si="0"/>
        <v>660964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6">
        <f>ايرادات!C17-نفقات!C17-'جملة التعويضات'!C17</f>
        <v>96262</v>
      </c>
      <c r="D17" s="56">
        <f>ايرادات!D17-نفقات!D17-'جملة التعويضات'!D17</f>
        <v>615313</v>
      </c>
      <c r="E17" s="56">
        <f>ايرادات!E17-نفقات!E17-'جملة التعويضات'!E17</f>
        <v>7893470</v>
      </c>
      <c r="F17" s="10">
        <f t="shared" si="0"/>
        <v>8605045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6">
        <f>ايرادات!C18-نفقات!C18-'جملة التعويضات'!C18</f>
        <v>240774</v>
      </c>
      <c r="D18" s="56">
        <f>ايرادات!D18-نفقات!D18-'جملة التعويضات'!D18</f>
        <v>1519046</v>
      </c>
      <c r="E18" s="56">
        <f>ايرادات!E18-نفقات!E18-'جملة التعويضات'!E18</f>
        <v>10991124</v>
      </c>
      <c r="F18" s="10">
        <f t="shared" si="0"/>
        <v>12750944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6">
        <f>ايرادات!C19-نفقات!C19-'جملة التعويضات'!C19</f>
        <v>16362</v>
      </c>
      <c r="D19" s="56">
        <f>ايرادات!D19-نفقات!D19-'جملة التعويضات'!D19</f>
        <v>79889</v>
      </c>
      <c r="E19" s="56">
        <f>ايرادات!E19-نفقات!E19-'جملة التعويضات'!E19</f>
        <v>9206430</v>
      </c>
      <c r="F19" s="10">
        <f t="shared" si="0"/>
        <v>9302681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6">
        <f>ايرادات!C20-نفقات!C20-'جملة التعويضات'!C20</f>
        <v>569668</v>
      </c>
      <c r="D20" s="56">
        <f>ايرادات!D20-نفقات!D20-'جملة التعويضات'!D20</f>
        <v>1354067</v>
      </c>
      <c r="E20" s="56">
        <f>ايرادات!E20-نفقات!E20-'جملة التعويضات'!E20</f>
        <v>9977097</v>
      </c>
      <c r="F20" s="10">
        <f t="shared" si="0"/>
        <v>11900832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6">
        <f>ايرادات!C21-نفقات!C21-'جملة التعويضات'!C21</f>
        <v>6815</v>
      </c>
      <c r="D21" s="56">
        <f>ايرادات!D21-نفقات!D21-'جملة التعويضات'!D21</f>
        <v>25833</v>
      </c>
      <c r="E21" s="56">
        <f>ايرادات!E21-نفقات!E21-'جملة التعويضات'!E21</f>
        <v>193582</v>
      </c>
      <c r="F21" s="10">
        <f t="shared" si="0"/>
        <v>226230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6">
        <f>ايرادات!C22-نفقات!C22-'جملة التعويضات'!C22</f>
        <v>28822</v>
      </c>
      <c r="D22" s="56">
        <f>ايرادات!D22-نفقات!D22-'جملة التعويضات'!D22</f>
        <v>51186</v>
      </c>
      <c r="E22" s="56">
        <f>ايرادات!E22-نفقات!E22-'جملة التعويضات'!E22</f>
        <v>9268758</v>
      </c>
      <c r="F22" s="10">
        <f t="shared" si="0"/>
        <v>9348766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6">
        <f>ايرادات!C23-نفقات!C23-'جملة التعويضات'!C23</f>
        <v>35286</v>
      </c>
      <c r="D23" s="56">
        <f>ايرادات!D23-نفقات!D23-'جملة التعويضات'!D23</f>
        <v>385356</v>
      </c>
      <c r="E23" s="56">
        <f>ايرادات!E23-نفقات!E23-'جملة التعويضات'!E23</f>
        <v>3997981</v>
      </c>
      <c r="F23" s="10">
        <f t="shared" si="0"/>
        <v>4418623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6">
        <f>ايرادات!C24-نفقات!C24-'جملة التعويضات'!C24</f>
        <v>18325</v>
      </c>
      <c r="D24" s="56">
        <f>ايرادات!D24-نفقات!D24-'جملة التعويضات'!D24</f>
        <v>500543</v>
      </c>
      <c r="E24" s="56">
        <f>ايرادات!E24-نفقات!E24-'جملة التعويضات'!E24</f>
        <v>1453306</v>
      </c>
      <c r="F24" s="10">
        <f t="shared" si="0"/>
        <v>1972174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6">
        <f>ايرادات!C25-نفقات!C25-'جملة التعويضات'!C25</f>
        <v>4899</v>
      </c>
      <c r="D25" s="56">
        <f>ايرادات!D25-نفقات!D25-'جملة التعويضات'!D25</f>
        <v>2219</v>
      </c>
      <c r="E25" s="56">
        <f>ايرادات!E25-نفقات!E25-'جملة التعويضات'!E25</f>
        <v>714721</v>
      </c>
      <c r="F25" s="10">
        <f t="shared" si="0"/>
        <v>721839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6">
        <f>ايرادات!C26-نفقات!C26-'جملة التعويضات'!C26</f>
        <v>616451</v>
      </c>
      <c r="D26" s="56">
        <f>ايرادات!D26-نفقات!D26-'جملة التعويضات'!D26</f>
        <v>1197517</v>
      </c>
      <c r="E26" s="56">
        <f>ايرادات!E26-نفقات!E26-'جملة التعويضات'!E26</f>
        <v>2570596</v>
      </c>
      <c r="F26" s="10">
        <f t="shared" si="0"/>
        <v>4384564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6">
        <f>ايرادات!C27-نفقات!C27-'جملة التعويضات'!C27</f>
        <v>64066</v>
      </c>
      <c r="D27" s="56">
        <f>ايرادات!D27-نفقات!D27-'جملة التعويضات'!D27</f>
        <v>38951</v>
      </c>
      <c r="E27" s="56">
        <f>ايرادات!E27-نفقات!E27-'جملة التعويضات'!E27</f>
        <v>224201</v>
      </c>
      <c r="F27" s="10">
        <f t="shared" si="0"/>
        <v>327218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6">
        <f>ايرادات!C28-نفقات!C28-'جملة التعويضات'!C28</f>
        <v>949436</v>
      </c>
      <c r="D28" s="56">
        <f>ايرادات!D28-نفقات!D28-'جملة التعويضات'!D28</f>
        <v>283408</v>
      </c>
      <c r="E28" s="56">
        <f>ايرادات!E28-نفقات!E28-'جملة التعويضات'!E28</f>
        <v>849795</v>
      </c>
      <c r="F28" s="10">
        <f t="shared" si="0"/>
        <v>2082639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24">
        <f>SUM(C5:C28)</f>
        <v>10089135</v>
      </c>
      <c r="D29" s="24">
        <f>SUM(D5:D28)</f>
        <v>12418705</v>
      </c>
      <c r="E29" s="8">
        <f>SUM(E5:E28)</f>
        <v>226060960</v>
      </c>
      <c r="F29" s="18">
        <f t="shared" ref="F29" si="1">SUM(C29:E29)</f>
        <v>248568800</v>
      </c>
      <c r="G29" s="79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tabSelected="1" workbookViewId="0">
      <selection activeCell="F35" sqref="F35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86" t="s">
        <v>110</v>
      </c>
      <c r="B1" s="86"/>
      <c r="C1" s="47"/>
      <c r="D1" s="47"/>
      <c r="E1" s="47"/>
      <c r="F1" s="47" t="s">
        <v>109</v>
      </c>
    </row>
    <row r="2" spans="1:6" ht="24.95" customHeight="1" x14ac:dyDescent="0.2">
      <c r="A2" s="100" t="s">
        <v>117</v>
      </c>
      <c r="B2" s="100"/>
      <c r="C2" s="103" t="s">
        <v>95</v>
      </c>
      <c r="D2" s="104"/>
      <c r="E2" s="104"/>
      <c r="F2" s="75" t="s">
        <v>118</v>
      </c>
    </row>
    <row r="3" spans="1:6" ht="20.100000000000001" customHeight="1" x14ac:dyDescent="0.2">
      <c r="A3" s="87" t="s">
        <v>23</v>
      </c>
      <c r="B3" s="87"/>
      <c r="C3" s="74" t="s">
        <v>103</v>
      </c>
      <c r="D3" s="74" t="s">
        <v>104</v>
      </c>
      <c r="E3" s="74" t="s">
        <v>105</v>
      </c>
      <c r="F3" s="88" t="s">
        <v>28</v>
      </c>
    </row>
    <row r="4" spans="1:6" ht="20.100000000000001" customHeight="1" x14ac:dyDescent="0.2">
      <c r="A4" s="87"/>
      <c r="B4" s="87"/>
      <c r="C4" s="5" t="s">
        <v>106</v>
      </c>
      <c r="D4" s="5" t="s">
        <v>107</v>
      </c>
      <c r="E4" s="9" t="s">
        <v>108</v>
      </c>
      <c r="F4" s="88"/>
    </row>
    <row r="5" spans="1:6" ht="14.45" customHeight="1" x14ac:dyDescent="0.2">
      <c r="A5" s="46">
        <v>10</v>
      </c>
      <c r="B5" s="31" t="s">
        <v>1</v>
      </c>
      <c r="C5" s="80">
        <v>3842638</v>
      </c>
      <c r="D5" s="81">
        <v>584046</v>
      </c>
      <c r="E5" s="78">
        <f t="shared" ref="E5:E28" si="0">C5-D5</f>
        <v>3258592</v>
      </c>
      <c r="F5" s="6" t="s">
        <v>29</v>
      </c>
    </row>
    <row r="6" spans="1:6" ht="14.45" customHeight="1" x14ac:dyDescent="0.2">
      <c r="A6" s="46">
        <v>11</v>
      </c>
      <c r="B6" s="32" t="s">
        <v>2</v>
      </c>
      <c r="C6" s="80">
        <v>744278</v>
      </c>
      <c r="D6" s="81">
        <v>100149</v>
      </c>
      <c r="E6" s="78">
        <f t="shared" si="0"/>
        <v>644129</v>
      </c>
      <c r="F6" s="6" t="s">
        <v>30</v>
      </c>
    </row>
    <row r="7" spans="1:6" ht="14.45" customHeight="1" x14ac:dyDescent="0.2">
      <c r="A7" s="46">
        <v>12</v>
      </c>
      <c r="B7" s="33" t="s">
        <v>3</v>
      </c>
      <c r="C7" s="80">
        <v>1824</v>
      </c>
      <c r="D7" s="81">
        <v>480</v>
      </c>
      <c r="E7" s="78">
        <f t="shared" si="0"/>
        <v>1344</v>
      </c>
      <c r="F7" s="6" t="s">
        <v>31</v>
      </c>
    </row>
    <row r="8" spans="1:6" ht="14.45" customHeight="1" x14ac:dyDescent="0.2">
      <c r="A8" s="46">
        <v>13</v>
      </c>
      <c r="B8" s="31" t="s">
        <v>4</v>
      </c>
      <c r="C8" s="80">
        <v>641967</v>
      </c>
      <c r="D8" s="81">
        <v>38181</v>
      </c>
      <c r="E8" s="78">
        <f t="shared" si="0"/>
        <v>603786</v>
      </c>
      <c r="F8" s="6" t="s">
        <v>32</v>
      </c>
    </row>
    <row r="9" spans="1:6" ht="14.45" customHeight="1" x14ac:dyDescent="0.2">
      <c r="A9" s="46">
        <v>14</v>
      </c>
      <c r="B9" s="31" t="s">
        <v>5</v>
      </c>
      <c r="C9" s="80">
        <v>701898</v>
      </c>
      <c r="D9" s="81">
        <v>69550</v>
      </c>
      <c r="E9" s="78">
        <f t="shared" si="0"/>
        <v>632348</v>
      </c>
      <c r="F9" s="6" t="s">
        <v>33</v>
      </c>
    </row>
    <row r="10" spans="1:6" ht="14.45" customHeight="1" x14ac:dyDescent="0.2">
      <c r="A10" s="46">
        <v>15</v>
      </c>
      <c r="B10" s="34" t="s">
        <v>6</v>
      </c>
      <c r="C10" s="80">
        <v>90162</v>
      </c>
      <c r="D10" s="81">
        <v>25</v>
      </c>
      <c r="E10" s="78">
        <f t="shared" si="0"/>
        <v>90137</v>
      </c>
      <c r="F10" s="6" t="s">
        <v>34</v>
      </c>
    </row>
    <row r="11" spans="1:6" ht="14.45" customHeight="1" x14ac:dyDescent="0.2">
      <c r="A11" s="46">
        <v>16</v>
      </c>
      <c r="B11" s="31" t="s">
        <v>7</v>
      </c>
      <c r="C11" s="80">
        <v>452727</v>
      </c>
      <c r="D11" s="81">
        <v>32647</v>
      </c>
      <c r="E11" s="78">
        <f t="shared" si="0"/>
        <v>420080</v>
      </c>
      <c r="F11" s="6" t="s">
        <v>52</v>
      </c>
    </row>
    <row r="12" spans="1:6" ht="14.45" customHeight="1" x14ac:dyDescent="0.2">
      <c r="A12" s="46">
        <v>17</v>
      </c>
      <c r="B12" s="35" t="s">
        <v>8</v>
      </c>
      <c r="C12" s="80">
        <v>582289</v>
      </c>
      <c r="D12" s="81">
        <v>72673</v>
      </c>
      <c r="E12" s="78">
        <f t="shared" si="0"/>
        <v>509616</v>
      </c>
      <c r="F12" s="6" t="s">
        <v>35</v>
      </c>
    </row>
    <row r="13" spans="1:6" ht="14.45" customHeight="1" x14ac:dyDescent="0.2">
      <c r="A13" s="46">
        <v>18</v>
      </c>
      <c r="B13" s="36" t="s">
        <v>9</v>
      </c>
      <c r="C13" s="80">
        <v>528578</v>
      </c>
      <c r="D13" s="81">
        <v>54035</v>
      </c>
      <c r="E13" s="78">
        <f t="shared" si="0"/>
        <v>474543</v>
      </c>
      <c r="F13" s="6" t="s">
        <v>36</v>
      </c>
    </row>
    <row r="14" spans="1:6" ht="14.45" customHeight="1" x14ac:dyDescent="0.2">
      <c r="A14" s="46">
        <v>19</v>
      </c>
      <c r="B14" s="37" t="s">
        <v>53</v>
      </c>
      <c r="C14" s="80">
        <v>4399811</v>
      </c>
      <c r="D14" s="81">
        <v>123325</v>
      </c>
      <c r="E14" s="78">
        <f t="shared" si="0"/>
        <v>4276486</v>
      </c>
      <c r="F14" s="6" t="s">
        <v>37</v>
      </c>
    </row>
    <row r="15" spans="1:6" ht="14.45" customHeight="1" x14ac:dyDescent="0.2">
      <c r="A15" s="46">
        <v>20</v>
      </c>
      <c r="B15" s="31" t="s">
        <v>10</v>
      </c>
      <c r="C15" s="80">
        <v>25463125</v>
      </c>
      <c r="D15" s="81">
        <v>1663322</v>
      </c>
      <c r="E15" s="78">
        <f t="shared" si="0"/>
        <v>23799803</v>
      </c>
      <c r="F15" s="6" t="s">
        <v>38</v>
      </c>
    </row>
    <row r="16" spans="1:6" ht="14.45" customHeight="1" x14ac:dyDescent="0.2">
      <c r="A16" s="46">
        <v>21</v>
      </c>
      <c r="B16" s="38" t="s">
        <v>11</v>
      </c>
      <c r="C16" s="80">
        <v>185262</v>
      </c>
      <c r="D16" s="81">
        <v>865</v>
      </c>
      <c r="E16" s="78">
        <f t="shared" si="0"/>
        <v>184397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80">
        <v>464409</v>
      </c>
      <c r="D17" s="81">
        <v>35270</v>
      </c>
      <c r="E17" s="78">
        <f t="shared" si="0"/>
        <v>429139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80">
        <v>10229053</v>
      </c>
      <c r="D18" s="81">
        <v>1428162</v>
      </c>
      <c r="E18" s="78">
        <f t="shared" si="0"/>
        <v>8800891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80">
        <v>348309</v>
      </c>
      <c r="D19" s="81">
        <v>74099</v>
      </c>
      <c r="E19" s="78">
        <f t="shared" si="0"/>
        <v>274210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80">
        <v>673605</v>
      </c>
      <c r="D20" s="81">
        <v>119747</v>
      </c>
      <c r="E20" s="78">
        <f t="shared" si="0"/>
        <v>553858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80">
        <v>193810</v>
      </c>
      <c r="D21" s="81">
        <v>24</v>
      </c>
      <c r="E21" s="78">
        <f t="shared" si="0"/>
        <v>193786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80">
        <v>589491</v>
      </c>
      <c r="D22" s="81">
        <v>194565</v>
      </c>
      <c r="E22" s="78">
        <f t="shared" si="0"/>
        <v>394926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80">
        <v>416778</v>
      </c>
      <c r="D23" s="81">
        <v>23936</v>
      </c>
      <c r="E23" s="78">
        <f t="shared" si="0"/>
        <v>392842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80">
        <v>276337</v>
      </c>
      <c r="D24" s="81">
        <v>3961</v>
      </c>
      <c r="E24" s="78">
        <f t="shared" si="0"/>
        <v>272376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80">
        <v>320128</v>
      </c>
      <c r="D25" s="81">
        <v>94</v>
      </c>
      <c r="E25" s="78">
        <f t="shared" si="0"/>
        <v>320034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80">
        <v>1166382</v>
      </c>
      <c r="D26" s="81">
        <v>191164</v>
      </c>
      <c r="E26" s="78">
        <f t="shared" si="0"/>
        <v>975218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80">
        <v>172833</v>
      </c>
      <c r="D27" s="81">
        <v>6412</v>
      </c>
      <c r="E27" s="78">
        <f t="shared" si="0"/>
        <v>166421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80">
        <v>3480227</v>
      </c>
      <c r="D28" s="81">
        <v>1522066</v>
      </c>
      <c r="E28" s="78">
        <f t="shared" si="0"/>
        <v>1958161</v>
      </c>
      <c r="F28" s="6" t="s">
        <v>49</v>
      </c>
    </row>
    <row r="29" spans="1:6" ht="20.100000000000001" customHeight="1" x14ac:dyDescent="0.2">
      <c r="A29" s="89" t="s">
        <v>24</v>
      </c>
      <c r="B29" s="89"/>
      <c r="C29" s="82">
        <f>SUM(C5:C28)</f>
        <v>55965921</v>
      </c>
      <c r="D29" s="82">
        <f>SUM(D5:D28)</f>
        <v>6338798</v>
      </c>
      <c r="E29" s="82">
        <f>SUM(E5:E28)</f>
        <v>49627123</v>
      </c>
      <c r="F29" s="73" t="s">
        <v>27</v>
      </c>
    </row>
    <row r="31" spans="1:6" ht="15" customHeight="1" x14ac:dyDescent="0.2">
      <c r="A31" s="72" t="s">
        <v>100</v>
      </c>
      <c r="B31" s="71" t="s">
        <v>132</v>
      </c>
      <c r="C31" s="71"/>
      <c r="D31" s="71"/>
    </row>
    <row r="32" spans="1:6" ht="15" customHeight="1" x14ac:dyDescent="0.2">
      <c r="A32" s="72" t="s">
        <v>100</v>
      </c>
      <c r="B32" s="71" t="s">
        <v>98</v>
      </c>
      <c r="C32" s="71"/>
      <c r="D32" s="71"/>
      <c r="E32" s="23"/>
    </row>
    <row r="33" spans="1:5" ht="15" customHeight="1" x14ac:dyDescent="0.2">
      <c r="A33" s="72" t="s">
        <v>100</v>
      </c>
      <c r="B33" s="71" t="s">
        <v>99</v>
      </c>
      <c r="C33" s="71"/>
      <c r="D33" s="71"/>
      <c r="E33" s="23"/>
    </row>
    <row r="34" spans="1:5" x14ac:dyDescent="0.2">
      <c r="C34" s="23"/>
      <c r="D34" s="23"/>
      <c r="E34" s="23"/>
    </row>
    <row r="35" spans="1:5" x14ac:dyDescent="0.2">
      <c r="C35" s="23"/>
      <c r="D35" s="23"/>
      <c r="E35" s="23"/>
    </row>
    <row r="36" spans="1:5" x14ac:dyDescent="0.2">
      <c r="C36" s="23"/>
      <c r="D36" s="23"/>
      <c r="E36" s="23"/>
    </row>
    <row r="37" spans="1:5" x14ac:dyDescent="0.2">
      <c r="C37" s="23"/>
      <c r="D37" s="23"/>
      <c r="E37" s="23"/>
    </row>
    <row r="38" spans="1:5" x14ac:dyDescent="0.2">
      <c r="C38" s="23"/>
      <c r="D38" s="23"/>
      <c r="E38" s="23"/>
    </row>
    <row r="39" spans="1:5" x14ac:dyDescent="0.2">
      <c r="C39" s="23"/>
      <c r="D39" s="23"/>
      <c r="E39" s="23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C37" sqref="C37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86" t="s">
        <v>73</v>
      </c>
      <c r="B1" s="86"/>
      <c r="C1" s="47"/>
      <c r="D1" s="47"/>
      <c r="E1" s="47"/>
      <c r="F1" s="47"/>
      <c r="G1" s="47" t="s">
        <v>74</v>
      </c>
    </row>
    <row r="2" spans="1:7" ht="24.95" customHeight="1" x14ac:dyDescent="0.2">
      <c r="A2" s="91" t="s">
        <v>119</v>
      </c>
      <c r="B2" s="91"/>
      <c r="C2" s="91"/>
      <c r="D2" s="91"/>
      <c r="E2" s="92" t="s">
        <v>120</v>
      </c>
      <c r="F2" s="92"/>
      <c r="G2" s="92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57">
        <v>2294</v>
      </c>
      <c r="D5" s="57">
        <v>1971</v>
      </c>
      <c r="E5" s="58">
        <v>19708</v>
      </c>
      <c r="F5" s="27">
        <f t="shared" ref="F5:F24" si="0">SUM(C5:E5)</f>
        <v>23973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7">
        <v>151</v>
      </c>
      <c r="D6" s="57">
        <v>422</v>
      </c>
      <c r="E6" s="58">
        <v>6051</v>
      </c>
      <c r="F6" s="27">
        <f t="shared" si="0"/>
        <v>6624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7">
        <v>11</v>
      </c>
      <c r="D7" s="57">
        <v>6</v>
      </c>
      <c r="E7" s="58">
        <v>7</v>
      </c>
      <c r="F7" s="27">
        <f t="shared" si="0"/>
        <v>24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7">
        <v>658</v>
      </c>
      <c r="D8" s="57">
        <v>336</v>
      </c>
      <c r="E8" s="58">
        <v>2124</v>
      </c>
      <c r="F8" s="27">
        <f t="shared" si="0"/>
        <v>3118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7">
        <v>8375</v>
      </c>
      <c r="D9" s="57">
        <v>3485</v>
      </c>
      <c r="E9" s="58">
        <v>1335</v>
      </c>
      <c r="F9" s="27">
        <f t="shared" si="0"/>
        <v>13195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7">
        <v>17</v>
      </c>
      <c r="D10" s="57">
        <v>56</v>
      </c>
      <c r="E10" s="58">
        <v>159</v>
      </c>
      <c r="F10" s="27">
        <f t="shared" si="0"/>
        <v>232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7">
        <v>803</v>
      </c>
      <c r="D11" s="57">
        <v>1186</v>
      </c>
      <c r="E11" s="58">
        <v>1159</v>
      </c>
      <c r="F11" s="27">
        <f t="shared" si="0"/>
        <v>3148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7">
        <v>57</v>
      </c>
      <c r="D12" s="57">
        <v>304</v>
      </c>
      <c r="E12" s="58">
        <v>3667</v>
      </c>
      <c r="F12" s="27">
        <f t="shared" si="0"/>
        <v>4028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7">
        <v>556</v>
      </c>
      <c r="D13" s="57">
        <v>915</v>
      </c>
      <c r="E13" s="58">
        <v>2969</v>
      </c>
      <c r="F13" s="27">
        <f t="shared" si="0"/>
        <v>4440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7">
        <v>42</v>
      </c>
      <c r="D14" s="57">
        <v>235</v>
      </c>
      <c r="E14" s="58">
        <v>14163</v>
      </c>
      <c r="F14" s="27">
        <f t="shared" si="0"/>
        <v>14440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7">
        <v>203</v>
      </c>
      <c r="D15" s="57">
        <v>931</v>
      </c>
      <c r="E15" s="58">
        <v>46722</v>
      </c>
      <c r="F15" s="27">
        <f t="shared" si="0"/>
        <v>47856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7">
        <v>19</v>
      </c>
      <c r="D16" s="57">
        <v>51</v>
      </c>
      <c r="E16" s="58">
        <v>2759</v>
      </c>
      <c r="F16" s="27">
        <f t="shared" si="0"/>
        <v>2829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7">
        <v>85</v>
      </c>
      <c r="D17" s="57">
        <v>378</v>
      </c>
      <c r="E17" s="58">
        <v>6811</v>
      </c>
      <c r="F17" s="27">
        <f t="shared" si="0"/>
        <v>7274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7">
        <v>516</v>
      </c>
      <c r="D18" s="57">
        <v>2764</v>
      </c>
      <c r="E18" s="58">
        <v>25969</v>
      </c>
      <c r="F18" s="27">
        <f t="shared" si="0"/>
        <v>29249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7">
        <v>59</v>
      </c>
      <c r="D19" s="57">
        <v>344</v>
      </c>
      <c r="E19" s="58">
        <v>16734</v>
      </c>
      <c r="F19" s="27">
        <f t="shared" si="0"/>
        <v>17137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7">
        <v>3673</v>
      </c>
      <c r="D20" s="57">
        <v>4581</v>
      </c>
      <c r="E20" s="58">
        <v>9995</v>
      </c>
      <c r="F20" s="27">
        <f t="shared" si="0"/>
        <v>18249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7">
        <v>39</v>
      </c>
      <c r="D21" s="57">
        <v>71</v>
      </c>
      <c r="E21" s="58">
        <v>919</v>
      </c>
      <c r="F21" s="27">
        <f t="shared" si="0"/>
        <v>1029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7">
        <v>72</v>
      </c>
      <c r="D22" s="57">
        <v>213</v>
      </c>
      <c r="E22" s="58">
        <v>5368</v>
      </c>
      <c r="F22" s="27">
        <f t="shared" si="0"/>
        <v>5653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7">
        <v>56</v>
      </c>
      <c r="D23" s="57">
        <v>238</v>
      </c>
      <c r="E23" s="58">
        <v>5381</v>
      </c>
      <c r="F23" s="27">
        <f t="shared" si="0"/>
        <v>5675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7">
        <v>27</v>
      </c>
      <c r="D24" s="57">
        <v>215</v>
      </c>
      <c r="E24" s="58">
        <v>1241</v>
      </c>
      <c r="F24" s="27">
        <f t="shared" si="0"/>
        <v>1483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7">
        <v>9</v>
      </c>
      <c r="D25" s="57">
        <v>27</v>
      </c>
      <c r="E25" s="58">
        <v>966</v>
      </c>
      <c r="F25" s="27">
        <f t="shared" ref="F25:F28" si="1">SUM(C25:E25)</f>
        <v>1002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7">
        <v>2079</v>
      </c>
      <c r="D26" s="57">
        <v>2295</v>
      </c>
      <c r="E26" s="58">
        <v>4392</v>
      </c>
      <c r="F26" s="27">
        <f t="shared" si="1"/>
        <v>8766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7">
        <v>174</v>
      </c>
      <c r="D27" s="57">
        <v>157</v>
      </c>
      <c r="E27" s="58">
        <v>1190</v>
      </c>
      <c r="F27" s="27">
        <f t="shared" si="1"/>
        <v>1521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7">
        <v>2470</v>
      </c>
      <c r="D28" s="57">
        <v>1276</v>
      </c>
      <c r="E28" s="58">
        <v>7508</v>
      </c>
      <c r="F28" s="27">
        <f t="shared" si="1"/>
        <v>11254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26">
        <v>414906</v>
      </c>
      <c r="D29" s="26">
        <v>296141</v>
      </c>
      <c r="E29" s="26">
        <v>891638</v>
      </c>
      <c r="F29" s="26">
        <f>SUM(F5:F28)</f>
        <v>232199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6" t="s">
        <v>75</v>
      </c>
      <c r="B1" s="86"/>
      <c r="C1" s="47"/>
      <c r="D1" s="47"/>
      <c r="E1" s="47"/>
      <c r="F1" s="47"/>
      <c r="G1" s="47" t="s">
        <v>76</v>
      </c>
    </row>
    <row r="2" spans="1:7" ht="24.95" customHeight="1" x14ac:dyDescent="0.2">
      <c r="A2" s="90" t="s">
        <v>121</v>
      </c>
      <c r="B2" s="90"/>
      <c r="C2" s="90"/>
      <c r="D2" s="90"/>
      <c r="E2" s="93" t="s">
        <v>122</v>
      </c>
      <c r="F2" s="93"/>
      <c r="G2" s="93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59">
        <v>19443</v>
      </c>
      <c r="D5" s="59">
        <v>12127</v>
      </c>
      <c r="E5" s="55">
        <v>56494</v>
      </c>
      <c r="F5" s="10">
        <f t="shared" ref="F5:F24" si="0">SUM(C5:E5)</f>
        <v>88064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9">
        <v>1174</v>
      </c>
      <c r="D6" s="59">
        <v>1595</v>
      </c>
      <c r="E6" s="55">
        <v>19791</v>
      </c>
      <c r="F6" s="10">
        <f t="shared" si="0"/>
        <v>22560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9">
        <v>104</v>
      </c>
      <c r="D7" s="59">
        <v>56</v>
      </c>
      <c r="E7" s="55">
        <v>41</v>
      </c>
      <c r="F7" s="10">
        <f t="shared" si="0"/>
        <v>201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9">
        <v>4591</v>
      </c>
      <c r="D8" s="59">
        <v>1668</v>
      </c>
      <c r="E8" s="55">
        <v>13162</v>
      </c>
      <c r="F8" s="10">
        <f t="shared" si="0"/>
        <v>19421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9">
        <v>51629</v>
      </c>
      <c r="D9" s="59">
        <v>11490</v>
      </c>
      <c r="E9" s="55">
        <v>6528</v>
      </c>
      <c r="F9" s="10">
        <f t="shared" si="0"/>
        <v>69647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9">
        <v>143</v>
      </c>
      <c r="D10" s="59">
        <v>96</v>
      </c>
      <c r="E10" s="55">
        <v>1728</v>
      </c>
      <c r="F10" s="10">
        <f t="shared" si="0"/>
        <v>1967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9">
        <v>7983</v>
      </c>
      <c r="D11" s="59">
        <v>11093</v>
      </c>
      <c r="E11" s="55">
        <v>6208</v>
      </c>
      <c r="F11" s="10">
        <f t="shared" si="0"/>
        <v>25284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9">
        <v>174</v>
      </c>
      <c r="D12" s="59">
        <v>1014</v>
      </c>
      <c r="E12" s="55">
        <v>11684</v>
      </c>
      <c r="F12" s="10">
        <f t="shared" si="0"/>
        <v>12872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9">
        <v>1995</v>
      </c>
      <c r="D13" s="59">
        <v>2808</v>
      </c>
      <c r="E13" s="55">
        <v>9602</v>
      </c>
      <c r="F13" s="10">
        <f t="shared" si="0"/>
        <v>14405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9">
        <v>110</v>
      </c>
      <c r="D14" s="59">
        <v>941</v>
      </c>
      <c r="E14" s="55">
        <v>3285</v>
      </c>
      <c r="F14" s="10">
        <f t="shared" si="0"/>
        <v>4336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9">
        <v>747</v>
      </c>
      <c r="D15" s="59">
        <v>4367</v>
      </c>
      <c r="E15" s="55">
        <v>43793</v>
      </c>
      <c r="F15" s="10">
        <f t="shared" si="0"/>
        <v>48907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9">
        <v>32</v>
      </c>
      <c r="D16" s="59">
        <v>158</v>
      </c>
      <c r="E16" s="55">
        <v>4264</v>
      </c>
      <c r="F16" s="10">
        <f t="shared" si="0"/>
        <v>4454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9">
        <v>554</v>
      </c>
      <c r="D17" s="59">
        <v>2861</v>
      </c>
      <c r="E17" s="55">
        <v>17124</v>
      </c>
      <c r="F17" s="10">
        <f t="shared" si="0"/>
        <v>20539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9">
        <v>4365</v>
      </c>
      <c r="D18" s="59">
        <v>13243</v>
      </c>
      <c r="E18" s="55">
        <v>86947</v>
      </c>
      <c r="F18" s="10">
        <f t="shared" si="0"/>
        <v>104555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9">
        <v>246</v>
      </c>
      <c r="D19" s="59">
        <v>1550</v>
      </c>
      <c r="E19" s="55">
        <v>29134</v>
      </c>
      <c r="F19" s="10">
        <f t="shared" si="0"/>
        <v>30930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9">
        <v>36688</v>
      </c>
      <c r="D20" s="59">
        <v>37962</v>
      </c>
      <c r="E20" s="55">
        <v>45682</v>
      </c>
      <c r="F20" s="10">
        <f t="shared" si="0"/>
        <v>120332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9">
        <v>103</v>
      </c>
      <c r="D21" s="59">
        <v>261</v>
      </c>
      <c r="E21" s="55">
        <v>1420</v>
      </c>
      <c r="F21" s="10">
        <f t="shared" si="0"/>
        <v>1784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9">
        <v>518</v>
      </c>
      <c r="D22" s="59">
        <v>755</v>
      </c>
      <c r="E22" s="55">
        <v>15895</v>
      </c>
      <c r="F22" s="10">
        <f t="shared" si="0"/>
        <v>17168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9">
        <v>231</v>
      </c>
      <c r="D23" s="59">
        <v>1064</v>
      </c>
      <c r="E23" s="55">
        <v>19522</v>
      </c>
      <c r="F23" s="10">
        <f t="shared" si="0"/>
        <v>20817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9">
        <v>221</v>
      </c>
      <c r="D24" s="59">
        <v>1222</v>
      </c>
      <c r="E24" s="55">
        <v>5018</v>
      </c>
      <c r="F24" s="10">
        <f t="shared" si="0"/>
        <v>6461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9">
        <v>38</v>
      </c>
      <c r="D25" s="59">
        <v>75</v>
      </c>
      <c r="E25" s="55">
        <v>1755</v>
      </c>
      <c r="F25" s="10">
        <f t="shared" ref="F25:F28" si="1">SUM(C25:E25)</f>
        <v>1868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9">
        <v>14357</v>
      </c>
      <c r="D26" s="59">
        <v>15708</v>
      </c>
      <c r="E26" s="55">
        <v>19479</v>
      </c>
      <c r="F26" s="10">
        <f t="shared" si="1"/>
        <v>49544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9">
        <v>531</v>
      </c>
      <c r="D27" s="59">
        <v>568</v>
      </c>
      <c r="E27" s="55">
        <v>5088</v>
      </c>
      <c r="F27" s="10">
        <f t="shared" si="1"/>
        <v>6187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9">
        <v>21793</v>
      </c>
      <c r="D28" s="59">
        <v>4265</v>
      </c>
      <c r="E28" s="55">
        <v>27384</v>
      </c>
      <c r="F28" s="10">
        <f t="shared" si="1"/>
        <v>53442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60">
        <v>1381307</v>
      </c>
      <c r="D29" s="60">
        <v>845011</v>
      </c>
      <c r="E29" s="60">
        <v>2194235</v>
      </c>
      <c r="F29" s="54">
        <f>SUM(F5:F28)</f>
        <v>745745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6" t="s">
        <v>77</v>
      </c>
      <c r="B1" s="86"/>
      <c r="C1" s="47"/>
      <c r="D1" s="47"/>
      <c r="E1" s="47"/>
      <c r="F1" s="47"/>
      <c r="G1" s="47" t="s">
        <v>78</v>
      </c>
    </row>
    <row r="2" spans="1:7" ht="24.95" customHeight="1" x14ac:dyDescent="0.2">
      <c r="A2" s="90" t="s">
        <v>123</v>
      </c>
      <c r="B2" s="90"/>
      <c r="C2" s="90"/>
      <c r="D2" s="90"/>
      <c r="E2" s="93" t="s">
        <v>124</v>
      </c>
      <c r="F2" s="93"/>
      <c r="G2" s="93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14">
        <f>سعودي!C5+'غير سعودي'!C5</f>
        <v>21737</v>
      </c>
      <c r="D5" s="14">
        <f>سعودي!D5+'غير سعودي'!D5</f>
        <v>14098</v>
      </c>
      <c r="E5" s="14">
        <f>سعودي!E5+'غير سعودي'!E5</f>
        <v>76202</v>
      </c>
      <c r="F5" s="10">
        <f t="shared" ref="F5:F24" si="0">SUM(C5:E5)</f>
        <v>112037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4">
        <f>سعودي!C6+'غير سعودي'!C6</f>
        <v>1325</v>
      </c>
      <c r="D6" s="14">
        <f>سعودي!D6+'غير سعودي'!D6</f>
        <v>2017</v>
      </c>
      <c r="E6" s="14">
        <f>سعودي!E6+'غير سعودي'!E6</f>
        <v>25842</v>
      </c>
      <c r="F6" s="10">
        <f t="shared" si="0"/>
        <v>29184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4">
        <f>سعودي!C7+'غير سعودي'!C7</f>
        <v>115</v>
      </c>
      <c r="D7" s="14">
        <f>سعودي!D7+'غير سعودي'!D7</f>
        <v>62</v>
      </c>
      <c r="E7" s="14">
        <f>سعودي!E7+'غير سعودي'!E7</f>
        <v>48</v>
      </c>
      <c r="F7" s="10">
        <f t="shared" si="0"/>
        <v>225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4">
        <f>سعودي!C8+'غير سعودي'!C8</f>
        <v>5249</v>
      </c>
      <c r="D8" s="14">
        <f>سعودي!D8+'غير سعودي'!D8</f>
        <v>2004</v>
      </c>
      <c r="E8" s="14">
        <f>سعودي!E8+'غير سعودي'!E8</f>
        <v>15286</v>
      </c>
      <c r="F8" s="10">
        <f t="shared" si="0"/>
        <v>22539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4">
        <f>سعودي!C9+'غير سعودي'!C9</f>
        <v>60004</v>
      </c>
      <c r="D9" s="14">
        <f>سعودي!D9+'غير سعودي'!D9</f>
        <v>14975</v>
      </c>
      <c r="E9" s="14">
        <f>سعودي!E9+'غير سعودي'!E9</f>
        <v>7863</v>
      </c>
      <c r="F9" s="10">
        <f t="shared" si="0"/>
        <v>82842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4">
        <f>سعودي!C10+'غير سعودي'!C10</f>
        <v>160</v>
      </c>
      <c r="D10" s="14">
        <f>سعودي!D10+'غير سعودي'!D10</f>
        <v>152</v>
      </c>
      <c r="E10" s="14">
        <f>سعودي!E10+'غير سعودي'!E10</f>
        <v>1887</v>
      </c>
      <c r="F10" s="10">
        <f t="shared" si="0"/>
        <v>2199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4">
        <f>سعودي!C11+'غير سعودي'!C11</f>
        <v>8786</v>
      </c>
      <c r="D11" s="14">
        <f>سعودي!D11+'غير سعودي'!D11</f>
        <v>12279</v>
      </c>
      <c r="E11" s="14">
        <f>سعودي!E11+'غير سعودي'!E11</f>
        <v>7367</v>
      </c>
      <c r="F11" s="10">
        <f t="shared" si="0"/>
        <v>28432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4">
        <f>سعودي!C12+'غير سعودي'!C12</f>
        <v>231</v>
      </c>
      <c r="D12" s="14">
        <f>سعودي!D12+'غير سعودي'!D12</f>
        <v>1318</v>
      </c>
      <c r="E12" s="14">
        <f>سعودي!E12+'غير سعودي'!E12</f>
        <v>15351</v>
      </c>
      <c r="F12" s="10">
        <f t="shared" si="0"/>
        <v>16900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4">
        <f>سعودي!C13+'غير سعودي'!C13</f>
        <v>2551</v>
      </c>
      <c r="D13" s="14">
        <f>سعودي!D13+'غير سعودي'!D13</f>
        <v>3723</v>
      </c>
      <c r="E13" s="14">
        <f>سعودي!E13+'غير سعودي'!E13</f>
        <v>12571</v>
      </c>
      <c r="F13" s="10">
        <f t="shared" si="0"/>
        <v>18845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4">
        <f>سعودي!C14+'غير سعودي'!C14</f>
        <v>152</v>
      </c>
      <c r="D14" s="14">
        <f>سعودي!D14+'غير سعودي'!D14</f>
        <v>1176</v>
      </c>
      <c r="E14" s="14">
        <f>سعودي!E14+'غير سعودي'!E14</f>
        <v>17448</v>
      </c>
      <c r="F14" s="10">
        <f t="shared" si="0"/>
        <v>18776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4">
        <f>سعودي!C15+'غير سعودي'!C15</f>
        <v>950</v>
      </c>
      <c r="D15" s="14">
        <f>سعودي!D15+'غير سعودي'!D15</f>
        <v>5298</v>
      </c>
      <c r="E15" s="14">
        <f>سعودي!E15+'غير سعودي'!E15</f>
        <v>90515</v>
      </c>
      <c r="F15" s="10">
        <f t="shared" si="0"/>
        <v>96763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4">
        <f>سعودي!C16+'غير سعودي'!C16</f>
        <v>51</v>
      </c>
      <c r="D16" s="14">
        <f>سعودي!D16+'غير سعودي'!D16</f>
        <v>209</v>
      </c>
      <c r="E16" s="14">
        <f>سعودي!E16+'غير سعودي'!E16</f>
        <v>7023</v>
      </c>
      <c r="F16" s="10">
        <f t="shared" si="0"/>
        <v>7283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14">
        <f>سعودي!C17+'غير سعودي'!C17</f>
        <v>639</v>
      </c>
      <c r="D17" s="14">
        <f>سعودي!D17+'غير سعودي'!D17</f>
        <v>3239</v>
      </c>
      <c r="E17" s="14">
        <f>سعودي!E17+'غير سعودي'!E17</f>
        <v>23935</v>
      </c>
      <c r="F17" s="10">
        <f t="shared" si="0"/>
        <v>27813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14">
        <f>سعودي!C18+'غير سعودي'!C18</f>
        <v>4881</v>
      </c>
      <c r="D18" s="14">
        <f>سعودي!D18+'غير سعودي'!D18</f>
        <v>16007</v>
      </c>
      <c r="E18" s="14">
        <f>سعودي!E18+'غير سعودي'!E18</f>
        <v>112916</v>
      </c>
      <c r="F18" s="10">
        <f t="shared" si="0"/>
        <v>133804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14">
        <f>سعودي!C19+'غير سعودي'!C19</f>
        <v>305</v>
      </c>
      <c r="D19" s="14">
        <f>سعودي!D19+'غير سعودي'!D19</f>
        <v>1894</v>
      </c>
      <c r="E19" s="14">
        <f>سعودي!E19+'غير سعودي'!E19</f>
        <v>45868</v>
      </c>
      <c r="F19" s="10">
        <f t="shared" si="0"/>
        <v>48067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14">
        <f>سعودي!C20+'غير سعودي'!C20</f>
        <v>40361</v>
      </c>
      <c r="D20" s="14">
        <f>سعودي!D20+'غير سعودي'!D20</f>
        <v>42543</v>
      </c>
      <c r="E20" s="14">
        <f>سعودي!E20+'غير سعودي'!E20</f>
        <v>55677</v>
      </c>
      <c r="F20" s="10">
        <f t="shared" si="0"/>
        <v>138581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14">
        <f>سعودي!C21+'غير سعودي'!C21</f>
        <v>142</v>
      </c>
      <c r="D21" s="14">
        <f>سعودي!D21+'غير سعودي'!D21</f>
        <v>332</v>
      </c>
      <c r="E21" s="14">
        <f>سعودي!E21+'غير سعودي'!E21</f>
        <v>2339</v>
      </c>
      <c r="F21" s="10">
        <f t="shared" si="0"/>
        <v>2813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14">
        <f>سعودي!C22+'غير سعودي'!C22</f>
        <v>590</v>
      </c>
      <c r="D22" s="14">
        <f>سعودي!D22+'غير سعودي'!D22</f>
        <v>968</v>
      </c>
      <c r="E22" s="14">
        <f>سعودي!E22+'غير سعودي'!E22</f>
        <v>21263</v>
      </c>
      <c r="F22" s="10">
        <f t="shared" si="0"/>
        <v>22821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14">
        <f>سعودي!C23+'غير سعودي'!C23</f>
        <v>287</v>
      </c>
      <c r="D23" s="14">
        <f>سعودي!D23+'غير سعودي'!D23</f>
        <v>1302</v>
      </c>
      <c r="E23" s="14">
        <f>سعودي!E23+'غير سعودي'!E23</f>
        <v>24903</v>
      </c>
      <c r="F23" s="10">
        <f t="shared" si="0"/>
        <v>26492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14">
        <f>سعودي!C24+'غير سعودي'!C24</f>
        <v>248</v>
      </c>
      <c r="D24" s="14">
        <f>سعودي!D24+'غير سعودي'!D24</f>
        <v>1437</v>
      </c>
      <c r="E24" s="14">
        <f>سعودي!E24+'غير سعودي'!E24</f>
        <v>6259</v>
      </c>
      <c r="F24" s="10">
        <f t="shared" si="0"/>
        <v>7944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14">
        <f>سعودي!C25+'غير سعودي'!C25</f>
        <v>47</v>
      </c>
      <c r="D25" s="14">
        <f>سعودي!D25+'غير سعودي'!D25</f>
        <v>102</v>
      </c>
      <c r="E25" s="14">
        <f>سعودي!E25+'غير سعودي'!E25</f>
        <v>2721</v>
      </c>
      <c r="F25" s="10">
        <f t="shared" ref="F25:F28" si="1">SUM(C25:E25)</f>
        <v>2870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14">
        <f>سعودي!C26+'غير سعودي'!C26</f>
        <v>16436</v>
      </c>
      <c r="D26" s="14">
        <f>سعودي!D26+'غير سعودي'!D26</f>
        <v>18003</v>
      </c>
      <c r="E26" s="14">
        <f>سعودي!E26+'غير سعودي'!E26</f>
        <v>23871</v>
      </c>
      <c r="F26" s="10">
        <f t="shared" si="1"/>
        <v>58310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14">
        <f>سعودي!C27+'غير سعودي'!C27</f>
        <v>705</v>
      </c>
      <c r="D27" s="14">
        <f>سعودي!D27+'غير سعودي'!D27</f>
        <v>725</v>
      </c>
      <c r="E27" s="14">
        <f>سعودي!E27+'غير سعودي'!E27</f>
        <v>6278</v>
      </c>
      <c r="F27" s="10">
        <f t="shared" si="1"/>
        <v>7708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14">
        <f>سعودي!C28+'غير سعودي'!C28</f>
        <v>24263</v>
      </c>
      <c r="D28" s="14">
        <f>سعودي!D28+'غير سعودي'!D28</f>
        <v>5541</v>
      </c>
      <c r="E28" s="14">
        <f>سعودي!E28+'غير سعودي'!E28</f>
        <v>34892</v>
      </c>
      <c r="F28" s="10">
        <f t="shared" si="1"/>
        <v>64696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8">
        <f>SUM(C5:C28)</f>
        <v>190215</v>
      </c>
      <c r="D29" s="8">
        <f>SUM(D5:D28)</f>
        <v>149404</v>
      </c>
      <c r="E29" s="8">
        <f>SUM(E5:E28)</f>
        <v>638325</v>
      </c>
      <c r="F29" s="11">
        <f>SUM(F5:F28)</f>
        <v>977944</v>
      </c>
      <c r="G29" s="53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67"/>
  </cols>
  <sheetData>
    <row r="1" spans="1:8" x14ac:dyDescent="0.2">
      <c r="A1" s="86" t="s">
        <v>79</v>
      </c>
      <c r="B1" s="86"/>
      <c r="C1" s="47"/>
      <c r="D1" s="47"/>
      <c r="E1" s="47"/>
      <c r="F1" s="47" t="s">
        <v>80</v>
      </c>
    </row>
    <row r="2" spans="1:8" ht="24.95" customHeight="1" x14ac:dyDescent="0.2">
      <c r="A2" s="94" t="s">
        <v>125</v>
      </c>
      <c r="B2" s="94"/>
      <c r="C2" s="94"/>
      <c r="D2" s="64"/>
      <c r="E2" s="95" t="s">
        <v>126</v>
      </c>
      <c r="F2" s="95"/>
      <c r="G2" s="68"/>
      <c r="H2" s="68"/>
    </row>
    <row r="3" spans="1:8" ht="20.100000000000001" customHeight="1" x14ac:dyDescent="0.2">
      <c r="A3" s="87" t="s">
        <v>23</v>
      </c>
      <c r="B3" s="87"/>
      <c r="C3" s="15" t="s">
        <v>58</v>
      </c>
      <c r="D3" s="15" t="s">
        <v>59</v>
      </c>
      <c r="E3" s="15" t="s">
        <v>60</v>
      </c>
      <c r="F3" s="88" t="s">
        <v>28</v>
      </c>
    </row>
    <row r="4" spans="1:8" ht="20.100000000000001" customHeight="1" x14ac:dyDescent="0.2">
      <c r="A4" s="87"/>
      <c r="B4" s="87"/>
      <c r="C4" s="9" t="s">
        <v>64</v>
      </c>
      <c r="D4" s="9" t="s">
        <v>65</v>
      </c>
      <c r="E4" s="9" t="s">
        <v>27</v>
      </c>
      <c r="F4" s="88"/>
    </row>
    <row r="5" spans="1:8" ht="14.45" customHeight="1" x14ac:dyDescent="0.2">
      <c r="A5" s="46">
        <v>10</v>
      </c>
      <c r="B5" s="31" t="s">
        <v>1</v>
      </c>
      <c r="C5" s="48">
        <f>سعودي!F5</f>
        <v>23973</v>
      </c>
      <c r="D5" s="48">
        <f>'غير سعودي'!F5</f>
        <v>88064</v>
      </c>
      <c r="E5" s="50">
        <f t="shared" ref="E5:E24" si="0">C5+D5</f>
        <v>112037</v>
      </c>
      <c r="F5" s="6" t="s">
        <v>29</v>
      </c>
    </row>
    <row r="6" spans="1:8" ht="14.45" customHeight="1" x14ac:dyDescent="0.2">
      <c r="A6" s="46">
        <v>11</v>
      </c>
      <c r="B6" s="32" t="s">
        <v>2</v>
      </c>
      <c r="C6" s="48">
        <f>سعودي!F6</f>
        <v>6624</v>
      </c>
      <c r="D6" s="48">
        <f>'غير سعودي'!F6</f>
        <v>22560</v>
      </c>
      <c r="E6" s="50">
        <f t="shared" si="0"/>
        <v>29184</v>
      </c>
      <c r="F6" s="6" t="s">
        <v>30</v>
      </c>
    </row>
    <row r="7" spans="1:8" ht="14.45" customHeight="1" x14ac:dyDescent="0.2">
      <c r="A7" s="46">
        <v>12</v>
      </c>
      <c r="B7" s="33" t="s">
        <v>3</v>
      </c>
      <c r="C7" s="48">
        <f>سعودي!F7</f>
        <v>24</v>
      </c>
      <c r="D7" s="48">
        <f>'غير سعودي'!F7</f>
        <v>201</v>
      </c>
      <c r="E7" s="50">
        <f t="shared" si="0"/>
        <v>225</v>
      </c>
      <c r="F7" s="6" t="s">
        <v>31</v>
      </c>
    </row>
    <row r="8" spans="1:8" ht="14.45" customHeight="1" x14ac:dyDescent="0.2">
      <c r="A8" s="46">
        <v>13</v>
      </c>
      <c r="B8" s="31" t="s">
        <v>4</v>
      </c>
      <c r="C8" s="48">
        <f>سعودي!F8</f>
        <v>3118</v>
      </c>
      <c r="D8" s="48">
        <f>'غير سعودي'!F8</f>
        <v>19421</v>
      </c>
      <c r="E8" s="50">
        <f t="shared" si="0"/>
        <v>22539</v>
      </c>
      <c r="F8" s="6" t="s">
        <v>32</v>
      </c>
    </row>
    <row r="9" spans="1:8" ht="14.45" customHeight="1" x14ac:dyDescent="0.2">
      <c r="A9" s="46">
        <v>14</v>
      </c>
      <c r="B9" s="31" t="s">
        <v>5</v>
      </c>
      <c r="C9" s="48">
        <f>سعودي!F9</f>
        <v>13195</v>
      </c>
      <c r="D9" s="48">
        <f>'غير سعودي'!F9</f>
        <v>69647</v>
      </c>
      <c r="E9" s="50">
        <f t="shared" si="0"/>
        <v>82842</v>
      </c>
      <c r="F9" s="6" t="s">
        <v>33</v>
      </c>
    </row>
    <row r="10" spans="1:8" ht="14.45" customHeight="1" x14ac:dyDescent="0.2">
      <c r="A10" s="46">
        <v>15</v>
      </c>
      <c r="B10" s="34" t="s">
        <v>6</v>
      </c>
      <c r="C10" s="48">
        <f>سعودي!F10</f>
        <v>232</v>
      </c>
      <c r="D10" s="48">
        <f>'غير سعودي'!F10</f>
        <v>1967</v>
      </c>
      <c r="E10" s="50">
        <f t="shared" si="0"/>
        <v>2199</v>
      </c>
      <c r="F10" s="6" t="s">
        <v>34</v>
      </c>
    </row>
    <row r="11" spans="1:8" ht="14.45" customHeight="1" x14ac:dyDescent="0.2">
      <c r="A11" s="46">
        <v>16</v>
      </c>
      <c r="B11" s="31" t="s">
        <v>7</v>
      </c>
      <c r="C11" s="48">
        <f>سعودي!F11</f>
        <v>3148</v>
      </c>
      <c r="D11" s="48">
        <f>'غير سعودي'!F11</f>
        <v>25284</v>
      </c>
      <c r="E11" s="50">
        <f t="shared" si="0"/>
        <v>28432</v>
      </c>
      <c r="F11" s="6" t="s">
        <v>52</v>
      </c>
    </row>
    <row r="12" spans="1:8" ht="14.45" customHeight="1" x14ac:dyDescent="0.2">
      <c r="A12" s="46">
        <v>17</v>
      </c>
      <c r="B12" s="35" t="s">
        <v>8</v>
      </c>
      <c r="C12" s="48">
        <f>سعودي!F12</f>
        <v>4028</v>
      </c>
      <c r="D12" s="48">
        <f>'غير سعودي'!F12</f>
        <v>12872</v>
      </c>
      <c r="E12" s="50">
        <f t="shared" si="0"/>
        <v>16900</v>
      </c>
      <c r="F12" s="6" t="s">
        <v>35</v>
      </c>
    </row>
    <row r="13" spans="1:8" ht="14.45" customHeight="1" x14ac:dyDescent="0.2">
      <c r="A13" s="46">
        <v>18</v>
      </c>
      <c r="B13" s="36" t="s">
        <v>9</v>
      </c>
      <c r="C13" s="48">
        <f>سعودي!F13</f>
        <v>4440</v>
      </c>
      <c r="D13" s="48">
        <f>'غير سعودي'!F13</f>
        <v>14405</v>
      </c>
      <c r="E13" s="50">
        <f t="shared" si="0"/>
        <v>18845</v>
      </c>
      <c r="F13" s="6" t="s">
        <v>36</v>
      </c>
    </row>
    <row r="14" spans="1:8" ht="14.45" customHeight="1" x14ac:dyDescent="0.2">
      <c r="A14" s="46">
        <v>19</v>
      </c>
      <c r="B14" s="37" t="s">
        <v>53</v>
      </c>
      <c r="C14" s="48">
        <f>سعودي!F14</f>
        <v>14440</v>
      </c>
      <c r="D14" s="48">
        <f>'غير سعودي'!F14</f>
        <v>4336</v>
      </c>
      <c r="E14" s="50">
        <f t="shared" si="0"/>
        <v>18776</v>
      </c>
      <c r="F14" s="6" t="s">
        <v>37</v>
      </c>
    </row>
    <row r="15" spans="1:8" ht="14.45" customHeight="1" x14ac:dyDescent="0.2">
      <c r="A15" s="46">
        <v>20</v>
      </c>
      <c r="B15" s="31" t="s">
        <v>10</v>
      </c>
      <c r="C15" s="48">
        <f>سعودي!F15</f>
        <v>47856</v>
      </c>
      <c r="D15" s="48">
        <f>'غير سعودي'!F15</f>
        <v>48907</v>
      </c>
      <c r="E15" s="50">
        <f t="shared" si="0"/>
        <v>96763</v>
      </c>
      <c r="F15" s="6" t="s">
        <v>38</v>
      </c>
    </row>
    <row r="16" spans="1:8" ht="14.45" customHeight="1" x14ac:dyDescent="0.2">
      <c r="A16" s="46">
        <v>21</v>
      </c>
      <c r="B16" s="38" t="s">
        <v>11</v>
      </c>
      <c r="C16" s="48">
        <f>سعودي!F16</f>
        <v>2829</v>
      </c>
      <c r="D16" s="48">
        <f>'غير سعودي'!F16</f>
        <v>4454</v>
      </c>
      <c r="E16" s="50">
        <f t="shared" si="0"/>
        <v>7283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48">
        <f>سعودي!F17</f>
        <v>7274</v>
      </c>
      <c r="D17" s="48">
        <f>'غير سعودي'!F17</f>
        <v>20539</v>
      </c>
      <c r="E17" s="50">
        <f t="shared" si="0"/>
        <v>27813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48">
        <f>سعودي!F18</f>
        <v>29249</v>
      </c>
      <c r="D18" s="48">
        <f>'غير سعودي'!F18</f>
        <v>104555</v>
      </c>
      <c r="E18" s="50">
        <f t="shared" si="0"/>
        <v>133804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48">
        <f>سعودي!F19</f>
        <v>17137</v>
      </c>
      <c r="D19" s="48">
        <f>'غير سعودي'!F19</f>
        <v>30930</v>
      </c>
      <c r="E19" s="50">
        <f t="shared" si="0"/>
        <v>48067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48">
        <f>سعودي!F20</f>
        <v>18249</v>
      </c>
      <c r="D20" s="48">
        <f>'غير سعودي'!F20</f>
        <v>120332</v>
      </c>
      <c r="E20" s="50">
        <f t="shared" si="0"/>
        <v>138581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48">
        <f>سعودي!F21</f>
        <v>1029</v>
      </c>
      <c r="D21" s="48">
        <f>'غير سعودي'!F21</f>
        <v>1784</v>
      </c>
      <c r="E21" s="50">
        <f t="shared" si="0"/>
        <v>2813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48">
        <f>سعودي!F22</f>
        <v>5653</v>
      </c>
      <c r="D22" s="48">
        <f>'غير سعودي'!F22</f>
        <v>17168</v>
      </c>
      <c r="E22" s="50">
        <f t="shared" si="0"/>
        <v>22821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48">
        <f>سعودي!F23</f>
        <v>5675</v>
      </c>
      <c r="D23" s="48">
        <f>'غير سعودي'!F23</f>
        <v>20817</v>
      </c>
      <c r="E23" s="50">
        <f t="shared" si="0"/>
        <v>26492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48">
        <f>سعودي!F24</f>
        <v>1483</v>
      </c>
      <c r="D24" s="48">
        <f>'غير سعودي'!F24</f>
        <v>6461</v>
      </c>
      <c r="E24" s="50">
        <f t="shared" si="0"/>
        <v>7944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48">
        <f>سعودي!F25</f>
        <v>1002</v>
      </c>
      <c r="D25" s="48">
        <f>'غير سعودي'!F25</f>
        <v>1868</v>
      </c>
      <c r="E25" s="50">
        <f t="shared" ref="E25:E28" si="1">C25+D25</f>
        <v>2870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48">
        <f>سعودي!F26</f>
        <v>8766</v>
      </c>
      <c r="D26" s="48">
        <f>'غير سعودي'!F26</f>
        <v>49544</v>
      </c>
      <c r="E26" s="50">
        <f t="shared" si="1"/>
        <v>58310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48">
        <f>سعودي!F27</f>
        <v>1521</v>
      </c>
      <c r="D27" s="48">
        <f>'غير سعودي'!F27</f>
        <v>6187</v>
      </c>
      <c r="E27" s="50">
        <f t="shared" si="1"/>
        <v>7708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48">
        <f>سعودي!F28</f>
        <v>11254</v>
      </c>
      <c r="D28" s="48">
        <f>'غير سعودي'!F28</f>
        <v>53442</v>
      </c>
      <c r="E28" s="50">
        <f t="shared" si="1"/>
        <v>64696</v>
      </c>
      <c r="F28" s="6" t="s">
        <v>49</v>
      </c>
    </row>
    <row r="29" spans="1:6" ht="20.100000000000001" customHeight="1" x14ac:dyDescent="0.2">
      <c r="A29" s="89" t="s">
        <v>24</v>
      </c>
      <c r="B29" s="89"/>
      <c r="C29" s="49">
        <f>SUM(C5:C28)</f>
        <v>232199</v>
      </c>
      <c r="D29" s="49">
        <f>SUM(D5:D28)</f>
        <v>745745</v>
      </c>
      <c r="E29" s="49">
        <f>SUM(E5:E28)</f>
        <v>977944</v>
      </c>
      <c r="F29" s="53" t="s">
        <v>27</v>
      </c>
    </row>
    <row r="31" spans="1:6" ht="15" customHeight="1" x14ac:dyDescent="0.2">
      <c r="A31" s="72" t="s">
        <v>100</v>
      </c>
      <c r="B31" s="71" t="s">
        <v>132</v>
      </c>
      <c r="C31" s="71"/>
    </row>
    <row r="32" spans="1:6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9" max="9" width="10.140625" bestFit="1" customWidth="1"/>
  </cols>
  <sheetData>
    <row r="1" spans="1:7" x14ac:dyDescent="0.2">
      <c r="A1" s="86" t="s">
        <v>94</v>
      </c>
      <c r="B1" s="86"/>
      <c r="C1" s="47"/>
      <c r="D1" s="47"/>
      <c r="E1" s="47"/>
      <c r="F1" s="47"/>
      <c r="G1" s="47" t="s">
        <v>81</v>
      </c>
    </row>
    <row r="2" spans="1:7" ht="24.95" customHeight="1" x14ac:dyDescent="0.2">
      <c r="A2" s="96" t="s">
        <v>127</v>
      </c>
      <c r="B2" s="96"/>
      <c r="C2" s="96"/>
      <c r="D2" s="65" t="s">
        <v>96</v>
      </c>
      <c r="E2" s="66" t="s">
        <v>97</v>
      </c>
      <c r="F2" s="97" t="s">
        <v>128</v>
      </c>
      <c r="G2" s="97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83">
        <v>369361</v>
      </c>
      <c r="D5" s="83">
        <v>265182</v>
      </c>
      <c r="E5" s="84">
        <v>3688583</v>
      </c>
      <c r="F5" s="10">
        <f t="shared" ref="F5:F28" si="0">SUM(C5:E5)</f>
        <v>4323126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83">
        <v>26657</v>
      </c>
      <c r="D6" s="83">
        <v>43219</v>
      </c>
      <c r="E6" s="84">
        <v>1000053</v>
      </c>
      <c r="F6" s="10">
        <f t="shared" si="0"/>
        <v>1069929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83">
        <v>1979</v>
      </c>
      <c r="D7" s="83">
        <v>1190</v>
      </c>
      <c r="E7" s="84">
        <v>1378</v>
      </c>
      <c r="F7" s="10">
        <f t="shared" si="0"/>
        <v>4547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83">
        <v>87440</v>
      </c>
      <c r="D8" s="83">
        <v>34769</v>
      </c>
      <c r="E8" s="84">
        <v>419265</v>
      </c>
      <c r="F8" s="10">
        <f t="shared" si="0"/>
        <v>541474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83">
        <v>988428</v>
      </c>
      <c r="D9" s="83">
        <v>279888</v>
      </c>
      <c r="E9" s="84">
        <v>177918</v>
      </c>
      <c r="F9" s="10">
        <f t="shared" si="0"/>
        <v>1446234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83">
        <v>2873</v>
      </c>
      <c r="D10" s="83">
        <v>3212</v>
      </c>
      <c r="E10" s="84">
        <v>42809</v>
      </c>
      <c r="F10" s="10">
        <f t="shared" si="0"/>
        <v>48894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83">
        <v>149248</v>
      </c>
      <c r="D11" s="83">
        <v>235329</v>
      </c>
      <c r="E11" s="84">
        <v>246643</v>
      </c>
      <c r="F11" s="10">
        <f t="shared" si="0"/>
        <v>631220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83">
        <v>4886</v>
      </c>
      <c r="D12" s="83">
        <v>36255</v>
      </c>
      <c r="E12" s="84">
        <v>815190</v>
      </c>
      <c r="F12" s="10">
        <f t="shared" si="0"/>
        <v>856331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83">
        <v>62971</v>
      </c>
      <c r="D13" s="83">
        <v>91820</v>
      </c>
      <c r="E13" s="84">
        <v>529348</v>
      </c>
      <c r="F13" s="10">
        <f t="shared" si="0"/>
        <v>684139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83">
        <v>5270</v>
      </c>
      <c r="D14" s="83">
        <v>65688</v>
      </c>
      <c r="E14" s="84">
        <v>5123932</v>
      </c>
      <c r="F14" s="10">
        <f t="shared" si="0"/>
        <v>5194890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83">
        <v>17511</v>
      </c>
      <c r="D15" s="83">
        <v>278930</v>
      </c>
      <c r="E15" s="84">
        <v>8786113</v>
      </c>
      <c r="F15" s="10">
        <f t="shared" si="0"/>
        <v>9082554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83">
        <v>1090</v>
      </c>
      <c r="D16" s="83">
        <v>10515</v>
      </c>
      <c r="E16" s="84">
        <v>434257</v>
      </c>
      <c r="F16" s="10">
        <f t="shared" si="0"/>
        <v>445862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83">
        <v>13354</v>
      </c>
      <c r="D17" s="83">
        <v>78558</v>
      </c>
      <c r="E17" s="84">
        <v>725911</v>
      </c>
      <c r="F17" s="10">
        <f t="shared" si="0"/>
        <v>817823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83">
        <v>97694</v>
      </c>
      <c r="D18" s="83">
        <v>372198</v>
      </c>
      <c r="E18" s="84">
        <v>4463589</v>
      </c>
      <c r="F18" s="10">
        <f t="shared" si="0"/>
        <v>4933481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83">
        <v>5703</v>
      </c>
      <c r="D19" s="83">
        <v>41665</v>
      </c>
      <c r="E19" s="84">
        <v>3543344</v>
      </c>
      <c r="F19" s="10">
        <f t="shared" si="0"/>
        <v>3590712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83">
        <v>656871</v>
      </c>
      <c r="D20" s="83">
        <v>635322</v>
      </c>
      <c r="E20" s="84">
        <v>1773478</v>
      </c>
      <c r="F20" s="10">
        <f t="shared" si="0"/>
        <v>3065671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83">
        <v>2919</v>
      </c>
      <c r="D21" s="83">
        <v>8785</v>
      </c>
      <c r="E21" s="84">
        <v>68133</v>
      </c>
      <c r="F21" s="10">
        <f t="shared" si="0"/>
        <v>79837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83">
        <v>12675</v>
      </c>
      <c r="D22" s="83">
        <v>37757</v>
      </c>
      <c r="E22" s="84">
        <v>799920</v>
      </c>
      <c r="F22" s="10">
        <f t="shared" si="0"/>
        <v>850352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83">
        <v>4660</v>
      </c>
      <c r="D23" s="83">
        <v>37404</v>
      </c>
      <c r="E23" s="84">
        <v>1007268</v>
      </c>
      <c r="F23" s="10">
        <f t="shared" si="0"/>
        <v>1049332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83">
        <v>4351</v>
      </c>
      <c r="D24" s="83">
        <v>37447</v>
      </c>
      <c r="E24" s="84">
        <v>177705</v>
      </c>
      <c r="F24" s="10">
        <f t="shared" si="0"/>
        <v>219503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83">
        <v>911</v>
      </c>
      <c r="D25" s="83">
        <v>2988</v>
      </c>
      <c r="E25" s="84">
        <v>96844</v>
      </c>
      <c r="F25" s="10">
        <f t="shared" si="0"/>
        <v>100743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83">
        <v>294705</v>
      </c>
      <c r="D26" s="83">
        <v>339454</v>
      </c>
      <c r="E26" s="84">
        <v>475433</v>
      </c>
      <c r="F26" s="10">
        <f t="shared" si="0"/>
        <v>1109592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83">
        <v>13284</v>
      </c>
      <c r="D27" s="83">
        <v>16063</v>
      </c>
      <c r="E27" s="84">
        <v>182648</v>
      </c>
      <c r="F27" s="10">
        <f t="shared" si="0"/>
        <v>211995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83">
        <v>438653</v>
      </c>
      <c r="D28" s="83">
        <v>115429</v>
      </c>
      <c r="E28" s="84">
        <v>811107</v>
      </c>
      <c r="F28" s="10">
        <f t="shared" si="0"/>
        <v>1365189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8">
        <f>SUM(C5:C28)</f>
        <v>3263494</v>
      </c>
      <c r="D29" s="8">
        <f>SUM(D5:D28)</f>
        <v>3069067</v>
      </c>
      <c r="E29" s="8">
        <f>SUM(E5:E28)</f>
        <v>35390869</v>
      </c>
      <c r="F29" s="8">
        <f>SUM(F5:F28)</f>
        <v>41723430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  <c r="D31" s="29"/>
      <c r="E31" s="29"/>
      <c r="F31" s="29"/>
      <c r="G31" s="85"/>
    </row>
    <row r="32" spans="1:7" ht="15" customHeight="1" x14ac:dyDescent="0.2">
      <c r="A32" s="72" t="s">
        <v>100</v>
      </c>
      <c r="B32" s="71" t="s">
        <v>98</v>
      </c>
      <c r="C32" s="71"/>
      <c r="G32" s="85"/>
    </row>
    <row r="33" spans="1:7" ht="15" customHeight="1" x14ac:dyDescent="0.2">
      <c r="A33" s="72" t="s">
        <v>100</v>
      </c>
      <c r="B33" s="71" t="s">
        <v>99</v>
      </c>
      <c r="C33" s="71"/>
      <c r="F33" s="23"/>
      <c r="G33" s="85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</cols>
  <sheetData>
    <row r="1" spans="1:7" x14ac:dyDescent="0.2">
      <c r="A1" s="86" t="s">
        <v>82</v>
      </c>
      <c r="B1" s="86"/>
      <c r="C1" s="47"/>
      <c r="D1" s="47"/>
      <c r="E1" s="47"/>
      <c r="F1" s="47"/>
      <c r="G1" s="47" t="s">
        <v>83</v>
      </c>
    </row>
    <row r="2" spans="1:7" ht="24.95" customHeight="1" x14ac:dyDescent="0.2">
      <c r="A2" s="96" t="s">
        <v>129</v>
      </c>
      <c r="B2" s="96"/>
      <c r="C2" s="96"/>
      <c r="D2" s="65" t="s">
        <v>96</v>
      </c>
      <c r="E2" s="66" t="s">
        <v>97</v>
      </c>
      <c r="F2" s="97" t="s">
        <v>128</v>
      </c>
      <c r="G2" s="97"/>
    </row>
    <row r="3" spans="1:7" ht="20.100000000000001" customHeight="1" x14ac:dyDescent="0.2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 x14ac:dyDescent="0.2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80">
        <v>26580</v>
      </c>
      <c r="D5" s="80">
        <v>19865</v>
      </c>
      <c r="E5" s="80">
        <v>324079</v>
      </c>
      <c r="F5" s="10">
        <f t="shared" ref="F5:F24" si="0">SUM(C5:E5)</f>
        <v>370524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80">
        <v>1676</v>
      </c>
      <c r="D6" s="80">
        <v>2689</v>
      </c>
      <c r="E6" s="80">
        <v>277638</v>
      </c>
      <c r="F6" s="10">
        <f t="shared" si="0"/>
        <v>282003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80">
        <v>329</v>
      </c>
      <c r="D7" s="80">
        <v>119</v>
      </c>
      <c r="E7" s="80">
        <v>128</v>
      </c>
      <c r="F7" s="10">
        <f t="shared" si="0"/>
        <v>576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80">
        <v>9823</v>
      </c>
      <c r="D8" s="80">
        <v>3432</v>
      </c>
      <c r="E8" s="80">
        <v>72848</v>
      </c>
      <c r="F8" s="10">
        <f t="shared" si="0"/>
        <v>86103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80">
        <v>54108</v>
      </c>
      <c r="D9" s="80">
        <v>23557</v>
      </c>
      <c r="E9" s="80">
        <v>17007</v>
      </c>
      <c r="F9" s="10">
        <f t="shared" si="0"/>
        <v>94672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80">
        <v>141</v>
      </c>
      <c r="D10" s="80">
        <v>587</v>
      </c>
      <c r="E10" s="80">
        <v>8575</v>
      </c>
      <c r="F10" s="10">
        <f t="shared" si="0"/>
        <v>9303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80">
        <v>4520</v>
      </c>
      <c r="D11" s="80">
        <v>11362</v>
      </c>
      <c r="E11" s="80">
        <v>35230</v>
      </c>
      <c r="F11" s="10">
        <f t="shared" si="0"/>
        <v>51112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80">
        <v>290</v>
      </c>
      <c r="D12" s="80">
        <v>6436</v>
      </c>
      <c r="E12" s="80">
        <v>194839</v>
      </c>
      <c r="F12" s="10">
        <f t="shared" si="0"/>
        <v>201565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80">
        <v>4659</v>
      </c>
      <c r="D13" s="80">
        <v>15830</v>
      </c>
      <c r="E13" s="80">
        <v>92987</v>
      </c>
      <c r="F13" s="10">
        <f t="shared" si="0"/>
        <v>113476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80">
        <v>2631</v>
      </c>
      <c r="D14" s="80">
        <v>8462</v>
      </c>
      <c r="E14" s="80">
        <v>651975</v>
      </c>
      <c r="F14" s="10">
        <f t="shared" si="0"/>
        <v>663068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80">
        <v>2867</v>
      </c>
      <c r="D15" s="80">
        <v>29193</v>
      </c>
      <c r="E15" s="80">
        <v>2521277</v>
      </c>
      <c r="F15" s="10">
        <f t="shared" si="0"/>
        <v>2553337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80">
        <v>55</v>
      </c>
      <c r="D16" s="80">
        <v>1183</v>
      </c>
      <c r="E16" s="80">
        <v>47323</v>
      </c>
      <c r="F16" s="10">
        <f t="shared" si="0"/>
        <v>48561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80">
        <v>771</v>
      </c>
      <c r="D17" s="80">
        <v>7375</v>
      </c>
      <c r="E17" s="80">
        <v>151725</v>
      </c>
      <c r="F17" s="10">
        <f t="shared" si="0"/>
        <v>159871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80">
        <v>7278</v>
      </c>
      <c r="D18" s="80">
        <v>48874</v>
      </c>
      <c r="E18" s="80">
        <v>817368</v>
      </c>
      <c r="F18" s="10">
        <f t="shared" si="0"/>
        <v>873520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80">
        <v>203</v>
      </c>
      <c r="D19" s="80">
        <v>3270</v>
      </c>
      <c r="E19" s="80">
        <v>334637</v>
      </c>
      <c r="F19" s="10">
        <f t="shared" si="0"/>
        <v>338110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80">
        <v>88365</v>
      </c>
      <c r="D20" s="80">
        <v>103523</v>
      </c>
      <c r="E20" s="80">
        <v>431364</v>
      </c>
      <c r="F20" s="10">
        <f t="shared" si="0"/>
        <v>623252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80">
        <v>146</v>
      </c>
      <c r="D21" s="80">
        <v>734</v>
      </c>
      <c r="E21" s="80">
        <v>11961</v>
      </c>
      <c r="F21" s="10">
        <f t="shared" si="0"/>
        <v>12841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80">
        <v>165</v>
      </c>
      <c r="D22" s="80">
        <v>1989</v>
      </c>
      <c r="E22" s="80">
        <v>151718</v>
      </c>
      <c r="F22" s="10">
        <f t="shared" si="0"/>
        <v>153872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80">
        <v>684</v>
      </c>
      <c r="D23" s="80">
        <v>1667</v>
      </c>
      <c r="E23" s="80">
        <v>211451</v>
      </c>
      <c r="F23" s="10">
        <f t="shared" si="0"/>
        <v>213802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80">
        <v>480</v>
      </c>
      <c r="D24" s="80">
        <v>2305</v>
      </c>
      <c r="E24" s="80">
        <v>64158</v>
      </c>
      <c r="F24" s="10">
        <f t="shared" si="0"/>
        <v>66943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80">
        <v>137</v>
      </c>
      <c r="D25" s="80">
        <v>267</v>
      </c>
      <c r="E25" s="80">
        <v>14013</v>
      </c>
      <c r="F25" s="10">
        <f t="shared" ref="F25:F28" si="1">SUM(C25:E25)</f>
        <v>14417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80">
        <v>17045</v>
      </c>
      <c r="D26" s="80">
        <v>38662</v>
      </c>
      <c r="E26" s="80">
        <v>192104</v>
      </c>
      <c r="F26" s="10">
        <f t="shared" si="1"/>
        <v>247811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80">
        <v>1500</v>
      </c>
      <c r="D27" s="80">
        <v>1811</v>
      </c>
      <c r="E27" s="80">
        <v>33418</v>
      </c>
      <c r="F27" s="10">
        <f t="shared" si="1"/>
        <v>36729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80">
        <v>48489</v>
      </c>
      <c r="D28" s="80">
        <v>8032</v>
      </c>
      <c r="E28" s="80">
        <v>141129</v>
      </c>
      <c r="F28" s="10">
        <f t="shared" si="1"/>
        <v>197650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8">
        <f>SUM(C5:C28)</f>
        <v>272942</v>
      </c>
      <c r="D29" s="8">
        <f>SUM(D5:D28)</f>
        <v>341224</v>
      </c>
      <c r="E29" s="8">
        <f>SUM(E5:E28)</f>
        <v>6798952</v>
      </c>
      <c r="F29" s="18">
        <f t="shared" ref="F29" si="2">SUM(C29:E29)</f>
        <v>7413118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  <c r="D31" s="29"/>
      <c r="E31" s="29"/>
      <c r="F31" s="29"/>
    </row>
    <row r="32" spans="1:7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 x14ac:dyDescent="0.2">
      <c r="A1" s="86" t="s">
        <v>84</v>
      </c>
      <c r="B1" s="86"/>
      <c r="C1" s="47"/>
      <c r="D1" s="47"/>
      <c r="E1" s="47"/>
      <c r="F1" s="47"/>
      <c r="G1" s="47" t="s">
        <v>85</v>
      </c>
    </row>
    <row r="2" spans="1:7" ht="24.95" customHeight="1" x14ac:dyDescent="0.2">
      <c r="A2" s="96" t="s">
        <v>135</v>
      </c>
      <c r="B2" s="96"/>
      <c r="C2" s="96"/>
      <c r="D2" s="76" t="s">
        <v>96</v>
      </c>
      <c r="E2" s="77" t="s">
        <v>97</v>
      </c>
      <c r="F2" s="63"/>
      <c r="G2" s="63" t="s">
        <v>136</v>
      </c>
    </row>
    <row r="3" spans="1:7" ht="20.100000000000001" customHeight="1" x14ac:dyDescent="0.2">
      <c r="A3" s="87" t="s">
        <v>23</v>
      </c>
      <c r="B3" s="87"/>
      <c r="C3" s="15" t="s">
        <v>61</v>
      </c>
      <c r="D3" s="15" t="s">
        <v>62</v>
      </c>
      <c r="E3" s="15" t="s">
        <v>63</v>
      </c>
      <c r="F3" s="15" t="s">
        <v>24</v>
      </c>
      <c r="G3" s="88" t="s">
        <v>28</v>
      </c>
    </row>
    <row r="4" spans="1:7" ht="20.100000000000001" customHeight="1" x14ac:dyDescent="0.2">
      <c r="A4" s="87"/>
      <c r="B4" s="87"/>
      <c r="C4" s="19" t="s">
        <v>0</v>
      </c>
      <c r="D4" s="20" t="s">
        <v>25</v>
      </c>
      <c r="E4" s="21" t="s">
        <v>26</v>
      </c>
      <c r="F4" s="22" t="s">
        <v>27</v>
      </c>
      <c r="G4" s="88"/>
    </row>
    <row r="5" spans="1:7" ht="14.45" customHeight="1" x14ac:dyDescent="0.2">
      <c r="A5" s="46">
        <v>10</v>
      </c>
      <c r="B5" s="31" t="s">
        <v>1</v>
      </c>
      <c r="C5" s="13">
        <f>الرواتب!C5+المزايا!C5</f>
        <v>395941</v>
      </c>
      <c r="D5" s="13">
        <f>الرواتب!D5+المزايا!D5</f>
        <v>285047</v>
      </c>
      <c r="E5" s="13">
        <f>الرواتب!E5+المزايا!E5</f>
        <v>4012662</v>
      </c>
      <c r="F5" s="10">
        <f t="shared" ref="F5:F24" si="0">SUM(C5:E5)</f>
        <v>4693650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3">
        <f>الرواتب!C6+المزايا!C6</f>
        <v>28333</v>
      </c>
      <c r="D6" s="13">
        <f>الرواتب!D6+المزايا!D6</f>
        <v>45908</v>
      </c>
      <c r="E6" s="13">
        <f>الرواتب!E6+المزايا!E6</f>
        <v>1277691</v>
      </c>
      <c r="F6" s="10">
        <f t="shared" si="0"/>
        <v>1351932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3">
        <f>الرواتب!C7+المزايا!C7</f>
        <v>2308</v>
      </c>
      <c r="D7" s="13">
        <f>الرواتب!D7+المزايا!D7</f>
        <v>1309</v>
      </c>
      <c r="E7" s="13">
        <f>الرواتب!E7+المزايا!E7</f>
        <v>1506</v>
      </c>
      <c r="F7" s="10">
        <f t="shared" si="0"/>
        <v>5123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3">
        <f>الرواتب!C8+المزايا!C8</f>
        <v>97263</v>
      </c>
      <c r="D8" s="13">
        <f>الرواتب!D8+المزايا!D8</f>
        <v>38201</v>
      </c>
      <c r="E8" s="13">
        <f>الرواتب!E8+المزايا!E8</f>
        <v>492113</v>
      </c>
      <c r="F8" s="10">
        <f t="shared" si="0"/>
        <v>627577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3">
        <f>الرواتب!C9+المزايا!C9</f>
        <v>1042536</v>
      </c>
      <c r="D9" s="13">
        <f>الرواتب!D9+المزايا!D9</f>
        <v>303445</v>
      </c>
      <c r="E9" s="13">
        <f>الرواتب!E9+المزايا!E9</f>
        <v>194925</v>
      </c>
      <c r="F9" s="10">
        <f t="shared" si="0"/>
        <v>1540906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3">
        <f>الرواتب!C10+المزايا!C10</f>
        <v>3014</v>
      </c>
      <c r="D10" s="13">
        <f>الرواتب!D10+المزايا!D10</f>
        <v>3799</v>
      </c>
      <c r="E10" s="13">
        <f>الرواتب!E10+المزايا!E10</f>
        <v>51384</v>
      </c>
      <c r="F10" s="10">
        <f t="shared" si="0"/>
        <v>58197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3">
        <f>الرواتب!C11+المزايا!C11</f>
        <v>153768</v>
      </c>
      <c r="D11" s="13">
        <f>الرواتب!D11+المزايا!D11</f>
        <v>246691</v>
      </c>
      <c r="E11" s="13">
        <f>الرواتب!E11+المزايا!E11</f>
        <v>281873</v>
      </c>
      <c r="F11" s="10">
        <f t="shared" si="0"/>
        <v>682332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3">
        <f>الرواتب!C12+المزايا!C12</f>
        <v>5176</v>
      </c>
      <c r="D12" s="13">
        <f>الرواتب!D12+المزايا!D12</f>
        <v>42691</v>
      </c>
      <c r="E12" s="13">
        <f>الرواتب!E12+المزايا!E12</f>
        <v>1010029</v>
      </c>
      <c r="F12" s="10">
        <f t="shared" si="0"/>
        <v>1057896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3">
        <f>الرواتب!C13+المزايا!C13</f>
        <v>67630</v>
      </c>
      <c r="D13" s="13">
        <f>الرواتب!D13+المزايا!D13</f>
        <v>107650</v>
      </c>
      <c r="E13" s="13">
        <f>الرواتب!E13+المزايا!E13</f>
        <v>622335</v>
      </c>
      <c r="F13" s="10">
        <f t="shared" si="0"/>
        <v>797615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3">
        <f>الرواتب!C14+المزايا!C14</f>
        <v>7901</v>
      </c>
      <c r="D14" s="13">
        <f>الرواتب!D14+المزايا!D14</f>
        <v>74150</v>
      </c>
      <c r="E14" s="13">
        <f>الرواتب!E14+المزايا!E14</f>
        <v>5775907</v>
      </c>
      <c r="F14" s="10">
        <f t="shared" si="0"/>
        <v>5857958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3">
        <f>الرواتب!C15+المزايا!C15</f>
        <v>20378</v>
      </c>
      <c r="D15" s="13">
        <f>الرواتب!D15+المزايا!D15</f>
        <v>308123</v>
      </c>
      <c r="E15" s="13">
        <f>الرواتب!E15+المزايا!E15</f>
        <v>11307390</v>
      </c>
      <c r="F15" s="10">
        <f t="shared" si="0"/>
        <v>11635891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3">
        <f>الرواتب!C16+المزايا!C16</f>
        <v>1145</v>
      </c>
      <c r="D16" s="13">
        <f>الرواتب!D16+المزايا!D16</f>
        <v>11698</v>
      </c>
      <c r="E16" s="13">
        <f>الرواتب!E16+المزايا!E16</f>
        <v>481580</v>
      </c>
      <c r="F16" s="10">
        <f t="shared" si="0"/>
        <v>494423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13">
        <f>الرواتب!C17+المزايا!C17</f>
        <v>14125</v>
      </c>
      <c r="D17" s="13">
        <f>الرواتب!D17+المزايا!D17</f>
        <v>85933</v>
      </c>
      <c r="E17" s="13">
        <f>الرواتب!E17+المزايا!E17</f>
        <v>877636</v>
      </c>
      <c r="F17" s="10">
        <f t="shared" si="0"/>
        <v>977694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13">
        <f>الرواتب!C18+المزايا!C18</f>
        <v>104972</v>
      </c>
      <c r="D18" s="13">
        <f>الرواتب!D18+المزايا!D18</f>
        <v>421072</v>
      </c>
      <c r="E18" s="13">
        <f>الرواتب!E18+المزايا!E18</f>
        <v>5280957</v>
      </c>
      <c r="F18" s="10">
        <f t="shared" si="0"/>
        <v>5807001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13">
        <f>الرواتب!C19+المزايا!C19</f>
        <v>5906</v>
      </c>
      <c r="D19" s="13">
        <f>الرواتب!D19+المزايا!D19</f>
        <v>44935</v>
      </c>
      <c r="E19" s="13">
        <f>الرواتب!E19+المزايا!E19</f>
        <v>3877981</v>
      </c>
      <c r="F19" s="10">
        <f t="shared" si="0"/>
        <v>3928822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13">
        <f>الرواتب!C20+المزايا!C20</f>
        <v>745236</v>
      </c>
      <c r="D20" s="13">
        <f>الرواتب!D20+المزايا!D20</f>
        <v>738845</v>
      </c>
      <c r="E20" s="13">
        <f>الرواتب!E20+المزايا!E20</f>
        <v>2204842</v>
      </c>
      <c r="F20" s="10">
        <f t="shared" si="0"/>
        <v>3688923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13">
        <f>الرواتب!C21+المزايا!C21</f>
        <v>3065</v>
      </c>
      <c r="D21" s="13">
        <f>الرواتب!D21+المزايا!D21</f>
        <v>9519</v>
      </c>
      <c r="E21" s="13">
        <f>الرواتب!E21+المزايا!E21</f>
        <v>80094</v>
      </c>
      <c r="F21" s="10">
        <f t="shared" si="0"/>
        <v>92678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13">
        <f>الرواتب!C22+المزايا!C22</f>
        <v>12840</v>
      </c>
      <c r="D22" s="13">
        <f>الرواتب!D22+المزايا!D22</f>
        <v>39746</v>
      </c>
      <c r="E22" s="13">
        <f>الرواتب!E22+المزايا!E22</f>
        <v>951638</v>
      </c>
      <c r="F22" s="10">
        <f t="shared" si="0"/>
        <v>1004224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13">
        <f>الرواتب!C23+المزايا!C23</f>
        <v>5344</v>
      </c>
      <c r="D23" s="13">
        <f>الرواتب!D23+المزايا!D23</f>
        <v>39071</v>
      </c>
      <c r="E23" s="13">
        <f>الرواتب!E23+المزايا!E23</f>
        <v>1218719</v>
      </c>
      <c r="F23" s="10">
        <f t="shared" si="0"/>
        <v>1263134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13">
        <f>الرواتب!C24+المزايا!C24</f>
        <v>4831</v>
      </c>
      <c r="D24" s="13">
        <f>الرواتب!D24+المزايا!D24</f>
        <v>39752</v>
      </c>
      <c r="E24" s="13">
        <f>الرواتب!E24+المزايا!E24</f>
        <v>241863</v>
      </c>
      <c r="F24" s="10">
        <f t="shared" si="0"/>
        <v>286446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13">
        <f>الرواتب!C25+المزايا!C25</f>
        <v>1048</v>
      </c>
      <c r="D25" s="13">
        <f>الرواتب!D25+المزايا!D25</f>
        <v>3255</v>
      </c>
      <c r="E25" s="13">
        <f>الرواتب!E25+المزايا!E25</f>
        <v>110857</v>
      </c>
      <c r="F25" s="10">
        <f t="shared" ref="F25:F28" si="1">SUM(C25:E25)</f>
        <v>115160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13">
        <f>الرواتب!C26+المزايا!C26</f>
        <v>311750</v>
      </c>
      <c r="D26" s="13">
        <f>الرواتب!D26+المزايا!D26</f>
        <v>378116</v>
      </c>
      <c r="E26" s="13">
        <f>الرواتب!E26+المزايا!E26</f>
        <v>667537</v>
      </c>
      <c r="F26" s="10">
        <f t="shared" si="1"/>
        <v>1357403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13">
        <f>الرواتب!C27+المزايا!C27</f>
        <v>14784</v>
      </c>
      <c r="D27" s="13">
        <f>الرواتب!D27+المزايا!D27</f>
        <v>17874</v>
      </c>
      <c r="E27" s="13">
        <f>الرواتب!E27+المزايا!E27</f>
        <v>216066</v>
      </c>
      <c r="F27" s="10">
        <f t="shared" si="1"/>
        <v>248724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13">
        <f>الرواتب!C28+المزايا!C28</f>
        <v>487142</v>
      </c>
      <c r="D28" s="13">
        <f>الرواتب!D28+المزايا!D28</f>
        <v>123461</v>
      </c>
      <c r="E28" s="13">
        <f>الرواتب!E28+المزايا!E28</f>
        <v>952236</v>
      </c>
      <c r="F28" s="10">
        <f t="shared" si="1"/>
        <v>1562839</v>
      </c>
      <c r="G28" s="6" t="s">
        <v>49</v>
      </c>
    </row>
    <row r="29" spans="1:7" ht="20.100000000000001" customHeight="1" x14ac:dyDescent="0.2">
      <c r="A29" s="89" t="s">
        <v>24</v>
      </c>
      <c r="B29" s="89"/>
      <c r="C29" s="8">
        <f>SUM(C5:C28)</f>
        <v>3536436</v>
      </c>
      <c r="D29" s="8">
        <f>SUM(D5:D28)</f>
        <v>3410291</v>
      </c>
      <c r="E29" s="8">
        <f>SUM(E5:E28)</f>
        <v>42189821</v>
      </c>
      <c r="F29" s="18">
        <f t="shared" ref="F29" si="2">SUM(C29:E29)</f>
        <v>49136548</v>
      </c>
      <c r="G29" s="7" t="s">
        <v>27</v>
      </c>
    </row>
    <row r="31" spans="1:7" ht="15" customHeight="1" x14ac:dyDescent="0.2">
      <c r="A31" s="72" t="s">
        <v>100</v>
      </c>
      <c r="B31" s="71" t="s">
        <v>132</v>
      </c>
      <c r="C31" s="71"/>
    </row>
    <row r="32" spans="1:7" ht="15" customHeight="1" x14ac:dyDescent="0.2">
      <c r="A32" s="72" t="s">
        <v>100</v>
      </c>
      <c r="B32" s="71" t="s">
        <v>98</v>
      </c>
      <c r="C32" s="71"/>
    </row>
    <row r="33" spans="1:6" ht="15" customHeight="1" x14ac:dyDescent="0.2">
      <c r="A33" s="72" t="s">
        <v>100</v>
      </c>
      <c r="B33" s="71" t="s">
        <v>99</v>
      </c>
      <c r="C33" s="71"/>
      <c r="F33" s="69"/>
    </row>
  </sheetData>
  <mergeCells count="5">
    <mergeCell ref="A3:B4"/>
    <mergeCell ref="G3:G4"/>
    <mergeCell ref="A1:B1"/>
    <mergeCell ref="A29:B29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rightToLeft="1" topLeftCell="A13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 x14ac:dyDescent="0.2">
      <c r="A1" s="98" t="s">
        <v>86</v>
      </c>
      <c r="B1" s="98"/>
      <c r="C1" s="98"/>
      <c r="D1" s="30"/>
      <c r="E1" s="99" t="s">
        <v>87</v>
      </c>
      <c r="F1" s="99"/>
    </row>
    <row r="2" spans="1:6" ht="24.95" customHeight="1" x14ac:dyDescent="0.2">
      <c r="A2" s="100" t="s">
        <v>133</v>
      </c>
      <c r="B2" s="100"/>
      <c r="C2" s="101" t="s">
        <v>95</v>
      </c>
      <c r="D2" s="101"/>
      <c r="E2" s="101"/>
      <c r="F2" s="61" t="s">
        <v>134</v>
      </c>
    </row>
    <row r="3" spans="1:6" ht="20.100000000000001" customHeight="1" x14ac:dyDescent="0.2">
      <c r="A3" s="87" t="s">
        <v>23</v>
      </c>
      <c r="B3" s="87"/>
      <c r="C3" s="17" t="s">
        <v>50</v>
      </c>
      <c r="D3" s="17" t="s">
        <v>51</v>
      </c>
      <c r="E3" s="17" t="s">
        <v>24</v>
      </c>
      <c r="F3" s="88" t="s">
        <v>28</v>
      </c>
    </row>
    <row r="4" spans="1:6" ht="20.100000000000001" customHeight="1" x14ac:dyDescent="0.2">
      <c r="A4" s="87"/>
      <c r="B4" s="87"/>
      <c r="C4" s="16" t="s">
        <v>66</v>
      </c>
      <c r="D4" s="16" t="s">
        <v>67</v>
      </c>
      <c r="E4" s="5" t="s">
        <v>27</v>
      </c>
      <c r="F4" s="88"/>
    </row>
    <row r="5" spans="1:6" ht="14.45" customHeight="1" x14ac:dyDescent="0.2">
      <c r="A5" s="46">
        <v>10</v>
      </c>
      <c r="B5" s="31" t="s">
        <v>1</v>
      </c>
      <c r="C5" s="48">
        <f>الرواتب!F5</f>
        <v>4323126</v>
      </c>
      <c r="D5" s="48">
        <f>المزايا!F5</f>
        <v>370524</v>
      </c>
      <c r="E5" s="50">
        <f t="shared" ref="E5:E28" si="0">SUM(C5:D5)</f>
        <v>4693650</v>
      </c>
      <c r="F5" s="6" t="s">
        <v>29</v>
      </c>
    </row>
    <row r="6" spans="1:6" ht="14.45" customHeight="1" x14ac:dyDescent="0.2">
      <c r="A6" s="46">
        <v>11</v>
      </c>
      <c r="B6" s="32" t="s">
        <v>2</v>
      </c>
      <c r="C6" s="48">
        <f>الرواتب!F6</f>
        <v>1069929</v>
      </c>
      <c r="D6" s="48">
        <f>المزايا!F6</f>
        <v>282003</v>
      </c>
      <c r="E6" s="50">
        <f t="shared" si="0"/>
        <v>1351932</v>
      </c>
      <c r="F6" s="6" t="s">
        <v>30</v>
      </c>
    </row>
    <row r="7" spans="1:6" ht="14.45" customHeight="1" x14ac:dyDescent="0.2">
      <c r="A7" s="46">
        <v>12</v>
      </c>
      <c r="B7" s="33" t="s">
        <v>3</v>
      </c>
      <c r="C7" s="48">
        <f>الرواتب!F7</f>
        <v>4547</v>
      </c>
      <c r="D7" s="48">
        <f>المزايا!F7</f>
        <v>576</v>
      </c>
      <c r="E7" s="50">
        <f t="shared" si="0"/>
        <v>5123</v>
      </c>
      <c r="F7" s="6" t="s">
        <v>31</v>
      </c>
    </row>
    <row r="8" spans="1:6" ht="14.45" customHeight="1" x14ac:dyDescent="0.2">
      <c r="A8" s="46">
        <v>13</v>
      </c>
      <c r="B8" s="31" t="s">
        <v>4</v>
      </c>
      <c r="C8" s="48">
        <f>الرواتب!F8</f>
        <v>541474</v>
      </c>
      <c r="D8" s="48">
        <f>المزايا!F8</f>
        <v>86103</v>
      </c>
      <c r="E8" s="50">
        <f t="shared" si="0"/>
        <v>627577</v>
      </c>
      <c r="F8" s="6" t="s">
        <v>32</v>
      </c>
    </row>
    <row r="9" spans="1:6" ht="14.45" customHeight="1" x14ac:dyDescent="0.2">
      <c r="A9" s="46">
        <v>14</v>
      </c>
      <c r="B9" s="31" t="s">
        <v>5</v>
      </c>
      <c r="C9" s="48">
        <f>الرواتب!F9</f>
        <v>1446234</v>
      </c>
      <c r="D9" s="48">
        <f>المزايا!F9</f>
        <v>94672</v>
      </c>
      <c r="E9" s="50">
        <f t="shared" si="0"/>
        <v>1540906</v>
      </c>
      <c r="F9" s="6" t="s">
        <v>33</v>
      </c>
    </row>
    <row r="10" spans="1:6" ht="14.45" customHeight="1" x14ac:dyDescent="0.2">
      <c r="A10" s="46">
        <v>15</v>
      </c>
      <c r="B10" s="34" t="s">
        <v>6</v>
      </c>
      <c r="C10" s="48">
        <f>الرواتب!F10</f>
        <v>48894</v>
      </c>
      <c r="D10" s="48">
        <f>المزايا!F10</f>
        <v>9303</v>
      </c>
      <c r="E10" s="50">
        <f t="shared" si="0"/>
        <v>58197</v>
      </c>
      <c r="F10" s="6" t="s">
        <v>34</v>
      </c>
    </row>
    <row r="11" spans="1:6" ht="14.45" customHeight="1" x14ac:dyDescent="0.2">
      <c r="A11" s="46">
        <v>16</v>
      </c>
      <c r="B11" s="31" t="s">
        <v>7</v>
      </c>
      <c r="C11" s="48">
        <f>الرواتب!F11</f>
        <v>631220</v>
      </c>
      <c r="D11" s="48">
        <f>المزايا!F11</f>
        <v>51112</v>
      </c>
      <c r="E11" s="50">
        <f t="shared" si="0"/>
        <v>682332</v>
      </c>
      <c r="F11" s="6" t="s">
        <v>52</v>
      </c>
    </row>
    <row r="12" spans="1:6" ht="14.45" customHeight="1" x14ac:dyDescent="0.2">
      <c r="A12" s="46">
        <v>17</v>
      </c>
      <c r="B12" s="35" t="s">
        <v>8</v>
      </c>
      <c r="C12" s="48">
        <f>الرواتب!F12</f>
        <v>856331</v>
      </c>
      <c r="D12" s="48">
        <f>المزايا!F12</f>
        <v>201565</v>
      </c>
      <c r="E12" s="50">
        <f t="shared" si="0"/>
        <v>1057896</v>
      </c>
      <c r="F12" s="6" t="s">
        <v>35</v>
      </c>
    </row>
    <row r="13" spans="1:6" ht="14.45" customHeight="1" x14ac:dyDescent="0.2">
      <c r="A13" s="46">
        <v>18</v>
      </c>
      <c r="B13" s="36" t="s">
        <v>9</v>
      </c>
      <c r="C13" s="48">
        <f>الرواتب!F13</f>
        <v>684139</v>
      </c>
      <c r="D13" s="48">
        <f>المزايا!F13</f>
        <v>113476</v>
      </c>
      <c r="E13" s="50">
        <f t="shared" si="0"/>
        <v>797615</v>
      </c>
      <c r="F13" s="6" t="s">
        <v>36</v>
      </c>
    </row>
    <row r="14" spans="1:6" ht="14.45" customHeight="1" x14ac:dyDescent="0.2">
      <c r="A14" s="46">
        <v>19</v>
      </c>
      <c r="B14" s="37" t="s">
        <v>53</v>
      </c>
      <c r="C14" s="48">
        <f>الرواتب!F14</f>
        <v>5194890</v>
      </c>
      <c r="D14" s="48">
        <f>المزايا!F14</f>
        <v>663068</v>
      </c>
      <c r="E14" s="50">
        <f t="shared" si="0"/>
        <v>5857958</v>
      </c>
      <c r="F14" s="6" t="s">
        <v>37</v>
      </c>
    </row>
    <row r="15" spans="1:6" ht="14.45" customHeight="1" x14ac:dyDescent="0.2">
      <c r="A15" s="46">
        <v>20</v>
      </c>
      <c r="B15" s="31" t="s">
        <v>10</v>
      </c>
      <c r="C15" s="48">
        <f>الرواتب!F15</f>
        <v>9082554</v>
      </c>
      <c r="D15" s="48">
        <f>المزايا!F15</f>
        <v>2553337</v>
      </c>
      <c r="E15" s="50">
        <f t="shared" si="0"/>
        <v>11635891</v>
      </c>
      <c r="F15" s="6" t="s">
        <v>38</v>
      </c>
    </row>
    <row r="16" spans="1:6" ht="14.45" customHeight="1" x14ac:dyDescent="0.2">
      <c r="A16" s="46">
        <v>21</v>
      </c>
      <c r="B16" s="38" t="s">
        <v>11</v>
      </c>
      <c r="C16" s="48">
        <f>الرواتب!F16</f>
        <v>445862</v>
      </c>
      <c r="D16" s="48">
        <f>المزايا!F16</f>
        <v>48561</v>
      </c>
      <c r="E16" s="50">
        <f t="shared" si="0"/>
        <v>494423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48">
        <f>الرواتب!F17</f>
        <v>817823</v>
      </c>
      <c r="D17" s="48">
        <f>المزايا!F17</f>
        <v>159871</v>
      </c>
      <c r="E17" s="50">
        <f t="shared" si="0"/>
        <v>977694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48">
        <f>الرواتب!F18</f>
        <v>4933481</v>
      </c>
      <c r="D18" s="48">
        <f>المزايا!F18</f>
        <v>873520</v>
      </c>
      <c r="E18" s="50">
        <f t="shared" si="0"/>
        <v>5807001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48">
        <f>الرواتب!F19</f>
        <v>3590712</v>
      </c>
      <c r="D19" s="48">
        <f>المزايا!F19</f>
        <v>338110</v>
      </c>
      <c r="E19" s="50">
        <f t="shared" si="0"/>
        <v>3928822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48">
        <f>الرواتب!F20</f>
        <v>3065671</v>
      </c>
      <c r="D20" s="48">
        <f>المزايا!F20</f>
        <v>623252</v>
      </c>
      <c r="E20" s="50">
        <f t="shared" si="0"/>
        <v>3688923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48">
        <f>الرواتب!F21</f>
        <v>79837</v>
      </c>
      <c r="D21" s="48">
        <f>المزايا!F21</f>
        <v>12841</v>
      </c>
      <c r="E21" s="50">
        <f t="shared" si="0"/>
        <v>92678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48">
        <f>الرواتب!F22</f>
        <v>850352</v>
      </c>
      <c r="D22" s="48">
        <f>المزايا!F22</f>
        <v>153872</v>
      </c>
      <c r="E22" s="50">
        <f t="shared" si="0"/>
        <v>1004224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48">
        <f>الرواتب!F23</f>
        <v>1049332</v>
      </c>
      <c r="D23" s="48">
        <f>المزايا!F23</f>
        <v>213802</v>
      </c>
      <c r="E23" s="50">
        <f t="shared" si="0"/>
        <v>1263134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48">
        <f>الرواتب!F24</f>
        <v>219503</v>
      </c>
      <c r="D24" s="48">
        <f>المزايا!F24</f>
        <v>66943</v>
      </c>
      <c r="E24" s="50">
        <f t="shared" si="0"/>
        <v>286446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48">
        <f>الرواتب!F25</f>
        <v>100743</v>
      </c>
      <c r="D25" s="48">
        <f>المزايا!F25</f>
        <v>14417</v>
      </c>
      <c r="E25" s="50">
        <f t="shared" si="0"/>
        <v>115160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48">
        <f>الرواتب!F26</f>
        <v>1109592</v>
      </c>
      <c r="D26" s="48">
        <f>المزايا!F26</f>
        <v>247811</v>
      </c>
      <c r="E26" s="50">
        <f t="shared" si="0"/>
        <v>1357403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48">
        <f>الرواتب!F27</f>
        <v>211995</v>
      </c>
      <c r="D27" s="48">
        <f>المزايا!F27</f>
        <v>36729</v>
      </c>
      <c r="E27" s="50">
        <f t="shared" si="0"/>
        <v>248724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48">
        <f>الرواتب!F28</f>
        <v>1365189</v>
      </c>
      <c r="D28" s="48">
        <f>المزايا!F28</f>
        <v>197650</v>
      </c>
      <c r="E28" s="50">
        <f t="shared" si="0"/>
        <v>1562839</v>
      </c>
      <c r="F28" s="6" t="s">
        <v>49</v>
      </c>
    </row>
    <row r="29" spans="1:6" ht="20.100000000000001" customHeight="1" x14ac:dyDescent="0.2">
      <c r="A29" s="89" t="s">
        <v>24</v>
      </c>
      <c r="B29" s="89"/>
      <c r="C29" s="49">
        <f>SUM(C5:C28)</f>
        <v>41723430</v>
      </c>
      <c r="D29" s="49">
        <f>SUM(D5:D28)</f>
        <v>7413118</v>
      </c>
      <c r="E29" s="49">
        <f>SUM(E5:E28)</f>
        <v>49136548</v>
      </c>
      <c r="F29" s="7" t="s">
        <v>27</v>
      </c>
    </row>
    <row r="31" spans="1:6" ht="15" customHeight="1" x14ac:dyDescent="0.2">
      <c r="A31" s="72" t="s">
        <v>100</v>
      </c>
      <c r="B31" s="71" t="s">
        <v>132</v>
      </c>
      <c r="C31" s="71"/>
    </row>
    <row r="32" spans="1:6" ht="15" customHeight="1" x14ac:dyDescent="0.2">
      <c r="A32" s="72" t="s">
        <v>100</v>
      </c>
      <c r="B32" s="71" t="s">
        <v>98</v>
      </c>
      <c r="C32" s="71"/>
    </row>
    <row r="33" spans="1:3" ht="15" customHeight="1" x14ac:dyDescent="0.2">
      <c r="A33" s="72" t="s">
        <v>100</v>
      </c>
      <c r="B33" s="71" t="s">
        <v>99</v>
      </c>
      <c r="C33" s="71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2016-03-06T11:57:21Z</cp:lastPrinted>
  <dcterms:created xsi:type="dcterms:W3CDTF">2013-09-02T09:54:48Z</dcterms:created>
  <dcterms:modified xsi:type="dcterms:W3CDTF">2017-05-30T09:54:11Z</dcterms:modified>
</cp:coreProperties>
</file>