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6/04 April/"/>
    </mc:Choice>
  </mc:AlternateContent>
  <xr:revisionPtr revIDLastSave="119" documentId="14_{B2E62DC9-FCBA-4186-B44A-D231A571CD8D}" xr6:coauthVersionLast="47" xr6:coauthVersionMax="47" xr10:uidLastSave="{2B767F27-2D89-4B88-A085-8BBEBA6B5945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75" r:id="rId10"/>
    <sheet name="8" sheetId="25" r:id="rId11"/>
    <sheet name="9" sheetId="28" r:id="rId12"/>
    <sheet name="10" sheetId="44" r:id="rId13"/>
    <sheet name="11.1" sheetId="68" r:id="rId14"/>
    <sheet name="11.2" sheetId="69" r:id="rId15"/>
    <sheet name="12.1" sheetId="70" r:id="rId16"/>
    <sheet name="12.2" sheetId="71" r:id="rId17"/>
    <sheet name="13.1" sheetId="72" r:id="rId18"/>
    <sheet name="13.2" sheetId="73" r:id="rId19"/>
    <sheet name="Sheet1" sheetId="74" state="hidden" r:id="rId20"/>
  </sheets>
  <externalReferences>
    <externalReference r:id="rId21"/>
  </externalReferences>
  <definedNames>
    <definedName name="mil" localSheetId="17">#REF!</definedName>
    <definedName name="mil" localSheetId="18">#REF!</definedName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4" i="17" l="1"/>
  <c r="W34" i="17"/>
  <c r="AT34" i="17"/>
  <c r="X34" i="17"/>
  <c r="O47" i="74" l="1"/>
  <c r="O48" i="74"/>
  <c r="O49" i="74"/>
  <c r="O50" i="74"/>
  <c r="O51" i="74"/>
  <c r="O52" i="74"/>
  <c r="O53" i="74"/>
  <c r="O54" i="74"/>
  <c r="O55" i="74"/>
  <c r="O56" i="74"/>
  <c r="O57" i="74"/>
  <c r="O58" i="74"/>
  <c r="O59" i="74"/>
  <c r="O60" i="74"/>
  <c r="O61" i="74"/>
  <c r="O3" i="74"/>
  <c r="O4" i="74"/>
  <c r="O5" i="74"/>
  <c r="O6" i="74"/>
  <c r="O7" i="74"/>
  <c r="O8" i="74"/>
  <c r="O9" i="74"/>
  <c r="O10" i="74"/>
  <c r="O11" i="74"/>
  <c r="O12" i="74"/>
  <c r="O13" i="74"/>
  <c r="O14" i="74"/>
  <c r="O15" i="74"/>
  <c r="O16" i="74"/>
  <c r="O17" i="74"/>
  <c r="O18" i="74"/>
  <c r="O19" i="74"/>
  <c r="O20" i="74"/>
  <c r="O21" i="74"/>
  <c r="O22" i="74"/>
  <c r="O23" i="74"/>
  <c r="O24" i="74"/>
  <c r="O25" i="74"/>
  <c r="O26" i="74"/>
  <c r="O27" i="74"/>
  <c r="O28" i="74"/>
  <c r="O29" i="74"/>
  <c r="O30" i="74"/>
  <c r="O31" i="74"/>
  <c r="O32" i="74"/>
  <c r="O33" i="74"/>
  <c r="O34" i="74"/>
  <c r="O35" i="74"/>
  <c r="O36" i="74"/>
  <c r="O37" i="74"/>
  <c r="O38" i="74"/>
  <c r="O39" i="74"/>
  <c r="O40" i="74"/>
  <c r="O41" i="74"/>
  <c r="O42" i="74"/>
  <c r="O43" i="74"/>
  <c r="O44" i="74"/>
  <c r="O45" i="74"/>
  <c r="O46" i="74"/>
  <c r="O2" i="74"/>
  <c r="I31" i="74"/>
  <c r="I32" i="74"/>
  <c r="I33" i="74"/>
  <c r="I34" i="74"/>
  <c r="I35" i="74"/>
  <c r="I36" i="74"/>
  <c r="I37" i="74"/>
  <c r="I38" i="74"/>
  <c r="I39" i="74"/>
  <c r="I40" i="74"/>
  <c r="I41" i="74"/>
  <c r="I42" i="74"/>
  <c r="I43" i="74"/>
  <c r="I44" i="74"/>
  <c r="I45" i="74"/>
  <c r="I4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" i="74"/>
  <c r="I4" i="74"/>
  <c r="I5" i="74"/>
  <c r="I6" i="74"/>
  <c r="I7" i="74"/>
  <c r="I8" i="74"/>
  <c r="I9" i="74"/>
  <c r="I10" i="74"/>
  <c r="I11" i="74"/>
  <c r="I12" i="74"/>
  <c r="I13" i="74"/>
  <c r="I14" i="74"/>
  <c r="I15" i="74"/>
  <c r="I16" i="74"/>
  <c r="I2" i="74"/>
  <c r="G162" i="44" l="1"/>
  <c r="D162" i="44"/>
  <c r="P163" i="43" l="1"/>
  <c r="L163" i="43"/>
  <c r="H163" i="43"/>
  <c r="D163" i="43"/>
  <c r="M162" i="42"/>
  <c r="J162" i="42"/>
  <c r="G162" i="42"/>
  <c r="D162" i="42"/>
  <c r="I163" i="43" l="1"/>
  <c r="E163" i="43"/>
  <c r="M163" i="43"/>
  <c r="AR34" i="17"/>
  <c r="AQ34" i="17"/>
  <c r="AP34" i="17"/>
  <c r="U34" i="17"/>
  <c r="T34" i="17"/>
  <c r="V34" i="17"/>
  <c r="J158" i="42"/>
  <c r="G158" i="42"/>
  <c r="D158" i="42"/>
  <c r="M157" i="42"/>
  <c r="N162" i="42" s="1"/>
  <c r="J157" i="42"/>
  <c r="K162" i="42" s="1"/>
  <c r="G157" i="42"/>
  <c r="H162" i="42" s="1"/>
  <c r="D157" i="42"/>
  <c r="E162" i="42" s="1"/>
  <c r="M153" i="42"/>
  <c r="J153" i="42"/>
  <c r="G153" i="42"/>
  <c r="D153" i="42"/>
  <c r="M149" i="42"/>
  <c r="J149" i="42"/>
  <c r="G149" i="42"/>
  <c r="D149" i="42"/>
  <c r="M145" i="42"/>
  <c r="O162" i="42" s="1"/>
  <c r="J145" i="42"/>
  <c r="L162" i="42" s="1"/>
  <c r="G145" i="42"/>
  <c r="I162" i="42" s="1"/>
  <c r="D145" i="42"/>
  <c r="F162" i="42" s="1"/>
  <c r="J141" i="42"/>
  <c r="G141" i="42"/>
  <c r="D141" i="42"/>
  <c r="M140" i="42"/>
  <c r="J140" i="42"/>
  <c r="G140" i="42"/>
  <c r="D140" i="42"/>
  <c r="M136" i="42"/>
  <c r="J136" i="42"/>
  <c r="G136" i="42"/>
  <c r="D136" i="42"/>
  <c r="M132" i="42"/>
  <c r="J132" i="42"/>
  <c r="G132" i="42"/>
  <c r="D132" i="42"/>
  <c r="M128" i="42"/>
  <c r="J128" i="42"/>
  <c r="G128" i="42"/>
  <c r="D128" i="42"/>
  <c r="J124" i="42"/>
  <c r="G124" i="42"/>
  <c r="D124" i="42"/>
  <c r="M123" i="42"/>
  <c r="J123" i="42"/>
  <c r="G123" i="42"/>
  <c r="D123" i="42"/>
  <c r="M119" i="42"/>
  <c r="J119" i="42"/>
  <c r="G119" i="42"/>
  <c r="D119" i="42"/>
  <c r="M115" i="42"/>
  <c r="J115" i="42"/>
  <c r="G115" i="42"/>
  <c r="D115" i="42"/>
  <c r="M111" i="42"/>
  <c r="J111" i="42"/>
  <c r="G111" i="42"/>
  <c r="D111" i="42"/>
  <c r="J107" i="42"/>
  <c r="G107" i="42"/>
  <c r="D107" i="42"/>
  <c r="M106" i="42"/>
  <c r="J106" i="42"/>
  <c r="G106" i="42"/>
  <c r="H111" i="42" s="1"/>
  <c r="D106" i="42"/>
  <c r="M102" i="42"/>
  <c r="J102" i="42"/>
  <c r="G102" i="42"/>
  <c r="D102" i="42"/>
  <c r="E106" i="42" s="1"/>
  <c r="M98" i="42"/>
  <c r="J98" i="42"/>
  <c r="G98" i="42"/>
  <c r="D98" i="42"/>
  <c r="M94" i="42"/>
  <c r="J94" i="42"/>
  <c r="G94" i="42"/>
  <c r="D94" i="42"/>
  <c r="J90" i="42"/>
  <c r="G90" i="42"/>
  <c r="D90" i="42"/>
  <c r="M89" i="42"/>
  <c r="J89" i="42"/>
  <c r="G89" i="42"/>
  <c r="D89" i="42"/>
  <c r="M85" i="42"/>
  <c r="J85" i="42"/>
  <c r="G85" i="42"/>
  <c r="D85" i="42"/>
  <c r="M81" i="42"/>
  <c r="J81" i="42"/>
  <c r="G81" i="42"/>
  <c r="D81" i="42"/>
  <c r="M77" i="42"/>
  <c r="J77" i="42"/>
  <c r="G77" i="42"/>
  <c r="D77" i="42"/>
  <c r="J73" i="42"/>
  <c r="G73" i="42"/>
  <c r="D73" i="42"/>
  <c r="M72" i="42"/>
  <c r="J72" i="42"/>
  <c r="G72" i="42"/>
  <c r="D72" i="42"/>
  <c r="M68" i="42"/>
  <c r="J68" i="42"/>
  <c r="G68" i="42"/>
  <c r="D68" i="42"/>
  <c r="M64" i="42"/>
  <c r="J64" i="42"/>
  <c r="G64" i="42"/>
  <c r="D64" i="42"/>
  <c r="M60" i="42"/>
  <c r="J60" i="42"/>
  <c r="G60" i="42"/>
  <c r="D60" i="42"/>
  <c r="J56" i="42"/>
  <c r="G56" i="42"/>
  <c r="D56" i="42"/>
  <c r="M55" i="42"/>
  <c r="J55" i="42"/>
  <c r="G55" i="42"/>
  <c r="D55" i="42"/>
  <c r="M51" i="42"/>
  <c r="J51" i="42"/>
  <c r="G51" i="42"/>
  <c r="D51" i="42"/>
  <c r="M47" i="42"/>
  <c r="J47" i="42"/>
  <c r="G47" i="42"/>
  <c r="D47" i="42"/>
  <c r="M43" i="42"/>
  <c r="J43" i="42"/>
  <c r="G43" i="42"/>
  <c r="D43" i="42"/>
  <c r="J39" i="42"/>
  <c r="G39" i="42"/>
  <c r="D39" i="42"/>
  <c r="J38" i="42"/>
  <c r="G38" i="42"/>
  <c r="D38" i="42"/>
  <c r="J34" i="42"/>
  <c r="G34" i="42"/>
  <c r="D34" i="42"/>
  <c r="J30" i="42"/>
  <c r="G30" i="42"/>
  <c r="D30" i="42"/>
  <c r="J26" i="42"/>
  <c r="G26" i="42"/>
  <c r="D26" i="42"/>
  <c r="J22" i="42"/>
  <c r="G22" i="42"/>
  <c r="D22" i="42"/>
  <c r="J21" i="42"/>
  <c r="G21" i="42"/>
  <c r="D21" i="42"/>
  <c r="J17" i="42"/>
  <c r="G17" i="42"/>
  <c r="D17" i="42"/>
  <c r="J13" i="42"/>
  <c r="G13" i="42"/>
  <c r="D13" i="42"/>
  <c r="J9" i="42"/>
  <c r="G9" i="42"/>
  <c r="D9" i="42"/>
  <c r="P159" i="43"/>
  <c r="L159" i="43"/>
  <c r="H159" i="43"/>
  <c r="D159" i="43"/>
  <c r="P158" i="43"/>
  <c r="Q163" i="43" s="1"/>
  <c r="L158" i="43"/>
  <c r="N163" i="43" s="1"/>
  <c r="H158" i="43"/>
  <c r="J163" i="43" s="1"/>
  <c r="D158" i="43"/>
  <c r="F163" i="43" s="1"/>
  <c r="P154" i="43"/>
  <c r="L154" i="43"/>
  <c r="H154" i="43"/>
  <c r="D154" i="43"/>
  <c r="P150" i="43"/>
  <c r="L150" i="43"/>
  <c r="H150" i="43"/>
  <c r="D150" i="43"/>
  <c r="P146" i="43"/>
  <c r="R163" i="43" s="1"/>
  <c r="L146" i="43"/>
  <c r="O163" i="43" s="1"/>
  <c r="H146" i="43"/>
  <c r="K163" i="43" s="1"/>
  <c r="D146" i="43"/>
  <c r="G163" i="43" s="1"/>
  <c r="P142" i="43"/>
  <c r="L142" i="43"/>
  <c r="H142" i="43"/>
  <c r="D142" i="43"/>
  <c r="P141" i="43"/>
  <c r="L141" i="43"/>
  <c r="H141" i="43"/>
  <c r="D141" i="43"/>
  <c r="R140" i="43"/>
  <c r="Q140" i="43"/>
  <c r="O140" i="43"/>
  <c r="N140" i="43"/>
  <c r="K140" i="43"/>
  <c r="J140" i="43"/>
  <c r="G140" i="43"/>
  <c r="F140" i="43"/>
  <c r="R139" i="43"/>
  <c r="Q139" i="43"/>
  <c r="O139" i="43"/>
  <c r="N139" i="43"/>
  <c r="K139" i="43"/>
  <c r="J139" i="43"/>
  <c r="G139" i="43"/>
  <c r="F139" i="43"/>
  <c r="R138" i="43"/>
  <c r="Q138" i="43"/>
  <c r="O138" i="43"/>
  <c r="N138" i="43"/>
  <c r="K138" i="43"/>
  <c r="J138" i="43"/>
  <c r="G138" i="43"/>
  <c r="F138" i="43"/>
  <c r="P137" i="43"/>
  <c r="L137" i="43"/>
  <c r="H137" i="43"/>
  <c r="D137" i="43"/>
  <c r="R136" i="43"/>
  <c r="Q136" i="43"/>
  <c r="O136" i="43"/>
  <c r="N136" i="43"/>
  <c r="K136" i="43"/>
  <c r="J136" i="43"/>
  <c r="G136" i="43"/>
  <c r="F136" i="43"/>
  <c r="R135" i="43"/>
  <c r="Q135" i="43"/>
  <c r="O135" i="43"/>
  <c r="N135" i="43"/>
  <c r="K135" i="43"/>
  <c r="J135" i="43"/>
  <c r="G135" i="43"/>
  <c r="F135" i="43"/>
  <c r="R134" i="43"/>
  <c r="Q134" i="43"/>
  <c r="O134" i="43"/>
  <c r="N134" i="43"/>
  <c r="K134" i="43"/>
  <c r="J134" i="43"/>
  <c r="G134" i="43"/>
  <c r="F134" i="43"/>
  <c r="P133" i="43"/>
  <c r="L133" i="43"/>
  <c r="H133" i="43"/>
  <c r="D133" i="43"/>
  <c r="R132" i="43"/>
  <c r="Q132" i="43"/>
  <c r="O132" i="43"/>
  <c r="N132" i="43"/>
  <c r="K132" i="43"/>
  <c r="J132" i="43"/>
  <c r="G132" i="43"/>
  <c r="F132" i="43"/>
  <c r="R131" i="43"/>
  <c r="Q131" i="43"/>
  <c r="O131" i="43"/>
  <c r="N131" i="43"/>
  <c r="K131" i="43"/>
  <c r="J131" i="43"/>
  <c r="G131" i="43"/>
  <c r="F131" i="43"/>
  <c r="R130" i="43"/>
  <c r="Q130" i="43"/>
  <c r="O130" i="43"/>
  <c r="N130" i="43"/>
  <c r="K130" i="43"/>
  <c r="J130" i="43"/>
  <c r="G130" i="43"/>
  <c r="F130" i="43"/>
  <c r="P129" i="43"/>
  <c r="L129" i="43"/>
  <c r="H129" i="43"/>
  <c r="D129" i="43"/>
  <c r="R128" i="43"/>
  <c r="Q128" i="43"/>
  <c r="O128" i="43"/>
  <c r="N128" i="43"/>
  <c r="K128" i="43"/>
  <c r="J128" i="43"/>
  <c r="G128" i="43"/>
  <c r="F128" i="43"/>
  <c r="R127" i="43"/>
  <c r="Q127" i="43"/>
  <c r="O127" i="43"/>
  <c r="N127" i="43"/>
  <c r="K127" i="43"/>
  <c r="J127" i="43"/>
  <c r="G127" i="43"/>
  <c r="F127" i="43"/>
  <c r="R126" i="43"/>
  <c r="Q126" i="43"/>
  <c r="O126" i="43"/>
  <c r="N126" i="43"/>
  <c r="K126" i="43"/>
  <c r="J126" i="43"/>
  <c r="G126" i="43"/>
  <c r="F126" i="43"/>
  <c r="P125" i="43"/>
  <c r="L125" i="43"/>
  <c r="H125" i="43"/>
  <c r="D125" i="43"/>
  <c r="P124" i="43"/>
  <c r="L124" i="43"/>
  <c r="H124" i="43"/>
  <c r="J129" i="43" s="1"/>
  <c r="D124" i="43"/>
  <c r="R123" i="43"/>
  <c r="Q123" i="43"/>
  <c r="O123" i="43"/>
  <c r="N123" i="43"/>
  <c r="K123" i="43"/>
  <c r="J123" i="43"/>
  <c r="G123" i="43"/>
  <c r="F123" i="43"/>
  <c r="R122" i="43"/>
  <c r="Q122" i="43"/>
  <c r="O122" i="43"/>
  <c r="N122" i="43"/>
  <c r="K122" i="43"/>
  <c r="J122" i="43"/>
  <c r="G122" i="43"/>
  <c r="F122" i="43"/>
  <c r="R121" i="43"/>
  <c r="Q121" i="43"/>
  <c r="O121" i="43"/>
  <c r="N121" i="43"/>
  <c r="K121" i="43"/>
  <c r="J121" i="43"/>
  <c r="G121" i="43"/>
  <c r="F121" i="43"/>
  <c r="P120" i="43"/>
  <c r="L120" i="43"/>
  <c r="H120" i="43"/>
  <c r="D120" i="43"/>
  <c r="E120" i="43" s="1"/>
  <c r="R119" i="43"/>
  <c r="Q119" i="43"/>
  <c r="O119" i="43"/>
  <c r="N119" i="43"/>
  <c r="K119" i="43"/>
  <c r="J119" i="43"/>
  <c r="G119" i="43"/>
  <c r="F119" i="43"/>
  <c r="R118" i="43"/>
  <c r="Q118" i="43"/>
  <c r="O118" i="43"/>
  <c r="N118" i="43"/>
  <c r="K118" i="43"/>
  <c r="J118" i="43"/>
  <c r="G118" i="43"/>
  <c r="F118" i="43"/>
  <c r="R117" i="43"/>
  <c r="Q117" i="43"/>
  <c r="O117" i="43"/>
  <c r="N117" i="43"/>
  <c r="K117" i="43"/>
  <c r="J117" i="43"/>
  <c r="G117" i="43"/>
  <c r="F117" i="43"/>
  <c r="P116" i="43"/>
  <c r="L116" i="43"/>
  <c r="H116" i="43"/>
  <c r="J120" i="43" s="1"/>
  <c r="D116" i="43"/>
  <c r="R115" i="43"/>
  <c r="Q115" i="43"/>
  <c r="O115" i="43"/>
  <c r="N115" i="43"/>
  <c r="K115" i="43"/>
  <c r="J115" i="43"/>
  <c r="G115" i="43"/>
  <c r="F115" i="43"/>
  <c r="R114" i="43"/>
  <c r="Q114" i="43"/>
  <c r="O114" i="43"/>
  <c r="N114" i="43"/>
  <c r="K114" i="43"/>
  <c r="J114" i="43"/>
  <c r="G114" i="43"/>
  <c r="F114" i="43"/>
  <c r="R113" i="43"/>
  <c r="Q113" i="43"/>
  <c r="O113" i="43"/>
  <c r="N113" i="43"/>
  <c r="K113" i="43"/>
  <c r="J113" i="43"/>
  <c r="G113" i="43"/>
  <c r="F113" i="43"/>
  <c r="P112" i="43"/>
  <c r="L112" i="43"/>
  <c r="H112" i="43"/>
  <c r="D112" i="43"/>
  <c r="R111" i="43"/>
  <c r="Q111" i="43"/>
  <c r="O111" i="43"/>
  <c r="N111" i="43"/>
  <c r="K111" i="43"/>
  <c r="J111" i="43"/>
  <c r="G111" i="43"/>
  <c r="F111" i="43"/>
  <c r="R110" i="43"/>
  <c r="Q110" i="43"/>
  <c r="O110" i="43"/>
  <c r="N110" i="43"/>
  <c r="K110" i="43"/>
  <c r="J110" i="43"/>
  <c r="G110" i="43"/>
  <c r="F110" i="43"/>
  <c r="R109" i="43"/>
  <c r="Q109" i="43"/>
  <c r="O109" i="43"/>
  <c r="N109" i="43"/>
  <c r="K109" i="43"/>
  <c r="J109" i="43"/>
  <c r="G109" i="43"/>
  <c r="F109" i="43"/>
  <c r="P108" i="43"/>
  <c r="L108" i="43"/>
  <c r="H108" i="43"/>
  <c r="D108" i="43"/>
  <c r="P107" i="43"/>
  <c r="R124" i="43" s="1"/>
  <c r="L107" i="43"/>
  <c r="H107" i="43"/>
  <c r="D107" i="43"/>
  <c r="R106" i="43"/>
  <c r="Q106" i="43"/>
  <c r="O106" i="43"/>
  <c r="N106" i="43"/>
  <c r="K106" i="43"/>
  <c r="J106" i="43"/>
  <c r="G106" i="43"/>
  <c r="F106" i="43"/>
  <c r="R105" i="43"/>
  <c r="Q105" i="43"/>
  <c r="O105" i="43"/>
  <c r="N105" i="43"/>
  <c r="K105" i="43"/>
  <c r="J105" i="43"/>
  <c r="G105" i="43"/>
  <c r="F105" i="43"/>
  <c r="R104" i="43"/>
  <c r="Q104" i="43"/>
  <c r="O104" i="43"/>
  <c r="N104" i="43"/>
  <c r="K104" i="43"/>
  <c r="J104" i="43"/>
  <c r="G104" i="43"/>
  <c r="F104" i="43"/>
  <c r="P103" i="43"/>
  <c r="L103" i="43"/>
  <c r="H103" i="43"/>
  <c r="D103" i="43"/>
  <c r="R102" i="43"/>
  <c r="Q102" i="43"/>
  <c r="O102" i="43"/>
  <c r="N102" i="43"/>
  <c r="K102" i="43"/>
  <c r="J102" i="43"/>
  <c r="G102" i="43"/>
  <c r="F102" i="43"/>
  <c r="R101" i="43"/>
  <c r="Q101" i="43"/>
  <c r="O101" i="43"/>
  <c r="N101" i="43"/>
  <c r="K101" i="43"/>
  <c r="J101" i="43"/>
  <c r="G101" i="43"/>
  <c r="F101" i="43"/>
  <c r="R100" i="43"/>
  <c r="Q100" i="43"/>
  <c r="O100" i="43"/>
  <c r="N100" i="43"/>
  <c r="K100" i="43"/>
  <c r="J100" i="43"/>
  <c r="G100" i="43"/>
  <c r="F100" i="43"/>
  <c r="P99" i="43"/>
  <c r="L99" i="43"/>
  <c r="H99" i="43"/>
  <c r="D99" i="43"/>
  <c r="R98" i="43"/>
  <c r="Q98" i="43"/>
  <c r="O98" i="43"/>
  <c r="N98" i="43"/>
  <c r="K98" i="43"/>
  <c r="J98" i="43"/>
  <c r="G98" i="43"/>
  <c r="F98" i="43"/>
  <c r="R97" i="43"/>
  <c r="Q97" i="43"/>
  <c r="O97" i="43"/>
  <c r="N97" i="43"/>
  <c r="K97" i="43"/>
  <c r="J97" i="43"/>
  <c r="G97" i="43"/>
  <c r="F97" i="43"/>
  <c r="R96" i="43"/>
  <c r="Q96" i="43"/>
  <c r="O96" i="43"/>
  <c r="N96" i="43"/>
  <c r="K96" i="43"/>
  <c r="J96" i="43"/>
  <c r="G96" i="43"/>
  <c r="F96" i="43"/>
  <c r="P95" i="43"/>
  <c r="L95" i="43"/>
  <c r="H95" i="43"/>
  <c r="D95" i="43"/>
  <c r="R94" i="43"/>
  <c r="Q94" i="43"/>
  <c r="O94" i="43"/>
  <c r="N94" i="43"/>
  <c r="K94" i="43"/>
  <c r="J94" i="43"/>
  <c r="G94" i="43"/>
  <c r="F94" i="43"/>
  <c r="R93" i="43"/>
  <c r="Q93" i="43"/>
  <c r="O93" i="43"/>
  <c r="N93" i="43"/>
  <c r="K93" i="43"/>
  <c r="J93" i="43"/>
  <c r="G93" i="43"/>
  <c r="F93" i="43"/>
  <c r="R92" i="43"/>
  <c r="Q92" i="43"/>
  <c r="O92" i="43"/>
  <c r="N92" i="43"/>
  <c r="K92" i="43"/>
  <c r="J92" i="43"/>
  <c r="G92" i="43"/>
  <c r="F92" i="43"/>
  <c r="P91" i="43"/>
  <c r="L91" i="43"/>
  <c r="H91" i="43"/>
  <c r="D91" i="43"/>
  <c r="P90" i="43"/>
  <c r="L90" i="43"/>
  <c r="H90" i="43"/>
  <c r="D90" i="43"/>
  <c r="R89" i="43"/>
  <c r="Q89" i="43"/>
  <c r="O89" i="43"/>
  <c r="N89" i="43"/>
  <c r="K89" i="43"/>
  <c r="J89" i="43"/>
  <c r="G89" i="43"/>
  <c r="F89" i="43"/>
  <c r="R88" i="43"/>
  <c r="Q88" i="43"/>
  <c r="O88" i="43"/>
  <c r="N88" i="43"/>
  <c r="K88" i="43"/>
  <c r="J88" i="43"/>
  <c r="G88" i="43"/>
  <c r="F88" i="43"/>
  <c r="R87" i="43"/>
  <c r="Q87" i="43"/>
  <c r="O87" i="43"/>
  <c r="N87" i="43"/>
  <c r="K87" i="43"/>
  <c r="J87" i="43"/>
  <c r="G87" i="43"/>
  <c r="F87" i="43"/>
  <c r="P86" i="43"/>
  <c r="L86" i="43"/>
  <c r="H86" i="43"/>
  <c r="D86" i="43"/>
  <c r="R85" i="43"/>
  <c r="Q85" i="43"/>
  <c r="O85" i="43"/>
  <c r="N85" i="43"/>
  <c r="K85" i="43"/>
  <c r="J85" i="43"/>
  <c r="G85" i="43"/>
  <c r="F85" i="43"/>
  <c r="R84" i="43"/>
  <c r="Q84" i="43"/>
  <c r="O84" i="43"/>
  <c r="N84" i="43"/>
  <c r="K84" i="43"/>
  <c r="J84" i="43"/>
  <c r="G84" i="43"/>
  <c r="F84" i="43"/>
  <c r="R83" i="43"/>
  <c r="Q83" i="43"/>
  <c r="O83" i="43"/>
  <c r="N83" i="43"/>
  <c r="K83" i="43"/>
  <c r="J83" i="43"/>
  <c r="G83" i="43"/>
  <c r="F83" i="43"/>
  <c r="P82" i="43"/>
  <c r="L82" i="43"/>
  <c r="H82" i="43"/>
  <c r="D82" i="43"/>
  <c r="R81" i="43"/>
  <c r="Q81" i="43"/>
  <c r="O81" i="43"/>
  <c r="N81" i="43"/>
  <c r="K81" i="43"/>
  <c r="J81" i="43"/>
  <c r="G81" i="43"/>
  <c r="F81" i="43"/>
  <c r="R80" i="43"/>
  <c r="Q80" i="43"/>
  <c r="O80" i="43"/>
  <c r="N80" i="43"/>
  <c r="K80" i="43"/>
  <c r="J80" i="43"/>
  <c r="G80" i="43"/>
  <c r="F80" i="43"/>
  <c r="R79" i="43"/>
  <c r="Q79" i="43"/>
  <c r="O79" i="43"/>
  <c r="N79" i="43"/>
  <c r="K79" i="43"/>
  <c r="J79" i="43"/>
  <c r="G79" i="43"/>
  <c r="F79" i="43"/>
  <c r="P78" i="43"/>
  <c r="L78" i="43"/>
  <c r="H78" i="43"/>
  <c r="D78" i="43"/>
  <c r="R77" i="43"/>
  <c r="Q77" i="43"/>
  <c r="O77" i="43"/>
  <c r="N77" i="43"/>
  <c r="K77" i="43"/>
  <c r="J77" i="43"/>
  <c r="G77" i="43"/>
  <c r="F77" i="43"/>
  <c r="R76" i="43"/>
  <c r="Q76" i="43"/>
  <c r="O76" i="43"/>
  <c r="N76" i="43"/>
  <c r="K76" i="43"/>
  <c r="J76" i="43"/>
  <c r="G76" i="43"/>
  <c r="F76" i="43"/>
  <c r="R75" i="43"/>
  <c r="Q75" i="43"/>
  <c r="O75" i="43"/>
  <c r="N75" i="43"/>
  <c r="K75" i="43"/>
  <c r="J75" i="43"/>
  <c r="G75" i="43"/>
  <c r="F75" i="43"/>
  <c r="P74" i="43"/>
  <c r="L74" i="43"/>
  <c r="H74" i="43"/>
  <c r="D74" i="43"/>
  <c r="P73" i="43"/>
  <c r="Q78" i="43" s="1"/>
  <c r="L73" i="43"/>
  <c r="H73" i="43"/>
  <c r="D73" i="43"/>
  <c r="R72" i="43"/>
  <c r="Q72" i="43"/>
  <c r="O72" i="43"/>
  <c r="N72" i="43"/>
  <c r="K72" i="43"/>
  <c r="J72" i="43"/>
  <c r="G72" i="43"/>
  <c r="F72" i="43"/>
  <c r="R71" i="43"/>
  <c r="Q71" i="43"/>
  <c r="O71" i="43"/>
  <c r="N71" i="43"/>
  <c r="K71" i="43"/>
  <c r="J71" i="43"/>
  <c r="G71" i="43"/>
  <c r="F71" i="43"/>
  <c r="R70" i="43"/>
  <c r="Q70" i="43"/>
  <c r="O70" i="43"/>
  <c r="N70" i="43"/>
  <c r="K70" i="43"/>
  <c r="J70" i="43"/>
  <c r="G70" i="43"/>
  <c r="F70" i="43"/>
  <c r="P69" i="43"/>
  <c r="L69" i="43"/>
  <c r="H69" i="43"/>
  <c r="D69" i="43"/>
  <c r="R68" i="43"/>
  <c r="Q68" i="43"/>
  <c r="O68" i="43"/>
  <c r="N68" i="43"/>
  <c r="K68" i="43"/>
  <c r="J68" i="43"/>
  <c r="G68" i="43"/>
  <c r="F68" i="43"/>
  <c r="R67" i="43"/>
  <c r="Q67" i="43"/>
  <c r="O67" i="43"/>
  <c r="N67" i="43"/>
  <c r="K67" i="43"/>
  <c r="J67" i="43"/>
  <c r="G67" i="43"/>
  <c r="F67" i="43"/>
  <c r="R66" i="43"/>
  <c r="Q66" i="43"/>
  <c r="O66" i="43"/>
  <c r="N66" i="43"/>
  <c r="K66" i="43"/>
  <c r="J66" i="43"/>
  <c r="G66" i="43"/>
  <c r="F66" i="43"/>
  <c r="P65" i="43"/>
  <c r="L65" i="43"/>
  <c r="H65" i="43"/>
  <c r="D65" i="43"/>
  <c r="R64" i="43"/>
  <c r="Q64" i="43"/>
  <c r="O64" i="43"/>
  <c r="N64" i="43"/>
  <c r="K64" i="43"/>
  <c r="J64" i="43"/>
  <c r="G64" i="43"/>
  <c r="F64" i="43"/>
  <c r="R63" i="43"/>
  <c r="Q63" i="43"/>
  <c r="O63" i="43"/>
  <c r="N63" i="43"/>
  <c r="K63" i="43"/>
  <c r="J63" i="43"/>
  <c r="G63" i="43"/>
  <c r="F63" i="43"/>
  <c r="R62" i="43"/>
  <c r="Q62" i="43"/>
  <c r="O62" i="43"/>
  <c r="N62" i="43"/>
  <c r="K62" i="43"/>
  <c r="J62" i="43"/>
  <c r="G62" i="43"/>
  <c r="F62" i="43"/>
  <c r="P61" i="43"/>
  <c r="L61" i="43"/>
  <c r="H61" i="43"/>
  <c r="D61" i="43"/>
  <c r="R60" i="43"/>
  <c r="Q60" i="43"/>
  <c r="O60" i="43"/>
  <c r="N60" i="43"/>
  <c r="K60" i="43"/>
  <c r="J60" i="43"/>
  <c r="G60" i="43"/>
  <c r="F60" i="43"/>
  <c r="R59" i="43"/>
  <c r="Q59" i="43"/>
  <c r="O59" i="43"/>
  <c r="N59" i="43"/>
  <c r="K59" i="43"/>
  <c r="J59" i="43"/>
  <c r="G59" i="43"/>
  <c r="F59" i="43"/>
  <c r="R58" i="43"/>
  <c r="Q58" i="43"/>
  <c r="O58" i="43"/>
  <c r="N58" i="43"/>
  <c r="K58" i="43"/>
  <c r="J58" i="43"/>
  <c r="G58" i="43"/>
  <c r="F58" i="43"/>
  <c r="P57" i="43"/>
  <c r="L57" i="43"/>
  <c r="H57" i="43"/>
  <c r="D57" i="43"/>
  <c r="P56" i="43"/>
  <c r="L56" i="43"/>
  <c r="H56" i="43"/>
  <c r="D56" i="43"/>
  <c r="R55" i="43"/>
  <c r="Q55" i="43"/>
  <c r="O55" i="43"/>
  <c r="N55" i="43"/>
  <c r="K55" i="43"/>
  <c r="J55" i="43"/>
  <c r="G55" i="43"/>
  <c r="F55" i="43"/>
  <c r="R54" i="43"/>
  <c r="Q54" i="43"/>
  <c r="O54" i="43"/>
  <c r="N54" i="43"/>
  <c r="K54" i="43"/>
  <c r="J54" i="43"/>
  <c r="G54" i="43"/>
  <c r="F54" i="43"/>
  <c r="R53" i="43"/>
  <c r="Q53" i="43"/>
  <c r="O53" i="43"/>
  <c r="N53" i="43"/>
  <c r="K53" i="43"/>
  <c r="J53" i="43"/>
  <c r="G53" i="43"/>
  <c r="F53" i="43"/>
  <c r="P52" i="43"/>
  <c r="L52" i="43"/>
  <c r="H52" i="43"/>
  <c r="D52" i="43"/>
  <c r="R51" i="43"/>
  <c r="Q51" i="43"/>
  <c r="O51" i="43"/>
  <c r="N51" i="43"/>
  <c r="K51" i="43"/>
  <c r="J51" i="43"/>
  <c r="G51" i="43"/>
  <c r="F51" i="43"/>
  <c r="R50" i="43"/>
  <c r="Q50" i="43"/>
  <c r="O50" i="43"/>
  <c r="N50" i="43"/>
  <c r="K50" i="43"/>
  <c r="J50" i="43"/>
  <c r="G50" i="43"/>
  <c r="F50" i="43"/>
  <c r="R49" i="43"/>
  <c r="Q49" i="43"/>
  <c r="O49" i="43"/>
  <c r="N49" i="43"/>
  <c r="K49" i="43"/>
  <c r="J49" i="43"/>
  <c r="G49" i="43"/>
  <c r="F49" i="43"/>
  <c r="P48" i="43"/>
  <c r="L48" i="43"/>
  <c r="H48" i="43"/>
  <c r="D48" i="43"/>
  <c r="R47" i="43"/>
  <c r="Q47" i="43"/>
  <c r="O47" i="43"/>
  <c r="N47" i="43"/>
  <c r="K47" i="43"/>
  <c r="J47" i="43"/>
  <c r="G47" i="43"/>
  <c r="F47" i="43"/>
  <c r="R46" i="43"/>
  <c r="Q46" i="43"/>
  <c r="O46" i="43"/>
  <c r="N46" i="43"/>
  <c r="K46" i="43"/>
  <c r="J46" i="43"/>
  <c r="G46" i="43"/>
  <c r="F46" i="43"/>
  <c r="R45" i="43"/>
  <c r="Q45" i="43"/>
  <c r="O45" i="43"/>
  <c r="N45" i="43"/>
  <c r="K45" i="43"/>
  <c r="J45" i="43"/>
  <c r="G45" i="43"/>
  <c r="F45" i="43"/>
  <c r="P44" i="43"/>
  <c r="L44" i="43"/>
  <c r="H44" i="43"/>
  <c r="D44" i="43"/>
  <c r="R43" i="43"/>
  <c r="Q43" i="43"/>
  <c r="O43" i="43"/>
  <c r="N43" i="43"/>
  <c r="K43" i="43"/>
  <c r="J43" i="43"/>
  <c r="G43" i="43"/>
  <c r="F43" i="43"/>
  <c r="R42" i="43"/>
  <c r="Q42" i="43"/>
  <c r="O42" i="43"/>
  <c r="N42" i="43"/>
  <c r="K42" i="43"/>
  <c r="J42" i="43"/>
  <c r="G42" i="43"/>
  <c r="F42" i="43"/>
  <c r="R41" i="43"/>
  <c r="Q41" i="43"/>
  <c r="O41" i="43"/>
  <c r="N41" i="43"/>
  <c r="K41" i="43"/>
  <c r="J41" i="43"/>
  <c r="G41" i="43"/>
  <c r="F41" i="43"/>
  <c r="P40" i="43"/>
  <c r="L40" i="43"/>
  <c r="H40" i="43"/>
  <c r="D40" i="43"/>
  <c r="P39" i="43"/>
  <c r="L39" i="43"/>
  <c r="H39" i="43"/>
  <c r="D39" i="43"/>
  <c r="R38" i="43"/>
  <c r="Q38" i="43"/>
  <c r="O38" i="43"/>
  <c r="N38" i="43"/>
  <c r="K38" i="43"/>
  <c r="J38" i="43"/>
  <c r="G38" i="43"/>
  <c r="F38" i="43"/>
  <c r="R37" i="43"/>
  <c r="Q37" i="43"/>
  <c r="O37" i="43"/>
  <c r="N37" i="43"/>
  <c r="K37" i="43"/>
  <c r="J37" i="43"/>
  <c r="G37" i="43"/>
  <c r="F37" i="43"/>
  <c r="R36" i="43"/>
  <c r="Q36" i="43"/>
  <c r="O36" i="43"/>
  <c r="N36" i="43"/>
  <c r="K36" i="43"/>
  <c r="J36" i="43"/>
  <c r="G36" i="43"/>
  <c r="F36" i="43"/>
  <c r="P35" i="43"/>
  <c r="L35" i="43"/>
  <c r="H35" i="43"/>
  <c r="D35" i="43"/>
  <c r="R34" i="43"/>
  <c r="Q34" i="43"/>
  <c r="O34" i="43"/>
  <c r="N34" i="43"/>
  <c r="K34" i="43"/>
  <c r="J34" i="43"/>
  <c r="G34" i="43"/>
  <c r="F34" i="43"/>
  <c r="R33" i="43"/>
  <c r="Q33" i="43"/>
  <c r="O33" i="43"/>
  <c r="N33" i="43"/>
  <c r="K33" i="43"/>
  <c r="J33" i="43"/>
  <c r="G33" i="43"/>
  <c r="F33" i="43"/>
  <c r="R32" i="43"/>
  <c r="Q32" i="43"/>
  <c r="O32" i="43"/>
  <c r="N32" i="43"/>
  <c r="K32" i="43"/>
  <c r="J32" i="43"/>
  <c r="G32" i="43"/>
  <c r="F32" i="43"/>
  <c r="P31" i="43"/>
  <c r="L31" i="43"/>
  <c r="H31" i="43"/>
  <c r="D31" i="43"/>
  <c r="R30" i="43"/>
  <c r="Q30" i="43"/>
  <c r="O30" i="43"/>
  <c r="N30" i="43"/>
  <c r="K30" i="43"/>
  <c r="J30" i="43"/>
  <c r="G30" i="43"/>
  <c r="F30" i="43"/>
  <c r="R29" i="43"/>
  <c r="Q29" i="43"/>
  <c r="O29" i="43"/>
  <c r="N29" i="43"/>
  <c r="K29" i="43"/>
  <c r="J29" i="43"/>
  <c r="G29" i="43"/>
  <c r="F29" i="43"/>
  <c r="R28" i="43"/>
  <c r="Q28" i="43"/>
  <c r="O28" i="43"/>
  <c r="N28" i="43"/>
  <c r="K28" i="43"/>
  <c r="J28" i="43"/>
  <c r="G28" i="43"/>
  <c r="F28" i="43"/>
  <c r="P27" i="43"/>
  <c r="L27" i="43"/>
  <c r="H27" i="43"/>
  <c r="D27" i="43"/>
  <c r="R26" i="43"/>
  <c r="Q26" i="43"/>
  <c r="O26" i="43"/>
  <c r="N26" i="43"/>
  <c r="K26" i="43"/>
  <c r="J26" i="43"/>
  <c r="G26" i="43"/>
  <c r="F26" i="43"/>
  <c r="R25" i="43"/>
  <c r="Q25" i="43"/>
  <c r="O25" i="43"/>
  <c r="N25" i="43"/>
  <c r="K25" i="43"/>
  <c r="J25" i="43"/>
  <c r="G25" i="43"/>
  <c r="F25" i="43"/>
  <c r="R24" i="43"/>
  <c r="Q24" i="43"/>
  <c r="O24" i="43"/>
  <c r="N24" i="43"/>
  <c r="K24" i="43"/>
  <c r="J24" i="43"/>
  <c r="G24" i="43"/>
  <c r="F24" i="43"/>
  <c r="P23" i="43"/>
  <c r="L23" i="43"/>
  <c r="H23" i="43"/>
  <c r="D23" i="43"/>
  <c r="P22" i="43"/>
  <c r="L22" i="43"/>
  <c r="H22" i="43"/>
  <c r="D22" i="43"/>
  <c r="Q21" i="43"/>
  <c r="N21" i="43"/>
  <c r="J21" i="43"/>
  <c r="F21" i="43"/>
  <c r="Q20" i="43"/>
  <c r="N20" i="43"/>
  <c r="J20" i="43"/>
  <c r="F20" i="43"/>
  <c r="Q19" i="43"/>
  <c r="N19" i="43"/>
  <c r="J19" i="43"/>
  <c r="F19" i="43"/>
  <c r="P18" i="43"/>
  <c r="L18" i="43"/>
  <c r="H18" i="43"/>
  <c r="D18" i="43"/>
  <c r="Q17" i="43"/>
  <c r="N17" i="43"/>
  <c r="J17" i="43"/>
  <c r="F17" i="43"/>
  <c r="Q16" i="43"/>
  <c r="N16" i="43"/>
  <c r="J16" i="43"/>
  <c r="F16" i="43"/>
  <c r="Q15" i="43"/>
  <c r="N15" i="43"/>
  <c r="J15" i="43"/>
  <c r="F15" i="43"/>
  <c r="P14" i="43"/>
  <c r="L14" i="43"/>
  <c r="H14" i="43"/>
  <c r="D14" i="43"/>
  <c r="Q13" i="43"/>
  <c r="N13" i="43"/>
  <c r="J13" i="43"/>
  <c r="F13" i="43"/>
  <c r="Q12" i="43"/>
  <c r="N12" i="43"/>
  <c r="J12" i="43"/>
  <c r="F12" i="43"/>
  <c r="Q11" i="43"/>
  <c r="N11" i="43"/>
  <c r="J11" i="43"/>
  <c r="F11" i="43"/>
  <c r="P10" i="43"/>
  <c r="L10" i="43"/>
  <c r="H10" i="43"/>
  <c r="D10" i="43"/>
  <c r="Q9" i="43"/>
  <c r="N9" i="43"/>
  <c r="J9" i="43"/>
  <c r="F9" i="43"/>
  <c r="Q8" i="43"/>
  <c r="N8" i="43"/>
  <c r="J8" i="43"/>
  <c r="F8" i="43"/>
  <c r="G157" i="44"/>
  <c r="H162" i="44" s="1"/>
  <c r="D157" i="44"/>
  <c r="E162" i="44" s="1"/>
  <c r="G153" i="44"/>
  <c r="D153" i="44"/>
  <c r="G149" i="44"/>
  <c r="D149" i="44"/>
  <c r="G145" i="44"/>
  <c r="I162" i="44" s="1"/>
  <c r="D145" i="44"/>
  <c r="F162" i="44" s="1"/>
  <c r="G140" i="44"/>
  <c r="D140" i="44"/>
  <c r="I139" i="44"/>
  <c r="H139" i="44"/>
  <c r="F139" i="44"/>
  <c r="E139" i="44"/>
  <c r="I138" i="44"/>
  <c r="H138" i="44"/>
  <c r="F138" i="44"/>
  <c r="E138" i="44"/>
  <c r="I137" i="44"/>
  <c r="H137" i="44"/>
  <c r="F137" i="44"/>
  <c r="E137" i="44"/>
  <c r="G136" i="44"/>
  <c r="D136" i="44"/>
  <c r="I135" i="44"/>
  <c r="H135" i="44"/>
  <c r="F135" i="44"/>
  <c r="E135" i="44"/>
  <c r="I134" i="44"/>
  <c r="H134" i="44"/>
  <c r="F134" i="44"/>
  <c r="E134" i="44"/>
  <c r="I133" i="44"/>
  <c r="H133" i="44"/>
  <c r="F133" i="44"/>
  <c r="E133" i="44"/>
  <c r="G132" i="44"/>
  <c r="D132" i="44"/>
  <c r="I131" i="44"/>
  <c r="H131" i="44"/>
  <c r="F131" i="44"/>
  <c r="E131" i="44"/>
  <c r="I130" i="44"/>
  <c r="H130" i="44"/>
  <c r="F130" i="44"/>
  <c r="E130" i="44"/>
  <c r="I129" i="44"/>
  <c r="H129" i="44"/>
  <c r="F129" i="44"/>
  <c r="E129" i="44"/>
  <c r="G128" i="44"/>
  <c r="D128" i="44"/>
  <c r="I127" i="44"/>
  <c r="H127" i="44"/>
  <c r="F127" i="44"/>
  <c r="E127" i="44"/>
  <c r="I126" i="44"/>
  <c r="H126" i="44"/>
  <c r="F126" i="44"/>
  <c r="E126" i="44"/>
  <c r="I125" i="44"/>
  <c r="H125" i="44"/>
  <c r="F125" i="44"/>
  <c r="E125" i="44"/>
  <c r="G123" i="44"/>
  <c r="D123" i="44"/>
  <c r="I122" i="44"/>
  <c r="H122" i="44"/>
  <c r="F122" i="44"/>
  <c r="E122" i="44"/>
  <c r="I121" i="44"/>
  <c r="H121" i="44"/>
  <c r="F121" i="44"/>
  <c r="E121" i="44"/>
  <c r="I120" i="44"/>
  <c r="H120" i="44"/>
  <c r="F120" i="44"/>
  <c r="E120" i="44"/>
  <c r="G119" i="44"/>
  <c r="I136" i="44" s="1"/>
  <c r="D119" i="44"/>
  <c r="I118" i="44"/>
  <c r="H118" i="44"/>
  <c r="F118" i="44"/>
  <c r="E118" i="44"/>
  <c r="I117" i="44"/>
  <c r="H117" i="44"/>
  <c r="F117" i="44"/>
  <c r="E117" i="44"/>
  <c r="I116" i="44"/>
  <c r="H116" i="44"/>
  <c r="F116" i="44"/>
  <c r="E116" i="44"/>
  <c r="G115" i="44"/>
  <c r="D115" i="44"/>
  <c r="I114" i="44"/>
  <c r="H114" i="44"/>
  <c r="F114" i="44"/>
  <c r="E114" i="44"/>
  <c r="I113" i="44"/>
  <c r="H113" i="44"/>
  <c r="F113" i="44"/>
  <c r="E113" i="44"/>
  <c r="I112" i="44"/>
  <c r="H112" i="44"/>
  <c r="F112" i="44"/>
  <c r="E112" i="44"/>
  <c r="G111" i="44"/>
  <c r="D111" i="44"/>
  <c r="I110" i="44"/>
  <c r="H110" i="44"/>
  <c r="F110" i="44"/>
  <c r="E110" i="44"/>
  <c r="I109" i="44"/>
  <c r="H109" i="44"/>
  <c r="F109" i="44"/>
  <c r="E109" i="44"/>
  <c r="I108" i="44"/>
  <c r="H108" i="44"/>
  <c r="F108" i="44"/>
  <c r="E108" i="44"/>
  <c r="G106" i="44"/>
  <c r="D106" i="44"/>
  <c r="I105" i="44"/>
  <c r="H105" i="44"/>
  <c r="F105" i="44"/>
  <c r="E105" i="44"/>
  <c r="I104" i="44"/>
  <c r="H104" i="44"/>
  <c r="F104" i="44"/>
  <c r="E104" i="44"/>
  <c r="I103" i="44"/>
  <c r="H103" i="44"/>
  <c r="F103" i="44"/>
  <c r="E103" i="44"/>
  <c r="G102" i="44"/>
  <c r="D102" i="44"/>
  <c r="I101" i="44"/>
  <c r="H101" i="44"/>
  <c r="F101" i="44"/>
  <c r="E101" i="44"/>
  <c r="I100" i="44"/>
  <c r="H100" i="44"/>
  <c r="F100" i="44"/>
  <c r="E100" i="44"/>
  <c r="I99" i="44"/>
  <c r="H99" i="44"/>
  <c r="F99" i="44"/>
  <c r="E99" i="44"/>
  <c r="G98" i="44"/>
  <c r="D98" i="44"/>
  <c r="I97" i="44"/>
  <c r="H97" i="44"/>
  <c r="F97" i="44"/>
  <c r="E97" i="44"/>
  <c r="I96" i="44"/>
  <c r="H96" i="44"/>
  <c r="F96" i="44"/>
  <c r="E96" i="44"/>
  <c r="I95" i="44"/>
  <c r="H95" i="44"/>
  <c r="F95" i="44"/>
  <c r="E95" i="44"/>
  <c r="G94" i="44"/>
  <c r="D94" i="44"/>
  <c r="I93" i="44"/>
  <c r="H93" i="44"/>
  <c r="F93" i="44"/>
  <c r="E93" i="44"/>
  <c r="I92" i="44"/>
  <c r="H92" i="44"/>
  <c r="F92" i="44"/>
  <c r="E92" i="44"/>
  <c r="I91" i="44"/>
  <c r="H91" i="44"/>
  <c r="F91" i="44"/>
  <c r="E91" i="44"/>
  <c r="G89" i="44"/>
  <c r="D89" i="44"/>
  <c r="I88" i="44"/>
  <c r="H88" i="44"/>
  <c r="F88" i="44"/>
  <c r="E88" i="44"/>
  <c r="I87" i="44"/>
  <c r="H87" i="44"/>
  <c r="F87" i="44"/>
  <c r="E87" i="44"/>
  <c r="I86" i="44"/>
  <c r="H86" i="44"/>
  <c r="F86" i="44"/>
  <c r="E86" i="44"/>
  <c r="G85" i="44"/>
  <c r="D85" i="44"/>
  <c r="I84" i="44"/>
  <c r="H84" i="44"/>
  <c r="F84" i="44"/>
  <c r="E84" i="44"/>
  <c r="I83" i="44"/>
  <c r="H83" i="44"/>
  <c r="F83" i="44"/>
  <c r="E83" i="44"/>
  <c r="I82" i="44"/>
  <c r="H82" i="44"/>
  <c r="F82" i="44"/>
  <c r="E82" i="44"/>
  <c r="G81" i="44"/>
  <c r="D81" i="44"/>
  <c r="I80" i="44"/>
  <c r="H80" i="44"/>
  <c r="F80" i="44"/>
  <c r="E80" i="44"/>
  <c r="I79" i="44"/>
  <c r="H79" i="44"/>
  <c r="F79" i="44"/>
  <c r="E79" i="44"/>
  <c r="I78" i="44"/>
  <c r="H78" i="44"/>
  <c r="F78" i="44"/>
  <c r="E78" i="44"/>
  <c r="G77" i="44"/>
  <c r="D77" i="44"/>
  <c r="I76" i="44"/>
  <c r="H76" i="44"/>
  <c r="F76" i="44"/>
  <c r="E76" i="44"/>
  <c r="I75" i="44"/>
  <c r="H75" i="44"/>
  <c r="F75" i="44"/>
  <c r="E75" i="44"/>
  <c r="I74" i="44"/>
  <c r="H74" i="44"/>
  <c r="F74" i="44"/>
  <c r="E74" i="44"/>
  <c r="G72" i="44"/>
  <c r="D72" i="44"/>
  <c r="I71" i="44"/>
  <c r="H71" i="44"/>
  <c r="F71" i="44"/>
  <c r="E71" i="44"/>
  <c r="I70" i="44"/>
  <c r="H70" i="44"/>
  <c r="F70" i="44"/>
  <c r="E70" i="44"/>
  <c r="I69" i="44"/>
  <c r="H69" i="44"/>
  <c r="F69" i="44"/>
  <c r="E69" i="44"/>
  <c r="G68" i="44"/>
  <c r="D68" i="44"/>
  <c r="I67" i="44"/>
  <c r="H67" i="44"/>
  <c r="F67" i="44"/>
  <c r="E67" i="44"/>
  <c r="I66" i="44"/>
  <c r="H66" i="44"/>
  <c r="F66" i="44"/>
  <c r="E66" i="44"/>
  <c r="I65" i="44"/>
  <c r="H65" i="44"/>
  <c r="F65" i="44"/>
  <c r="E65" i="44"/>
  <c r="G64" i="44"/>
  <c r="D64" i="44"/>
  <c r="I63" i="44"/>
  <c r="H63" i="44"/>
  <c r="F63" i="44"/>
  <c r="E63" i="44"/>
  <c r="I62" i="44"/>
  <c r="H62" i="44"/>
  <c r="F62" i="44"/>
  <c r="E62" i="44"/>
  <c r="I61" i="44"/>
  <c r="H61" i="44"/>
  <c r="F61" i="44"/>
  <c r="E61" i="44"/>
  <c r="G60" i="44"/>
  <c r="D60" i="44"/>
  <c r="I59" i="44"/>
  <c r="H59" i="44"/>
  <c r="F59" i="44"/>
  <c r="E59" i="44"/>
  <c r="I58" i="44"/>
  <c r="H58" i="44"/>
  <c r="F58" i="44"/>
  <c r="E58" i="44"/>
  <c r="I57" i="44"/>
  <c r="H57" i="44"/>
  <c r="F57" i="44"/>
  <c r="E57" i="44"/>
  <c r="G55" i="44"/>
  <c r="D55" i="44"/>
  <c r="I54" i="44"/>
  <c r="H54" i="44"/>
  <c r="F54" i="44"/>
  <c r="E54" i="44"/>
  <c r="I53" i="44"/>
  <c r="H53" i="44"/>
  <c r="F53" i="44"/>
  <c r="E53" i="44"/>
  <c r="I52" i="44"/>
  <c r="H52" i="44"/>
  <c r="F52" i="44"/>
  <c r="E52" i="44"/>
  <c r="G51" i="44"/>
  <c r="D51" i="44"/>
  <c r="I50" i="44"/>
  <c r="H50" i="44"/>
  <c r="F50" i="44"/>
  <c r="E50" i="44"/>
  <c r="I49" i="44"/>
  <c r="H49" i="44"/>
  <c r="F49" i="44"/>
  <c r="E49" i="44"/>
  <c r="I48" i="44"/>
  <c r="H48" i="44"/>
  <c r="F48" i="44"/>
  <c r="E48" i="44"/>
  <c r="G47" i="44"/>
  <c r="D47" i="44"/>
  <c r="I46" i="44"/>
  <c r="H46" i="44"/>
  <c r="F46" i="44"/>
  <c r="E46" i="44"/>
  <c r="I45" i="44"/>
  <c r="H45" i="44"/>
  <c r="F45" i="44"/>
  <c r="E45" i="44"/>
  <c r="I44" i="44"/>
  <c r="H44" i="44"/>
  <c r="F44" i="44"/>
  <c r="E44" i="44"/>
  <c r="G43" i="44"/>
  <c r="D43" i="44"/>
  <c r="I42" i="44"/>
  <c r="H42" i="44"/>
  <c r="F42" i="44"/>
  <c r="E42" i="44"/>
  <c r="I41" i="44"/>
  <c r="H41" i="44"/>
  <c r="F41" i="44"/>
  <c r="E41" i="44"/>
  <c r="I40" i="44"/>
  <c r="H40" i="44"/>
  <c r="F40" i="44"/>
  <c r="E40" i="44"/>
  <c r="G38" i="44"/>
  <c r="D38" i="44"/>
  <c r="I37" i="44"/>
  <c r="H37" i="44"/>
  <c r="F37" i="44"/>
  <c r="E37" i="44"/>
  <c r="I36" i="44"/>
  <c r="H36" i="44"/>
  <c r="F36" i="44"/>
  <c r="E36" i="44"/>
  <c r="I35" i="44"/>
  <c r="H35" i="44"/>
  <c r="F35" i="44"/>
  <c r="E35" i="44"/>
  <c r="G34" i="44"/>
  <c r="D34" i="44"/>
  <c r="I33" i="44"/>
  <c r="H33" i="44"/>
  <c r="F33" i="44"/>
  <c r="E33" i="44"/>
  <c r="I32" i="44"/>
  <c r="H32" i="44"/>
  <c r="F32" i="44"/>
  <c r="E32" i="44"/>
  <c r="I31" i="44"/>
  <c r="H31" i="44"/>
  <c r="F31" i="44"/>
  <c r="E31" i="44"/>
  <c r="G30" i="44"/>
  <c r="D30" i="44"/>
  <c r="I29" i="44"/>
  <c r="H29" i="44"/>
  <c r="F29" i="44"/>
  <c r="E29" i="44"/>
  <c r="I28" i="44"/>
  <c r="H28" i="44"/>
  <c r="F28" i="44"/>
  <c r="E28" i="44"/>
  <c r="I27" i="44"/>
  <c r="H27" i="44"/>
  <c r="F27" i="44"/>
  <c r="E27" i="44"/>
  <c r="G26" i="44"/>
  <c r="D26" i="44"/>
  <c r="I25" i="44"/>
  <c r="H25" i="44"/>
  <c r="F25" i="44"/>
  <c r="E25" i="44"/>
  <c r="I24" i="44"/>
  <c r="H24" i="44"/>
  <c r="F24" i="44"/>
  <c r="E24" i="44"/>
  <c r="I23" i="44"/>
  <c r="H23" i="44"/>
  <c r="F23" i="44"/>
  <c r="E23" i="44"/>
  <c r="G21" i="44"/>
  <c r="D21" i="44"/>
  <c r="H20" i="44"/>
  <c r="E20" i="44"/>
  <c r="H19" i="44"/>
  <c r="E19" i="44"/>
  <c r="H18" i="44"/>
  <c r="E18" i="44"/>
  <c r="G17" i="44"/>
  <c r="D17" i="44"/>
  <c r="H16" i="44"/>
  <c r="E16" i="44"/>
  <c r="H15" i="44"/>
  <c r="E15" i="44"/>
  <c r="H14" i="44"/>
  <c r="E14" i="44"/>
  <c r="G13" i="44"/>
  <c r="D13" i="44"/>
  <c r="H12" i="44"/>
  <c r="E12" i="44"/>
  <c r="H11" i="44"/>
  <c r="E11" i="44"/>
  <c r="H10" i="44"/>
  <c r="E10" i="44"/>
  <c r="G9" i="44"/>
  <c r="D9" i="44"/>
  <c r="H8" i="44"/>
  <c r="E8" i="44"/>
  <c r="H7" i="44"/>
  <c r="E7" i="44"/>
  <c r="G69" i="43" l="1"/>
  <c r="N146" i="43"/>
  <c r="I23" i="43"/>
  <c r="L106" i="42"/>
  <c r="E57" i="43"/>
  <c r="L73" i="42"/>
  <c r="H30" i="44"/>
  <c r="L30" i="42"/>
  <c r="I30" i="44"/>
  <c r="M10" i="43"/>
  <c r="M22" i="43"/>
  <c r="H136" i="44"/>
  <c r="M146" i="43"/>
  <c r="G159" i="43"/>
  <c r="K68" i="42"/>
  <c r="H119" i="42"/>
  <c r="H98" i="42"/>
  <c r="F55" i="42"/>
  <c r="E21" i="42"/>
  <c r="F158" i="43"/>
  <c r="G48" i="43"/>
  <c r="Q27" i="43"/>
  <c r="K136" i="42"/>
  <c r="E85" i="44"/>
  <c r="E64" i="44"/>
  <c r="F60" i="44"/>
  <c r="L124" i="42"/>
  <c r="L85" i="42"/>
  <c r="E145" i="42"/>
  <c r="M38" i="42"/>
  <c r="N43" i="42" s="1"/>
  <c r="L72" i="42"/>
  <c r="K51" i="42"/>
  <c r="O128" i="42"/>
  <c r="H21" i="42"/>
  <c r="H38" i="42"/>
  <c r="E72" i="42"/>
  <c r="M73" i="42"/>
  <c r="K102" i="42"/>
  <c r="E38" i="42"/>
  <c r="L39" i="42"/>
  <c r="H77" i="42"/>
  <c r="L90" i="42"/>
  <c r="I43" i="42"/>
  <c r="O115" i="42"/>
  <c r="K60" i="42"/>
  <c r="L153" i="42"/>
  <c r="L158" i="42"/>
  <c r="H17" i="42"/>
  <c r="O81" i="42"/>
  <c r="K119" i="42"/>
  <c r="E47" i="42"/>
  <c r="I77" i="42"/>
  <c r="I85" i="42"/>
  <c r="E140" i="42"/>
  <c r="I51" i="42"/>
  <c r="F123" i="42"/>
  <c r="I128" i="42"/>
  <c r="L157" i="42"/>
  <c r="L56" i="42"/>
  <c r="O72" i="42"/>
  <c r="K128" i="42"/>
  <c r="H145" i="42"/>
  <c r="H153" i="42"/>
  <c r="H157" i="42"/>
  <c r="H34" i="44"/>
  <c r="I10" i="43"/>
  <c r="R39" i="43"/>
  <c r="R137" i="43"/>
  <c r="R150" i="43"/>
  <c r="Q146" i="43"/>
  <c r="E17" i="42"/>
  <c r="L77" i="42"/>
  <c r="I90" i="42"/>
  <c r="I111" i="42"/>
  <c r="I145" i="42"/>
  <c r="I158" i="42"/>
  <c r="G39" i="43"/>
  <c r="L111" i="42"/>
  <c r="K56" i="43"/>
  <c r="I129" i="43"/>
  <c r="I142" i="43"/>
  <c r="E13" i="42"/>
  <c r="K34" i="42"/>
  <c r="L64" i="42"/>
  <c r="I68" i="42"/>
  <c r="F81" i="42"/>
  <c r="O85" i="42"/>
  <c r="K111" i="42"/>
  <c r="O153" i="42"/>
  <c r="I124" i="42"/>
  <c r="L145" i="42"/>
  <c r="I22" i="43"/>
  <c r="N35" i="43"/>
  <c r="O48" i="43"/>
  <c r="M95" i="43"/>
  <c r="O103" i="43"/>
  <c r="O125" i="43"/>
  <c r="I150" i="43"/>
  <c r="H13" i="42"/>
  <c r="H26" i="42"/>
  <c r="L60" i="42"/>
  <c r="H85" i="42"/>
  <c r="F89" i="42"/>
  <c r="O106" i="42"/>
  <c r="O119" i="42"/>
  <c r="O140" i="42"/>
  <c r="F149" i="42"/>
  <c r="F157" i="42"/>
  <c r="F30" i="42"/>
  <c r="O31" i="43"/>
  <c r="F73" i="43"/>
  <c r="H51" i="42"/>
  <c r="I60" i="42"/>
  <c r="G40" i="43"/>
  <c r="R40" i="43"/>
  <c r="L26" i="42"/>
  <c r="H43" i="42"/>
  <c r="O60" i="42"/>
  <c r="L98" i="42"/>
  <c r="H89" i="42"/>
  <c r="I94" i="42"/>
  <c r="I102" i="42"/>
  <c r="M107" i="42"/>
  <c r="F115" i="42"/>
  <c r="I136" i="42"/>
  <c r="M141" i="42"/>
  <c r="K94" i="42"/>
  <c r="L149" i="42"/>
  <c r="M23" i="43"/>
  <c r="J44" i="43"/>
  <c r="H34" i="42"/>
  <c r="L43" i="42"/>
  <c r="I56" i="42"/>
  <c r="O94" i="42"/>
  <c r="O149" i="42"/>
  <c r="K26" i="42"/>
  <c r="L55" i="42"/>
  <c r="I47" i="42"/>
  <c r="L51" i="42"/>
  <c r="M56" i="42"/>
  <c r="O64" i="42"/>
  <c r="F72" i="42"/>
  <c r="O77" i="42"/>
  <c r="E98" i="42"/>
  <c r="H102" i="42"/>
  <c r="L123" i="42"/>
  <c r="I115" i="42"/>
  <c r="L119" i="42"/>
  <c r="M124" i="42"/>
  <c r="O132" i="42"/>
  <c r="F140" i="42"/>
  <c r="O145" i="42"/>
  <c r="I89" i="42"/>
  <c r="K115" i="42"/>
  <c r="L128" i="42"/>
  <c r="L141" i="42"/>
  <c r="I153" i="42"/>
  <c r="I157" i="42"/>
  <c r="I34" i="42"/>
  <c r="M22" i="42"/>
  <c r="F39" i="42"/>
  <c r="K43" i="42"/>
  <c r="H72" i="42"/>
  <c r="E81" i="42"/>
  <c r="I98" i="42"/>
  <c r="L102" i="42"/>
  <c r="H140" i="42"/>
  <c r="L34" i="42"/>
  <c r="H30" i="42"/>
  <c r="I39" i="42"/>
  <c r="E55" i="42"/>
  <c r="H60" i="42"/>
  <c r="F64" i="42"/>
  <c r="I72" i="42"/>
  <c r="H81" i="42"/>
  <c r="K85" i="42"/>
  <c r="O89" i="42"/>
  <c r="L115" i="42"/>
  <c r="O102" i="42"/>
  <c r="I107" i="42"/>
  <c r="E123" i="42"/>
  <c r="H128" i="42"/>
  <c r="F132" i="42"/>
  <c r="I140" i="42"/>
  <c r="H149" i="42"/>
  <c r="K153" i="42"/>
  <c r="O157" i="42"/>
  <c r="M13" i="42"/>
  <c r="M21" i="42"/>
  <c r="E30" i="42"/>
  <c r="I30" i="42"/>
  <c r="F38" i="42"/>
  <c r="H55" i="42"/>
  <c r="E64" i="42"/>
  <c r="H68" i="42"/>
  <c r="L89" i="42"/>
  <c r="I81" i="42"/>
  <c r="M90" i="42"/>
  <c r="O98" i="42"/>
  <c r="F106" i="42"/>
  <c r="O111" i="42"/>
  <c r="H123" i="42"/>
  <c r="E132" i="42"/>
  <c r="H136" i="42"/>
  <c r="L140" i="42"/>
  <c r="I149" i="42"/>
  <c r="M158" i="42"/>
  <c r="L47" i="42"/>
  <c r="F47" i="42"/>
  <c r="I55" i="42"/>
  <c r="H64" i="42"/>
  <c r="L94" i="42"/>
  <c r="L107" i="42"/>
  <c r="I119" i="42"/>
  <c r="I123" i="42"/>
  <c r="H132" i="42"/>
  <c r="M30" i="42"/>
  <c r="I64" i="42"/>
  <c r="L68" i="42"/>
  <c r="K77" i="42"/>
  <c r="H106" i="42"/>
  <c r="E115" i="42"/>
  <c r="K123" i="42"/>
  <c r="I132" i="42"/>
  <c r="L136" i="42"/>
  <c r="K145" i="42"/>
  <c r="M17" i="42"/>
  <c r="I38" i="42"/>
  <c r="H47" i="42"/>
  <c r="O55" i="42"/>
  <c r="L81" i="42"/>
  <c r="O68" i="42"/>
  <c r="I73" i="42"/>
  <c r="E89" i="42"/>
  <c r="H94" i="42"/>
  <c r="F98" i="42"/>
  <c r="I106" i="42"/>
  <c r="H115" i="42"/>
  <c r="O123" i="42"/>
  <c r="L132" i="42"/>
  <c r="O136" i="42"/>
  <c r="I141" i="42"/>
  <c r="E157" i="42"/>
  <c r="K21" i="42"/>
  <c r="E43" i="42"/>
  <c r="E60" i="42"/>
  <c r="E128" i="42"/>
  <c r="E153" i="42"/>
  <c r="F158" i="42"/>
  <c r="F26" i="42"/>
  <c r="F34" i="42"/>
  <c r="F43" i="42"/>
  <c r="F51" i="42"/>
  <c r="N51" i="42"/>
  <c r="F60" i="42"/>
  <c r="N60" i="42"/>
  <c r="F68" i="42"/>
  <c r="N68" i="42"/>
  <c r="F77" i="42"/>
  <c r="N77" i="42"/>
  <c r="F85" i="42"/>
  <c r="N85" i="42"/>
  <c r="F94" i="42"/>
  <c r="N94" i="42"/>
  <c r="F102" i="42"/>
  <c r="N102" i="42"/>
  <c r="F111" i="42"/>
  <c r="N111" i="42"/>
  <c r="F119" i="42"/>
  <c r="N119" i="42"/>
  <c r="F128" i="42"/>
  <c r="N128" i="42"/>
  <c r="F136" i="42"/>
  <c r="N136" i="42"/>
  <c r="F145" i="42"/>
  <c r="N145" i="42"/>
  <c r="F153" i="42"/>
  <c r="N153" i="42"/>
  <c r="K17" i="42"/>
  <c r="E26" i="42"/>
  <c r="M26" i="42"/>
  <c r="O43" i="42" s="1"/>
  <c r="M34" i="42"/>
  <c r="F56" i="42"/>
  <c r="E68" i="42"/>
  <c r="F73" i="42"/>
  <c r="F90" i="42"/>
  <c r="E94" i="42"/>
  <c r="E102" i="42"/>
  <c r="F107" i="42"/>
  <c r="E119" i="42"/>
  <c r="F124" i="42"/>
  <c r="E136" i="42"/>
  <c r="F141" i="42"/>
  <c r="M9" i="42"/>
  <c r="K30" i="42"/>
  <c r="K38" i="42"/>
  <c r="K47" i="42"/>
  <c r="K55" i="42"/>
  <c r="K64" i="42"/>
  <c r="K72" i="42"/>
  <c r="K81" i="42"/>
  <c r="K89" i="42"/>
  <c r="K98" i="42"/>
  <c r="K106" i="42"/>
  <c r="K132" i="42"/>
  <c r="K140" i="42"/>
  <c r="K149" i="42"/>
  <c r="K157" i="42"/>
  <c r="K13" i="42"/>
  <c r="E51" i="42"/>
  <c r="E77" i="42"/>
  <c r="E85" i="42"/>
  <c r="E111" i="42"/>
  <c r="L38" i="42"/>
  <c r="E34" i="42"/>
  <c r="I26" i="42"/>
  <c r="E149" i="42"/>
  <c r="M39" i="42"/>
  <c r="N47" i="42"/>
  <c r="N55" i="42"/>
  <c r="N64" i="42"/>
  <c r="N72" i="42"/>
  <c r="N81" i="42"/>
  <c r="N89" i="42"/>
  <c r="N98" i="42"/>
  <c r="N106" i="42"/>
  <c r="N115" i="42"/>
  <c r="N123" i="42"/>
  <c r="N132" i="42"/>
  <c r="N140" i="42"/>
  <c r="N149" i="42"/>
  <c r="N157" i="42"/>
  <c r="J14" i="43"/>
  <c r="F48" i="43"/>
  <c r="R90" i="43"/>
  <c r="R146" i="43"/>
  <c r="G31" i="43"/>
  <c r="Q31" i="43"/>
  <c r="I39" i="43"/>
  <c r="G107" i="43"/>
  <c r="G133" i="43"/>
  <c r="Q150" i="43"/>
  <c r="N61" i="43"/>
  <c r="M14" i="43"/>
  <c r="I27" i="43"/>
  <c r="R31" i="43"/>
  <c r="O56" i="43"/>
  <c r="I78" i="43"/>
  <c r="I86" i="43"/>
  <c r="J99" i="43"/>
  <c r="K137" i="43"/>
  <c r="K150" i="43"/>
  <c r="I146" i="43"/>
  <c r="E154" i="43"/>
  <c r="O82" i="43"/>
  <c r="O73" i="43"/>
  <c r="N86" i="43"/>
  <c r="G61" i="43"/>
  <c r="K27" i="43"/>
  <c r="Q22" i="43"/>
  <c r="K61" i="43"/>
  <c r="R120" i="43"/>
  <c r="R133" i="43"/>
  <c r="F124" i="43"/>
  <c r="M125" i="43"/>
  <c r="J146" i="43"/>
  <c r="G146" i="43"/>
  <c r="G129" i="43"/>
  <c r="G35" i="43"/>
  <c r="K107" i="43"/>
  <c r="J124" i="43"/>
  <c r="G137" i="43"/>
  <c r="M158" i="43"/>
  <c r="N48" i="43"/>
  <c r="J18" i="43"/>
  <c r="E22" i="43"/>
  <c r="K31" i="43"/>
  <c r="M35" i="43"/>
  <c r="K40" i="43"/>
  <c r="Q44" i="43"/>
  <c r="O69" i="43"/>
  <c r="K57" i="43"/>
  <c r="G82" i="43"/>
  <c r="M69" i="43"/>
  <c r="R74" i="43"/>
  <c r="K99" i="43"/>
  <c r="Q90" i="43"/>
  <c r="I137" i="43"/>
  <c r="E159" i="43"/>
  <c r="R27" i="43"/>
  <c r="J27" i="43"/>
  <c r="G56" i="43"/>
  <c r="I40" i="43"/>
  <c r="O52" i="43"/>
  <c r="I57" i="43"/>
  <c r="I65" i="43"/>
  <c r="G73" i="43"/>
  <c r="R108" i="43"/>
  <c r="Q103" i="43"/>
  <c r="I120" i="43"/>
  <c r="Q124" i="43"/>
  <c r="J137" i="43"/>
  <c r="K159" i="43"/>
  <c r="F27" i="43"/>
  <c r="I52" i="43"/>
  <c r="M57" i="43"/>
  <c r="J78" i="43"/>
  <c r="G78" i="43"/>
  <c r="E95" i="43"/>
  <c r="G116" i="43"/>
  <c r="N154" i="43"/>
  <c r="O65" i="43"/>
  <c r="N95" i="43"/>
  <c r="K103" i="43"/>
  <c r="K108" i="43"/>
  <c r="O120" i="43"/>
  <c r="O142" i="43"/>
  <c r="G150" i="43"/>
  <c r="J112" i="43"/>
  <c r="J116" i="43"/>
  <c r="K124" i="43"/>
  <c r="O158" i="43"/>
  <c r="I14" i="43"/>
  <c r="E31" i="43"/>
  <c r="K39" i="43"/>
  <c r="M44" i="43"/>
  <c r="M48" i="43"/>
  <c r="I73" i="43"/>
  <c r="G95" i="43"/>
  <c r="O86" i="43"/>
  <c r="R107" i="43"/>
  <c r="K112" i="43"/>
  <c r="G103" i="43"/>
  <c r="E107" i="43"/>
  <c r="G108" i="43"/>
  <c r="I112" i="43"/>
  <c r="O116" i="43"/>
  <c r="K120" i="43"/>
  <c r="N124" i="43"/>
  <c r="J133" i="43"/>
  <c r="E133" i="43"/>
  <c r="M141" i="43"/>
  <c r="R159" i="43"/>
  <c r="K154" i="43"/>
  <c r="N158" i="43"/>
  <c r="M61" i="43"/>
  <c r="O112" i="43"/>
  <c r="J31" i="43"/>
  <c r="K35" i="43"/>
  <c r="R44" i="43"/>
  <c r="G52" i="43"/>
  <c r="J69" i="43"/>
  <c r="N73" i="43"/>
  <c r="R95" i="43"/>
  <c r="I103" i="43"/>
  <c r="I107" i="43"/>
  <c r="Q116" i="43"/>
  <c r="R116" i="43"/>
  <c r="M120" i="43"/>
  <c r="G125" i="43"/>
  <c r="I133" i="43"/>
  <c r="O137" i="43"/>
  <c r="E146" i="43"/>
  <c r="M154" i="43"/>
  <c r="N14" i="43"/>
  <c r="E18" i="43"/>
  <c r="O39" i="43"/>
  <c r="K52" i="43"/>
  <c r="M56" i="43"/>
  <c r="G65" i="43"/>
  <c r="R73" i="43"/>
  <c r="Q86" i="43"/>
  <c r="F95" i="43"/>
  <c r="I91" i="43"/>
  <c r="G99" i="43"/>
  <c r="J103" i="43"/>
  <c r="J107" i="43"/>
  <c r="M108" i="43"/>
  <c r="Q112" i="43"/>
  <c r="G120" i="43"/>
  <c r="E125" i="43"/>
  <c r="O129" i="43"/>
  <c r="K133" i="43"/>
  <c r="Q137" i="43"/>
  <c r="E142" i="43"/>
  <c r="J150" i="43"/>
  <c r="R154" i="43"/>
  <c r="O61" i="43"/>
  <c r="O44" i="43"/>
  <c r="M31" i="43"/>
  <c r="E44" i="43"/>
  <c r="G74" i="43"/>
  <c r="O95" i="43"/>
  <c r="G86" i="43"/>
  <c r="K90" i="43"/>
  <c r="O91" i="43"/>
  <c r="O108" i="43"/>
  <c r="K125" i="43"/>
  <c r="O133" i="43"/>
  <c r="F146" i="43"/>
  <c r="G142" i="43"/>
  <c r="O150" i="43"/>
  <c r="F35" i="43"/>
  <c r="E10" i="43"/>
  <c r="Q14" i="43"/>
  <c r="N18" i="43"/>
  <c r="F22" i="43"/>
  <c r="E23" i="43"/>
  <c r="K44" i="43"/>
  <c r="K48" i="43"/>
  <c r="G57" i="43"/>
  <c r="F61" i="43"/>
  <c r="K74" i="43"/>
  <c r="O78" i="43"/>
  <c r="F86" i="43"/>
  <c r="I90" i="43"/>
  <c r="M91" i="43"/>
  <c r="I99" i="43"/>
  <c r="O107" i="43"/>
  <c r="K116" i="43"/>
  <c r="I124" i="43"/>
  <c r="Q129" i="43"/>
  <c r="M133" i="43"/>
  <c r="E141" i="43"/>
  <c r="K146" i="43"/>
  <c r="O159" i="43"/>
  <c r="O40" i="43"/>
  <c r="Q18" i="43"/>
  <c r="O74" i="43"/>
  <c r="J86" i="43"/>
  <c r="J90" i="43"/>
  <c r="O99" i="43"/>
  <c r="R103" i="43"/>
  <c r="M107" i="43"/>
  <c r="G112" i="43"/>
  <c r="I116" i="43"/>
  <c r="R129" i="43"/>
  <c r="O146" i="43"/>
  <c r="F154" i="43"/>
  <c r="K158" i="43"/>
  <c r="R142" i="43"/>
  <c r="E14" i="43"/>
  <c r="F18" i="43"/>
  <c r="E27" i="43"/>
  <c r="M27" i="43"/>
  <c r="F31" i="43"/>
  <c r="N31" i="43"/>
  <c r="O35" i="43"/>
  <c r="F44" i="43"/>
  <c r="N44" i="43"/>
  <c r="I56" i="43"/>
  <c r="Q56" i="43"/>
  <c r="I69" i="43"/>
  <c r="Q69" i="43"/>
  <c r="J73" i="43"/>
  <c r="M74" i="43"/>
  <c r="I82" i="43"/>
  <c r="Q82" i="43"/>
  <c r="R86" i="43"/>
  <c r="I95" i="43"/>
  <c r="Q95" i="43"/>
  <c r="R99" i="43"/>
  <c r="E108" i="43"/>
  <c r="R112" i="43"/>
  <c r="E124" i="43"/>
  <c r="M124" i="43"/>
  <c r="R125" i="43"/>
  <c r="K129" i="43"/>
  <c r="E137" i="43"/>
  <c r="M137" i="43"/>
  <c r="F141" i="43"/>
  <c r="N141" i="43"/>
  <c r="E150" i="43"/>
  <c r="M150" i="43"/>
  <c r="G158" i="43"/>
  <c r="I159" i="43"/>
  <c r="F14" i="43"/>
  <c r="G44" i="43"/>
  <c r="J56" i="43"/>
  <c r="Q65" i="43"/>
  <c r="K73" i="43"/>
  <c r="K86" i="43"/>
  <c r="E91" i="43"/>
  <c r="F137" i="43"/>
  <c r="N137" i="43"/>
  <c r="G141" i="43"/>
  <c r="O141" i="43"/>
  <c r="F150" i="43"/>
  <c r="N150" i="43"/>
  <c r="G154" i="43"/>
  <c r="O154" i="43"/>
  <c r="I18" i="43"/>
  <c r="J22" i="43"/>
  <c r="G27" i="43"/>
  <c r="O27" i="43"/>
  <c r="I35" i="43"/>
  <c r="Q35" i="43"/>
  <c r="J39" i="43"/>
  <c r="M40" i="43"/>
  <c r="I48" i="43"/>
  <c r="Q48" i="43"/>
  <c r="J52" i="43"/>
  <c r="R52" i="43"/>
  <c r="O57" i="43"/>
  <c r="I61" i="43"/>
  <c r="Q61" i="43"/>
  <c r="J65" i="43"/>
  <c r="R65" i="43"/>
  <c r="K69" i="43"/>
  <c r="E74" i="43"/>
  <c r="R78" i="43"/>
  <c r="K82" i="43"/>
  <c r="E90" i="43"/>
  <c r="M90" i="43"/>
  <c r="G91" i="43"/>
  <c r="R91" i="43"/>
  <c r="K95" i="43"/>
  <c r="E103" i="43"/>
  <c r="M103" i="43"/>
  <c r="F107" i="43"/>
  <c r="N107" i="43"/>
  <c r="E116" i="43"/>
  <c r="M116" i="43"/>
  <c r="F120" i="43"/>
  <c r="N120" i="43"/>
  <c r="G124" i="43"/>
  <c r="O124" i="43"/>
  <c r="I125" i="43"/>
  <c r="E129" i="43"/>
  <c r="M129" i="43"/>
  <c r="F133" i="43"/>
  <c r="N133" i="43"/>
  <c r="K142" i="43"/>
  <c r="I158" i="43"/>
  <c r="Q158" i="43"/>
  <c r="Q73" i="43"/>
  <c r="Q99" i="43"/>
  <c r="N27" i="43"/>
  <c r="R56" i="43"/>
  <c r="R69" i="43"/>
  <c r="J82" i="43"/>
  <c r="R82" i="43"/>
  <c r="J95" i="43"/>
  <c r="I31" i="43"/>
  <c r="J35" i="43"/>
  <c r="R35" i="43"/>
  <c r="I44" i="43"/>
  <c r="J48" i="43"/>
  <c r="R48" i="43"/>
  <c r="J61" i="43"/>
  <c r="R61" i="43"/>
  <c r="K65" i="43"/>
  <c r="E73" i="43"/>
  <c r="M73" i="43"/>
  <c r="K78" i="43"/>
  <c r="E86" i="43"/>
  <c r="M86" i="43"/>
  <c r="F90" i="43"/>
  <c r="N90" i="43"/>
  <c r="E99" i="43"/>
  <c r="M99" i="43"/>
  <c r="F103" i="43"/>
  <c r="N103" i="43"/>
  <c r="I108" i="43"/>
  <c r="E112" i="43"/>
  <c r="M112" i="43"/>
  <c r="F116" i="43"/>
  <c r="N116" i="43"/>
  <c r="F129" i="43"/>
  <c r="N129" i="43"/>
  <c r="I141" i="43"/>
  <c r="Q141" i="43"/>
  <c r="I154" i="43"/>
  <c r="Q154" i="43"/>
  <c r="J158" i="43"/>
  <c r="R158" i="43"/>
  <c r="M159" i="43"/>
  <c r="Q39" i="43"/>
  <c r="G90" i="43"/>
  <c r="O90" i="43"/>
  <c r="F99" i="43"/>
  <c r="N99" i="43"/>
  <c r="F112" i="43"/>
  <c r="N112" i="43"/>
  <c r="J141" i="43"/>
  <c r="R141" i="43"/>
  <c r="M142" i="43"/>
  <c r="J154" i="43"/>
  <c r="E40" i="43"/>
  <c r="E56" i="43"/>
  <c r="R57" i="43"/>
  <c r="E69" i="43"/>
  <c r="E82" i="43"/>
  <c r="M82" i="43"/>
  <c r="M18" i="43"/>
  <c r="N22" i="43"/>
  <c r="E39" i="43"/>
  <c r="M39" i="43"/>
  <c r="E52" i="43"/>
  <c r="M52" i="43"/>
  <c r="F56" i="43"/>
  <c r="N56" i="43"/>
  <c r="E65" i="43"/>
  <c r="M65" i="43"/>
  <c r="F69" i="43"/>
  <c r="N69" i="43"/>
  <c r="I74" i="43"/>
  <c r="E78" i="43"/>
  <c r="M78" i="43"/>
  <c r="F82" i="43"/>
  <c r="N82" i="43"/>
  <c r="K91" i="43"/>
  <c r="Q107" i="43"/>
  <c r="Q120" i="43"/>
  <c r="Q133" i="43"/>
  <c r="K141" i="43"/>
  <c r="Q52" i="43"/>
  <c r="E35" i="43"/>
  <c r="F39" i="43"/>
  <c r="N39" i="43"/>
  <c r="E48" i="43"/>
  <c r="F52" i="43"/>
  <c r="N52" i="43"/>
  <c r="E61" i="43"/>
  <c r="F65" i="43"/>
  <c r="N65" i="43"/>
  <c r="F78" i="43"/>
  <c r="N78" i="43"/>
  <c r="E158" i="43"/>
  <c r="E55" i="44"/>
  <c r="H68" i="44"/>
  <c r="G158" i="44"/>
  <c r="I77" i="44"/>
  <c r="G90" i="44"/>
  <c r="F89" i="44"/>
  <c r="E26" i="44"/>
  <c r="E60" i="44"/>
  <c r="E13" i="44"/>
  <c r="F55" i="44"/>
  <c r="I89" i="44"/>
  <c r="I140" i="44"/>
  <c r="I43" i="44"/>
  <c r="F26" i="44"/>
  <c r="H17" i="44"/>
  <c r="H21" i="44"/>
  <c r="H64" i="44"/>
  <c r="F98" i="44"/>
  <c r="I102" i="44"/>
  <c r="H55" i="44"/>
  <c r="F72" i="44"/>
  <c r="E94" i="44"/>
  <c r="H149" i="44"/>
  <c r="F30" i="44"/>
  <c r="F47" i="44"/>
  <c r="F85" i="44"/>
  <c r="I111" i="44"/>
  <c r="G141" i="44"/>
  <c r="F115" i="44"/>
  <c r="F132" i="44"/>
  <c r="F123" i="44"/>
  <c r="F140" i="44"/>
  <c r="F157" i="44"/>
  <c r="F64" i="44"/>
  <c r="E119" i="44"/>
  <c r="F136" i="44"/>
  <c r="I157" i="44"/>
  <c r="I34" i="44"/>
  <c r="E98" i="44"/>
  <c r="F153" i="44"/>
  <c r="E51" i="44"/>
  <c r="I64" i="44"/>
  <c r="I68" i="44"/>
  <c r="E89" i="44"/>
  <c r="H102" i="44"/>
  <c r="E132" i="44"/>
  <c r="D158" i="44"/>
  <c r="H153" i="44"/>
  <c r="I55" i="44"/>
  <c r="G107" i="44"/>
  <c r="I98" i="44"/>
  <c r="E123" i="44"/>
  <c r="E128" i="44"/>
  <c r="E145" i="44"/>
  <c r="I153" i="44"/>
  <c r="H106" i="44"/>
  <c r="G56" i="44"/>
  <c r="F81" i="44"/>
  <c r="H85" i="44"/>
  <c r="F145" i="44"/>
  <c r="I123" i="44"/>
  <c r="E157" i="44"/>
  <c r="F94" i="44"/>
  <c r="F51" i="44"/>
  <c r="F38" i="44"/>
  <c r="F128" i="44"/>
  <c r="G124" i="44"/>
  <c r="F149" i="44"/>
  <c r="E30" i="44"/>
  <c r="H38" i="44"/>
  <c r="G22" i="44"/>
  <c r="E17" i="44"/>
  <c r="E21" i="44"/>
  <c r="H72" i="44"/>
  <c r="F119" i="44"/>
  <c r="F106" i="44"/>
  <c r="H140" i="44"/>
  <c r="I149" i="44"/>
  <c r="H157" i="44"/>
  <c r="I38" i="44"/>
  <c r="I47" i="44"/>
  <c r="I72" i="44"/>
  <c r="I115" i="44"/>
  <c r="D39" i="44"/>
  <c r="H51" i="44"/>
  <c r="D73" i="44"/>
  <c r="H94" i="44"/>
  <c r="D107" i="44"/>
  <c r="H119" i="44"/>
  <c r="H128" i="44"/>
  <c r="D141" i="44"/>
  <c r="H145" i="44"/>
  <c r="H13" i="44"/>
  <c r="I26" i="44"/>
  <c r="E34" i="44"/>
  <c r="E43" i="44"/>
  <c r="I51" i="44"/>
  <c r="I60" i="44"/>
  <c r="E68" i="44"/>
  <c r="E77" i="44"/>
  <c r="I85" i="44"/>
  <c r="I94" i="44"/>
  <c r="E102" i="44"/>
  <c r="E111" i="44"/>
  <c r="I119" i="44"/>
  <c r="I128" i="44"/>
  <c r="E136" i="44"/>
  <c r="I145" i="44"/>
  <c r="E153" i="44"/>
  <c r="I81" i="44"/>
  <c r="G39" i="44"/>
  <c r="F68" i="44"/>
  <c r="G73" i="44"/>
  <c r="F77" i="44"/>
  <c r="H89" i="44"/>
  <c r="H98" i="44"/>
  <c r="F102" i="44"/>
  <c r="F111" i="44"/>
  <c r="H123" i="44"/>
  <c r="H132" i="44"/>
  <c r="H26" i="44"/>
  <c r="H60" i="44"/>
  <c r="F34" i="44"/>
  <c r="E38" i="44"/>
  <c r="E47" i="44"/>
  <c r="E72" i="44"/>
  <c r="E81" i="44"/>
  <c r="E106" i="44"/>
  <c r="E115" i="44"/>
  <c r="I132" i="44"/>
  <c r="E140" i="44"/>
  <c r="E149" i="44"/>
  <c r="I106" i="44"/>
  <c r="F43" i="44"/>
  <c r="H43" i="44"/>
  <c r="D56" i="44"/>
  <c r="H77" i="44"/>
  <c r="D90" i="44"/>
  <c r="H111" i="44"/>
  <c r="D124" i="44"/>
  <c r="D22" i="44"/>
  <c r="H47" i="44"/>
  <c r="H81" i="44"/>
  <c r="H115" i="44"/>
  <c r="I107" i="44" l="1"/>
  <c r="O158" i="42"/>
  <c r="I158" i="44"/>
  <c r="I73" i="44"/>
  <c r="O141" i="42"/>
  <c r="O107" i="42"/>
  <c r="O38" i="42"/>
  <c r="N38" i="42"/>
  <c r="O90" i="42"/>
  <c r="O73" i="42"/>
  <c r="O124" i="42"/>
  <c r="O39" i="42"/>
  <c r="O56" i="42"/>
  <c r="I124" i="44"/>
  <c r="N17" i="42"/>
  <c r="O30" i="42"/>
  <c r="O47" i="42"/>
  <c r="N30" i="42"/>
  <c r="N13" i="42"/>
  <c r="N21" i="42"/>
  <c r="O34" i="42"/>
  <c r="N34" i="42"/>
  <c r="O26" i="42"/>
  <c r="N26" i="42"/>
  <c r="O51" i="42"/>
  <c r="I141" i="44"/>
  <c r="I39" i="44"/>
  <c r="F90" i="44"/>
  <c r="F56" i="44"/>
  <c r="F107" i="44"/>
  <c r="F73" i="44"/>
  <c r="I90" i="44"/>
  <c r="F124" i="44"/>
  <c r="F39" i="44"/>
  <c r="I56" i="44"/>
  <c r="F141" i="44"/>
  <c r="F158" i="44"/>
</calcChain>
</file>

<file path=xl/sharedStrings.xml><?xml version="1.0" encoding="utf-8"?>
<sst xmlns="http://schemas.openxmlformats.org/spreadsheetml/2006/main" count="3978" uniqueCount="800">
  <si>
    <t>نسبة الصادرات غير البترولية للواردات، شهري</t>
  </si>
  <si>
    <t>السنة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</si>
  <si>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</si>
  <si>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</si>
  <si>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</si>
  <si>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</si>
  <si>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</si>
  <si>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</si>
  <si>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</si>
  <si>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</si>
  <si>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</si>
  <si>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</si>
  <si>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</si>
  <si>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</si>
  <si>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</si>
  <si>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</si>
  <si>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</si>
  <si>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</si>
  <si>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</si>
  <si>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</si>
  <si>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</si>
  <si>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</si>
  <si>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</si>
  <si>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</si>
  <si>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</si>
  <si>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</si>
  <si>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</si>
  <si>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</si>
  <si>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</si>
  <si>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</si>
  <si>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</si>
  <si>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</si>
  <si>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</si>
  <si>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</si>
  <si>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</si>
  <si>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</si>
  <si>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</si>
  <si>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</si>
  <si>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</si>
  <si>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</si>
  <si>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</si>
  <si>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</si>
  <si>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</si>
  <si>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</si>
  <si>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</si>
  <si>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</si>
  <si>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</si>
  <si>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</si>
  <si>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</si>
  <si>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</si>
  <si>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</si>
  <si>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</si>
  <si>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</si>
  <si>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</si>
  <si>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</si>
  <si>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</si>
  <si>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</si>
  <si>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</si>
  <si>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</si>
  <si>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</si>
  <si>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</si>
  <si>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</si>
  <si>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</si>
  <si>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</si>
  <si>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</si>
  <si>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</si>
  <si>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</si>
  <si>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</si>
  <si>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</si>
  <si>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</si>
  <si>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</si>
  <si>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</si>
  <si>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</si>
  <si>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</si>
  <si>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</si>
  <si>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</si>
  <si>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</si>
  <si>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</si>
  <si>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</si>
  <si>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</si>
  <si>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</si>
  <si>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</si>
  <si>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</si>
  <si>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</si>
  <si>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</si>
  <si>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</si>
  <si>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</si>
  <si>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</si>
  <si>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</si>
  <si>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</si>
  <si>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</si>
  <si>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</si>
  <si>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</si>
  <si>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</si>
  <si>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</si>
  <si>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</si>
  <si>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</si>
  <si>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</si>
  <si>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</si>
  <si>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</si>
  <si>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</si>
  <si>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</si>
  <si>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</si>
  <si>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</si>
  <si>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</si>
  <si>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</si>
  <si>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</si>
  <si>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</si>
  <si>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</si>
  <si>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</si>
  <si>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</si>
  <si>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</si>
  <si>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</si>
  <si>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</si>
  <si>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</si>
  <si>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</si>
  <si>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</si>
  <si>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</si>
  <si>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فهد الصناعي بينبع</t>
  </si>
  <si>
    <t>ميناء رأس تنورة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</si>
  <si>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</si>
  <si>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</si>
  <si>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</si>
  <si>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</si>
  <si>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</si>
  <si>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</si>
  <si>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</si>
  <si>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</si>
  <si>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</si>
  <si>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</si>
  <si>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</si>
  <si>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</si>
  <si>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</si>
  <si>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</si>
  <si>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</si>
  <si>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</si>
  <si>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</si>
  <si>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</si>
  <si>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</si>
  <si>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</si>
  <si>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</si>
  <si>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</si>
  <si>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</si>
  <si>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</si>
  <si>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</si>
  <si>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</si>
  <si>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</si>
  <si>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</si>
  <si>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</si>
  <si>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</si>
  <si>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</si>
  <si>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</si>
  <si>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</si>
  <si>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</si>
  <si>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</si>
  <si>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</si>
  <si>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</si>
  <si>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</si>
  <si>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</si>
  <si>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</si>
  <si>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</si>
  <si>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</si>
  <si>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</si>
  <si>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</si>
  <si>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</si>
  <si>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</si>
  <si>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</si>
  <si>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</si>
  <si>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</si>
  <si>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</si>
  <si>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</si>
  <si>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</si>
  <si>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</si>
  <si>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</si>
  <si>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</si>
  <si>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</si>
  <si>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</si>
  <si>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</si>
  <si>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</si>
  <si>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</si>
  <si>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</si>
  <si>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</si>
  <si>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</si>
  <si>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</si>
  <si>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</si>
  <si>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</si>
  <si>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</si>
  <si>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</si>
  <si>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</si>
  <si>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</si>
  <si>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</si>
  <si>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</si>
  <si>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</si>
  <si>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</si>
  <si>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</si>
  <si>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</si>
  <si>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</si>
  <si>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</si>
  <si>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</si>
  <si>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</si>
  <si>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</si>
  <si>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</si>
  <si>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</si>
  <si>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</si>
  <si>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</si>
  <si>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</si>
  <si>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أسلحة وذخائر، أجزاؤها ولوازمها</t>
  </si>
  <si>
    <t>روسيا الإتحادية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</si>
  <si>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</si>
  <si>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</si>
  <si>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</si>
  <si>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</si>
  <si>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</si>
  <si>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</si>
  <si>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</si>
  <si>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</si>
  <si>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</si>
  <si>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</si>
  <si>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</si>
  <si>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</si>
  <si>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</si>
  <si>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</si>
  <si>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</si>
  <si>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</si>
  <si>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</si>
  <si>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</si>
  <si>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</si>
  <si>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</si>
  <si>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</si>
  <si>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</si>
  <si>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</si>
  <si>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</si>
  <si>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</si>
  <si>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</si>
  <si>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</si>
  <si>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</si>
  <si>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</si>
  <si>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</si>
  <si>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</si>
  <si>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</si>
  <si>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</si>
  <si>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</si>
  <si>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</si>
  <si>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</si>
  <si>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</si>
  <si>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</si>
  <si>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</si>
  <si>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</si>
  <si>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</si>
  <si>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</si>
  <si>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</si>
  <si>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</si>
  <si>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</si>
  <si>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</si>
  <si>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</si>
  <si>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</si>
  <si>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</si>
  <si>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</si>
  <si>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</si>
  <si>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</si>
  <si>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</si>
  <si>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</si>
  <si>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</si>
  <si>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</si>
  <si>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</si>
  <si>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</si>
  <si>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</si>
  <si>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</si>
  <si>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</si>
  <si>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</si>
  <si>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</si>
  <si>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</si>
  <si>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</si>
  <si>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</si>
  <si>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</si>
  <si>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</si>
  <si>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</si>
  <si>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</si>
  <si>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</si>
  <si>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</si>
  <si>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</si>
  <si>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</si>
  <si>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</si>
  <si>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</si>
  <si>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</si>
  <si>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</si>
  <si>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</si>
  <si>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</si>
  <si>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</si>
  <si>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</si>
  <si>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</si>
  <si>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</si>
  <si>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</si>
  <si>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</si>
  <si>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</si>
  <si>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</si>
  <si>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</si>
  <si>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</si>
  <si>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</si>
  <si>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</si>
  <si>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</si>
  <si>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</si>
  <si>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</si>
  <si>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</si>
  <si>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</si>
  <si>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</si>
  <si>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</si>
  <si>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</si>
  <si>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</si>
  <si>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</si>
  <si>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</si>
  <si>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</si>
  <si>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</si>
  <si>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</si>
  <si>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</si>
  <si>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</si>
  <si>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</si>
  <si>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</si>
  <si>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</si>
  <si>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</si>
  <si>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</si>
  <si>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</si>
  <si>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</si>
  <si>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</si>
  <si>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</si>
  <si>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</si>
  <si>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</si>
  <si>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</si>
  <si>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</si>
  <si>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</si>
  <si>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</si>
  <si>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</si>
  <si>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</si>
  <si>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</si>
  <si>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</si>
  <si>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</si>
  <si>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</si>
  <si>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</si>
  <si>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</si>
  <si>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</si>
  <si>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</si>
  <si>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</si>
  <si>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</si>
  <si>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</si>
  <si>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</si>
  <si>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</si>
  <si>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</si>
  <si>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</si>
  <si>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</si>
  <si>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</si>
  <si>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</si>
  <si>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</si>
  <si>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</si>
  <si>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</si>
  <si>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</si>
  <si>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Bosnia and Herzegovina</t>
  </si>
  <si>
    <t>Finland</t>
  </si>
  <si>
    <t>Albania</t>
  </si>
  <si>
    <t>Namibia</t>
  </si>
  <si>
    <t>Uruguay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</si>
  <si>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</si>
  <si>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</si>
  <si>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</si>
  <si>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</si>
  <si>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</si>
  <si>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</si>
  <si>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</si>
  <si>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</si>
  <si>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</si>
  <si>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</si>
  <si>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</si>
  <si>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</si>
  <si>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</si>
  <si>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</si>
  <si>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</si>
  <si>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</si>
  <si>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</si>
  <si>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</si>
  <si>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</si>
  <si>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</si>
  <si>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</si>
  <si>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</si>
  <si>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</si>
  <si>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</si>
  <si>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</si>
  <si>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</si>
  <si>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</si>
  <si>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</si>
  <si>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</si>
  <si>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</si>
  <si>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</si>
  <si>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</si>
  <si>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</si>
  <si>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</si>
  <si>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</si>
  <si>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</si>
  <si>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</si>
  <si>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</si>
  <si>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</si>
  <si>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</si>
  <si>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</si>
  <si>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</si>
  <si>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</si>
  <si>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</si>
  <si>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</si>
  <si>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</si>
  <si>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</si>
  <si>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</si>
  <si>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</si>
  <si>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</si>
  <si>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</si>
  <si>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</si>
  <si>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</si>
  <si>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</si>
  <si>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</si>
  <si>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</si>
  <si>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</si>
  <si>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</si>
  <si>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</si>
  <si>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</si>
  <si>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</si>
  <si>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</si>
  <si>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</si>
  <si>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</si>
  <si>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</si>
  <si>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</si>
  <si>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</si>
  <si>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</si>
  <si>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</si>
  <si>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</si>
  <si>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</si>
  <si>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</si>
  <si>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</si>
  <si>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</si>
  <si>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</si>
  <si>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</si>
  <si>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</si>
  <si>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</si>
  <si>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</si>
  <si>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</si>
  <si>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</si>
  <si>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</si>
  <si>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</si>
  <si>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</si>
  <si>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</si>
  <si>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</si>
  <si>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</si>
  <si>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</si>
  <si>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</si>
  <si>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</si>
  <si>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</si>
  <si>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</si>
  <si>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</si>
  <si>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</si>
  <si>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</si>
  <si>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</si>
  <si>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</si>
  <si>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</si>
  <si>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</si>
  <si>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</si>
  <si>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</si>
  <si>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</si>
  <si>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</si>
  <si>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</si>
  <si>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</si>
  <si>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</si>
  <si>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</si>
  <si>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</si>
  <si>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</si>
  <si>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</si>
  <si>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</si>
  <si>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</si>
  <si>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</si>
  <si>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</si>
  <si>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</si>
  <si>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</si>
  <si>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</si>
  <si>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</si>
  <si>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</si>
  <si>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</si>
  <si>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</si>
  <si>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</si>
  <si>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</si>
  <si>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</si>
  <si>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</si>
  <si>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</si>
  <si>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</si>
  <si>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</si>
  <si>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</si>
  <si>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</si>
  <si>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</si>
  <si>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</si>
  <si>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</si>
  <si>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Ratio of non-oil exports (including re-exports) to imports, monthly, value in SAR million</t>
  </si>
  <si>
    <t>بنما</t>
  </si>
  <si>
    <t>Panama</t>
  </si>
  <si>
    <t>التغير على أساس:
Change based on:</t>
  </si>
  <si>
    <t>سنوي
Yearly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</si>
  <si>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</si>
  <si>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</si>
  <si>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</si>
  <si>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</si>
  <si>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</si>
  <si>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</si>
  <si>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</si>
  <si>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</si>
  <si>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</si>
  <si>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</si>
  <si>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إعادة تصدير Re-exports</t>
  </si>
  <si>
    <t>(*) بيانات أولية</t>
  </si>
  <si>
    <t>(*) Preliminary data</t>
  </si>
  <si>
    <t>ملاوي</t>
  </si>
  <si>
    <t>Malawi</t>
  </si>
  <si>
    <t>بوركينا فاسو</t>
  </si>
  <si>
    <t>Burkina Faso</t>
  </si>
  <si>
    <t>جزر الأنتيل الهولندية</t>
  </si>
  <si>
    <t>Netherlands Antilles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</si>
  <si>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</si>
  <si>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</si>
  <si>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</si>
  <si>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</si>
  <si>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</si>
  <si>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</si>
  <si>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</si>
  <si>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</si>
  <si>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</si>
  <si>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</si>
  <si>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</si>
  <si>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</si>
  <si>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</si>
  <si>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</si>
  <si>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</si>
  <si>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</si>
  <si>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</si>
  <si>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مطار حائل</t>
  </si>
  <si>
    <t>Hail Airport</t>
  </si>
  <si>
    <t>Prince Abdulmohsin Airport in Yanbu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</si>
  <si>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</si>
  <si>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</si>
  <si>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</si>
  <si>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</si>
  <si>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</si>
  <si>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</si>
  <si>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</si>
  <si>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</si>
  <si>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</si>
  <si>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</si>
  <si>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</si>
  <si>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</si>
  <si>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</si>
  <si>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</si>
  <si>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</si>
  <si>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</si>
  <si>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</si>
  <si>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</si>
  <si>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</si>
  <si>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</si>
  <si>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</si>
  <si>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</si>
  <si>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</si>
  <si>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</si>
  <si>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بروناي دار السلام</t>
  </si>
  <si>
    <t>Brunei Darussalam</t>
  </si>
  <si>
    <t>الأوزان Weights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</si>
  <si>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</si>
  <si>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</si>
  <si>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</si>
  <si>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</si>
  <si>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</si>
  <si>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</si>
  <si>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</si>
  <si>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</si>
  <si>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</si>
  <si>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</si>
  <si>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</si>
  <si>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</si>
  <si>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</si>
  <si>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</si>
  <si>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</si>
  <si>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</si>
  <si>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</si>
  <si>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</si>
  <si>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</si>
  <si>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</si>
  <si>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</si>
  <si>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</si>
  <si>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</si>
  <si>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</si>
  <si>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</si>
  <si>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</si>
  <si>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</si>
  <si>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</si>
  <si>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</si>
  <si>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</si>
  <si>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</si>
  <si>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</si>
  <si>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</si>
  <si>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</si>
  <si>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غير المعدنية Non Minral Prodcuats </t>
  </si>
  <si>
    <t>الأقسام الأخرى</t>
  </si>
  <si>
    <t>Other sections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</si>
  <si>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</si>
  <si>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</si>
  <si>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</si>
  <si>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</si>
  <si>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</si>
  <si>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</si>
  <si>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</si>
  <si>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</si>
  <si>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</si>
  <si>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</si>
  <si>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</si>
  <si>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</si>
  <si>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</si>
  <si>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</si>
  <si>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</si>
  <si>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</si>
  <si>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</si>
  <si>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</si>
  <si>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>Export Price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</si>
  <si>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</si>
  <si>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</si>
  <si>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</si>
  <si>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</si>
  <si>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</si>
  <si>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</si>
  <si>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</si>
  <si>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</si>
  <si>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</si>
  <si>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</si>
  <si>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</si>
  <si>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>(*) سلاسل متحركة</t>
  </si>
  <si>
    <t>2023=100</t>
  </si>
  <si>
    <t>لاوس</t>
  </si>
  <si>
    <t>Laos</t>
  </si>
  <si>
    <t xml:space="preserve">المنتجات   المعدنية    Minral Prodcuats </t>
  </si>
  <si>
    <t>2026*</t>
  </si>
  <si>
    <t>يناير
Jan</t>
  </si>
  <si>
    <t>*2026</t>
  </si>
  <si>
    <t>جامبيا</t>
  </si>
  <si>
    <t>Gambia</t>
  </si>
  <si>
    <t>الجبل الأسود</t>
  </si>
  <si>
    <t>Montenegro</t>
  </si>
  <si>
    <t>مطار الملك خالد الدولي بالرياض</t>
  </si>
  <si>
    <t>فبراير
Feb</t>
  </si>
  <si>
    <t>جبل طارق</t>
  </si>
  <si>
    <t>سان مارينو</t>
  </si>
  <si>
    <t>زيمبابوي</t>
  </si>
  <si>
    <t>غينيا بيساو</t>
  </si>
  <si>
    <t>جزيرة ريونيون</t>
  </si>
  <si>
    <t>Gibraltar</t>
  </si>
  <si>
    <t>San Marino</t>
  </si>
  <si>
    <t>Zimbabwe</t>
  </si>
  <si>
    <t>Guinea-Bissau</t>
  </si>
  <si>
    <t>Reunion</t>
  </si>
  <si>
    <t>King Abdulaziz Sea Port in Dammam</t>
  </si>
  <si>
    <t>Jeddah Islamic Sea Port</t>
  </si>
  <si>
    <t>Jubail Sea Port</t>
  </si>
  <si>
    <t>Ras Tanura Sea Port</t>
  </si>
  <si>
    <t>Ras Al Khair Sea Port</t>
  </si>
  <si>
    <t>ميناء نيوم</t>
  </si>
  <si>
    <t>Neom Sea Port</t>
  </si>
  <si>
    <t>ميناء مدينة جازان الصناعية</t>
  </si>
  <si>
    <t>Jazan Industrial City Sea Port</t>
  </si>
  <si>
    <t>Rabigh Sea Port</t>
  </si>
  <si>
    <t>Jazan Sea Port</t>
  </si>
  <si>
    <t>Yanbu Commercial Sea Port</t>
  </si>
  <si>
    <t>دول أخرى (القيمة أقل من 0.5)</t>
  </si>
  <si>
    <t>King Khalid International Airport in Riyadh</t>
  </si>
  <si>
    <t>King Fahad International Airport in Dammam</t>
  </si>
  <si>
    <t>مارس
Mar</t>
  </si>
  <si>
    <t>الربع الأول
Q1</t>
  </si>
  <si>
    <t>أبريل
Apr</t>
  </si>
  <si>
    <t>مايو
May</t>
  </si>
  <si>
    <t>يونيو
Jun</t>
  </si>
  <si>
    <t>الربع الثاني
Q2</t>
  </si>
  <si>
    <t>يوليو
Jul</t>
  </si>
  <si>
    <t>أغسطس
Aug</t>
  </si>
  <si>
    <t>سبتمبر
Sep</t>
  </si>
  <si>
    <t>الربع الثالث
Q3</t>
  </si>
  <si>
    <t>أكتوبر
Oct</t>
  </si>
  <si>
    <t>نوفمبر
Nov</t>
  </si>
  <si>
    <t>ديسمبر
Dec</t>
  </si>
  <si>
    <t>الربع الرابع
Q4</t>
  </si>
  <si>
    <t>الرمز</t>
  </si>
  <si>
    <t>مواد خام</t>
  </si>
  <si>
    <t>Raw items</t>
  </si>
  <si>
    <t>مواد نصف مصنعة</t>
  </si>
  <si>
    <t>Semi-finished items</t>
  </si>
  <si>
    <t>مواد مصنعة</t>
  </si>
  <si>
    <t>Manufactured items</t>
  </si>
  <si>
    <t>سنوي</t>
  </si>
  <si>
    <t>Annual</t>
  </si>
  <si>
    <t>الربع الأول</t>
  </si>
  <si>
    <t>Q1</t>
  </si>
  <si>
    <t>Q2</t>
  </si>
  <si>
    <t>Q3</t>
  </si>
  <si>
    <t>Q4</t>
  </si>
  <si>
    <t>الربع الثاني</t>
  </si>
  <si>
    <t>الربع الثالث</t>
  </si>
  <si>
    <t>الربع الرابع</t>
  </si>
  <si>
    <t>الصادرات غير البترولية حسب الدول والأقسام الرئيسة</t>
  </si>
  <si>
    <t>الواردات حسب الدول والأقسام الرئيسة</t>
  </si>
  <si>
    <t>Non-oil exports and imports by mode of transport and customs port</t>
  </si>
  <si>
    <t>Non-oil exports by country and main section</t>
  </si>
  <si>
    <t>Imports by country and main section</t>
  </si>
  <si>
    <t>Exports and imports by section</t>
  </si>
  <si>
    <t>Exports and imports by group of countries</t>
  </si>
  <si>
    <t>Exports and imports by country</t>
  </si>
  <si>
    <t>ميناء الخفجي</t>
  </si>
  <si>
    <t>Al Khafji Sea Port</t>
  </si>
  <si>
    <t>هندوراس</t>
  </si>
  <si>
    <t>جزيرة نورفولك</t>
  </si>
  <si>
    <t>جمهورية جنوب السودان</t>
  </si>
  <si>
    <t>مكاو</t>
  </si>
  <si>
    <t>Macao</t>
  </si>
  <si>
    <t>Honduras</t>
  </si>
  <si>
    <t>Norfolk Islands</t>
  </si>
  <si>
    <t>South Sudan</t>
  </si>
  <si>
    <t xml:space="preserve"> السلاسل الزمنية لمعدل التبادل التجاري الصافي حسب الأقسام الرئيسية، 2023=100</t>
  </si>
  <si>
    <t>Time series of net trade exchange ratio by main sections, 2023=100</t>
  </si>
  <si>
    <t>معدل التبادل التجاري الصافي
Net trade exchange ratio</t>
  </si>
  <si>
    <t>السلاسل الزمنية لمعدل التبادل التجاري الإجمالي حسب الأقسام الرئيسية، 2023=100</t>
  </si>
  <si>
    <t>Time series of gross terms of trade ratio by main sections, 2023=100</t>
  </si>
  <si>
    <t>معدل التبادل التجاري الإجمالي
Gross terms of trade ratio</t>
  </si>
  <si>
    <t xml:space="preserve"> السلاسل الزمنية لمعدل التبادل التجاري الصافي حسب الأقسام الرئيسية</t>
  </si>
  <si>
    <t>Time series of net trade exchange ratio by main sections</t>
  </si>
  <si>
    <t>السلاسل الزمنية لمعدل التبادل التجاري الإجمالي حسب الأقسام الرئيسية</t>
  </si>
  <si>
    <t>Time series of gross terms of trade ratio by main sections</t>
  </si>
  <si>
    <t>Cote d'Ivoire</t>
  </si>
  <si>
    <t>ميناء الملك عبدالله برابغ</t>
  </si>
  <si>
    <t>King Fahad Industrial Sea Port in Jubail</t>
  </si>
  <si>
    <t>King Abdullah Sea Port in Rabigh</t>
  </si>
  <si>
    <t>King Fahd Industrial Sea Port in Yanbu</t>
  </si>
  <si>
    <t>مطار الأحساء الدولي</t>
  </si>
  <si>
    <t>مطار الملك عبدالله الدولي بجازان</t>
  </si>
  <si>
    <t>مطار الأمير عبدالمحسن بينبع</t>
  </si>
  <si>
    <t>King Abdulaziz International Airport in Jeddah</t>
  </si>
  <si>
    <t>Prince Mohammad Airport in Madinah</t>
  </si>
  <si>
    <t>Al-Ahsa International Airport</t>
  </si>
  <si>
    <t>King Abdullah International Airport in Jazan</t>
  </si>
  <si>
    <t>Balance of trade in goods (not include oil exports)</t>
  </si>
  <si>
    <t>ميزان تجارة السلع (لا يتضمن الصادرات البترولية)</t>
  </si>
  <si>
    <t>حجم التجارة السلعي والميزان التجاري السلعي، شهري، القيمة بالمليون ريال</t>
  </si>
  <si>
    <t>Merchandise trade volume and merchandise trade balance, monthly, value in SAR million</t>
  </si>
  <si>
    <t>حجم التجارة السلعي
Merchandise trade volume
(C) = (A + B)</t>
  </si>
  <si>
    <t>الميزان التجاري السلعي
Merchandise trade balance
(D) = (A - B)</t>
  </si>
  <si>
    <t>الصادرات والواردات وحجم التجارة السلعي والميزان التجاري السلعي، شهري</t>
  </si>
  <si>
    <t>Merchandise exports, imports, trade volume and trade balance, monthly</t>
  </si>
  <si>
    <t>التبادل التجاري (لا يتضمن الصادرات البترولية) مع دول مجلس التعاون الخليجي</t>
  </si>
  <si>
    <t>Trade exchange (not include oil exports) with the GCC countries</t>
  </si>
  <si>
    <t>دوري
Period</t>
  </si>
  <si>
    <t>القسم Section</t>
  </si>
  <si>
    <t>TRD_TYPE</t>
  </si>
  <si>
    <t>TRD_YR</t>
  </si>
  <si>
    <t>TRD_MM</t>
  </si>
  <si>
    <t>VALUE</t>
  </si>
  <si>
    <t>1e6</t>
  </si>
  <si>
    <t>أوزان الصادرات والواردات بألف طن</t>
  </si>
  <si>
    <t>Export and import weights in thousand tons</t>
  </si>
  <si>
    <t>Export and import weights, monthly, in thousand tons</t>
  </si>
  <si>
    <t>أوزان الصادرات والواردات، شهري، بألف طن</t>
  </si>
  <si>
    <t>التجارة الدولية في السلع للمملكة العربية السعودية لشهر أبريل 2026م (بيانات أولية)</t>
  </si>
  <si>
    <t>International trade in goods for Saudi Arabia in April 2026 (preliminary data)</t>
  </si>
  <si>
    <t>الإجمالي العام</t>
  </si>
  <si>
    <t>Grand Total</t>
  </si>
  <si>
    <t>تركمانستان</t>
  </si>
  <si>
    <t>Turkmenistan</t>
  </si>
  <si>
    <t>فنزويلا</t>
  </si>
  <si>
    <t>Venezuela</t>
  </si>
  <si>
    <t>مالي</t>
  </si>
  <si>
    <t>Mali</t>
  </si>
  <si>
    <t>نيكاراجوا</t>
  </si>
  <si>
    <t>Nicaragua</t>
  </si>
  <si>
    <t>قرغيزستان (قرغيزيا)</t>
  </si>
  <si>
    <t>Kyrgyzstan</t>
  </si>
  <si>
    <t xml:space="preserve">الصادرات غير البترولية (تشمل إعادة التصدير) حسب الدول والأقسام الرئيسة في شهر أبريل 2026*م، القيمة بالمليون ريال </t>
  </si>
  <si>
    <t>Non-oil exports (include re-exports) by main section in April 2026*, value in SAR million</t>
  </si>
  <si>
    <t xml:space="preserve">الواردات حسب الدول والأقسام الرئيسة في شهر أبريل 2026*م، القيمة بالمليون ريال </t>
  </si>
  <si>
    <t>Imports by main section in April 2026*, value in SAR million</t>
  </si>
  <si>
    <t>أيسلندا</t>
  </si>
  <si>
    <t>Iceland</t>
  </si>
  <si>
    <t>موناكو</t>
  </si>
  <si>
    <t>Monaco</t>
  </si>
  <si>
    <t>دومينيكا</t>
  </si>
  <si>
    <t>Dominica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</si>
  <si>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</si>
  <si>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</si>
  <si>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استخدام المواد:</t>
  </si>
  <si>
    <t>Utilization of items:</t>
  </si>
  <si>
    <t>طبيعة المواد:</t>
  </si>
  <si>
    <t>Nature of items:</t>
  </si>
  <si>
    <t>الاستهلاك النهائي</t>
  </si>
  <si>
    <t>وسيطة</t>
  </si>
  <si>
    <t>رأسمالية</t>
  </si>
  <si>
    <t>Fixed Assets (Capital)</t>
  </si>
  <si>
    <t>الواردات حسب استخدام المواد وحسب طبيعة المواد</t>
  </si>
  <si>
    <t>Imports by utilization of items and by nature of items</t>
  </si>
  <si>
    <t>التبادل التجاري (لا يتضمن الصادرات البترولية) مع دول مجلس التعاون الخليجي في شهر أبريل، القيمة بالمليون ريال</t>
  </si>
  <si>
    <t>Trade exchange (not include oil exports) with the GCC countries in April, value in SAR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</si>
</sst>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sz val="12"/>
      <color theme="1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4"/>
      <color rgb="FF9BA8C2"/>
      <name val="Sakkal Majalla"/>
    </font>
    <font>
      <sz val="8"/>
      <color theme="1"/>
      <name val="Sakkal Majalla"/>
    </font>
    <font>
      <sz val="14"/>
      <color theme="1"/>
      <name val="Sakkal Majalla"/>
    </font>
    <font>
      <sz val="10"/>
      <color theme="0"/>
      <name val="Sakkal Majalla"/>
    </font>
    <font>
      <b/>
      <sz val="12"/>
      <color theme="0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D3D9E5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medium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</cellStyleXfs>
  <cellXfs count="666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7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9" fillId="0" borderId="0" xfId="1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0" fillId="0" borderId="0" xfId="0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4" fillId="0" borderId="0" xfId="1" applyFont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0" fontId="25" fillId="0" borderId="0" xfId="1" applyFont="1" applyAlignment="1">
      <alignment horizontal="center"/>
    </xf>
    <xf numFmtId="168" fontId="17" fillId="0" borderId="0" xfId="0" applyNumberFormat="1" applyFont="1"/>
    <xf numFmtId="0" fontId="25" fillId="0" borderId="0" xfId="1" applyFont="1"/>
    <xf numFmtId="0" fontId="17" fillId="0" borderId="0" xfId="1" applyFont="1"/>
    <xf numFmtId="9" fontId="17" fillId="0" borderId="0" xfId="11" applyFont="1" applyAlignment="1">
      <alignment horizontal="center"/>
    </xf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left"/>
    </xf>
    <xf numFmtId="0" fontId="25" fillId="0" borderId="0" xfId="0" applyFont="1"/>
    <xf numFmtId="169" fontId="17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0" fontId="17" fillId="0" borderId="0" xfId="0" applyFont="1" applyAlignment="1">
      <alignment horizontal="left"/>
    </xf>
    <xf numFmtId="164" fontId="17" fillId="0" borderId="0" xfId="14" applyFont="1"/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6" fillId="2" borderId="0" xfId="5" applyFont="1" applyFill="1" applyAlignment="1">
      <alignment horizontal="right" vertical="center" readingOrder="2"/>
    </xf>
    <xf numFmtId="0" fontId="26" fillId="2" borderId="5" xfId="5" applyFont="1" applyFill="1" applyBorder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center" wrapText="1" readingOrder="2"/>
    </xf>
    <xf numFmtId="0" fontId="27" fillId="3" borderId="7" xfId="1" applyFont="1" applyFill="1" applyBorder="1" applyAlignment="1">
      <alignment horizontal="right" vertical="center" readingOrder="2"/>
    </xf>
    <xf numFmtId="166" fontId="27" fillId="3" borderId="23" xfId="1" applyNumberFormat="1" applyFont="1" applyFill="1" applyBorder="1" applyAlignment="1">
      <alignment horizontal="right" vertical="center" indent="1" readingOrder="1"/>
    </xf>
    <xf numFmtId="166" fontId="27" fillId="3" borderId="1" xfId="1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left" vertical="center"/>
    </xf>
    <xf numFmtId="0" fontId="27" fillId="3" borderId="1" xfId="5" applyFont="1" applyFill="1" applyBorder="1" applyAlignment="1">
      <alignment horizontal="left" vertical="center" wrapText="1" readingOrder="1"/>
    </xf>
    <xf numFmtId="0" fontId="27" fillId="4" borderId="2" xfId="1" applyFont="1" applyFill="1" applyBorder="1" applyAlignment="1">
      <alignment horizontal="center" vertical="center" wrapText="1" readingOrder="2"/>
    </xf>
    <xf numFmtId="0" fontId="27" fillId="4" borderId="14" xfId="1" applyFont="1" applyFill="1" applyBorder="1" applyAlignment="1">
      <alignment horizontal="right" vertical="center" readingOrder="2"/>
    </xf>
    <xf numFmtId="166" fontId="27" fillId="4" borderId="25" xfId="1" applyNumberFormat="1" applyFont="1" applyFill="1" applyBorder="1" applyAlignment="1">
      <alignment horizontal="right" vertical="center" indent="1" readingOrder="1"/>
    </xf>
    <xf numFmtId="166" fontId="27" fillId="4" borderId="2" xfId="1" applyNumberFormat="1" applyFont="1" applyFill="1" applyBorder="1" applyAlignment="1">
      <alignment horizontal="right" vertical="center" indent="1" readingOrder="1"/>
    </xf>
    <xf numFmtId="0" fontId="27" fillId="4" borderId="12" xfId="5" applyFont="1" applyFill="1" applyBorder="1" applyAlignment="1">
      <alignment horizontal="left" vertical="center"/>
    </xf>
    <xf numFmtId="0" fontId="27" fillId="4" borderId="2" xfId="5" applyFont="1" applyFill="1" applyBorder="1" applyAlignment="1">
      <alignment horizontal="left" vertical="center" wrapText="1" readingOrder="1"/>
    </xf>
    <xf numFmtId="0" fontId="27" fillId="4" borderId="9" xfId="1" applyFont="1" applyFill="1" applyBorder="1" applyAlignment="1">
      <alignment horizontal="center" vertical="center" wrapText="1" readingOrder="2"/>
    </xf>
    <xf numFmtId="0" fontId="27" fillId="4" borderId="15" xfId="1" applyFont="1" applyFill="1" applyBorder="1" applyAlignment="1">
      <alignment horizontal="right" vertical="center" readingOrder="2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28" fillId="2" borderId="3" xfId="5" quotePrefix="1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28" fillId="2" borderId="20" xfId="5" applyFont="1" applyFill="1" applyBorder="1" applyAlignment="1">
      <alignment horizontal="center" vertical="center" wrapText="1" readingOrder="2"/>
    </xf>
    <xf numFmtId="0" fontId="27" fillId="4" borderId="13" xfId="5" applyFont="1" applyFill="1" applyBorder="1" applyAlignment="1">
      <alignment horizontal="left" vertical="center"/>
    </xf>
    <xf numFmtId="0" fontId="27" fillId="4" borderId="9" xfId="5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right" vertical="center" readingOrder="2"/>
    </xf>
    <xf numFmtId="0" fontId="29" fillId="0" borderId="0" xfId="0" applyFont="1"/>
    <xf numFmtId="0" fontId="27" fillId="3" borderId="1" xfId="1" applyFont="1" applyFill="1" applyBorder="1" applyAlignment="1">
      <alignment horizontal="center" vertical="center" wrapText="1" readingOrder="1"/>
    </xf>
    <xf numFmtId="0" fontId="27" fillId="3" borderId="10" xfId="12" applyFont="1" applyFill="1" applyBorder="1" applyAlignment="1">
      <alignment horizontal="left" vertical="center"/>
    </xf>
    <xf numFmtId="0" fontId="27" fillId="3" borderId="1" xfId="12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center" vertical="center" wrapText="1" readingOrder="1"/>
    </xf>
    <xf numFmtId="0" fontId="27" fillId="4" borderId="12" xfId="12" applyFont="1" applyFill="1" applyBorder="1" applyAlignment="1">
      <alignment horizontal="left" vertical="center"/>
    </xf>
    <xf numFmtId="0" fontId="27" fillId="4" borderId="2" xfId="12" applyFont="1" applyFill="1" applyBorder="1" applyAlignment="1">
      <alignment horizontal="center" vertical="center" wrapText="1" readingOrder="1"/>
    </xf>
    <xf numFmtId="0" fontId="28" fillId="2" borderId="0" xfId="5" applyFont="1" applyFill="1" applyAlignment="1">
      <alignment horizontal="right" vertical="center" readingOrder="2"/>
    </xf>
    <xf numFmtId="0" fontId="28" fillId="2" borderId="5" xfId="5" applyFont="1" applyFill="1" applyBorder="1" applyAlignment="1">
      <alignment horizontal="right" vertical="center" readingOrder="2"/>
    </xf>
    <xf numFmtId="0" fontId="28" fillId="2" borderId="5" xfId="5" applyFont="1" applyFill="1" applyBorder="1" applyAlignment="1">
      <alignment horizontal="center" vertical="center" wrapText="1" readingOrder="2"/>
    </xf>
    <xf numFmtId="166" fontId="27" fillId="3" borderId="1" xfId="5" applyNumberFormat="1" applyFont="1" applyFill="1" applyBorder="1" applyAlignment="1">
      <alignment horizontal="right" vertical="center" indent="2" readingOrder="1"/>
    </xf>
    <xf numFmtId="166" fontId="27" fillId="4" borderId="2" xfId="5" applyNumberFormat="1" applyFont="1" applyFill="1" applyBorder="1" applyAlignment="1">
      <alignment horizontal="right" vertical="center" indent="2" readingOrder="1"/>
    </xf>
    <xf numFmtId="0" fontId="27" fillId="3" borderId="1" xfId="5" applyFont="1" applyFill="1" applyBorder="1" applyAlignment="1">
      <alignment horizontal="center" vertical="center" wrapText="1" readingOrder="1"/>
    </xf>
    <xf numFmtId="0" fontId="27" fillId="3" borderId="1" xfId="5" applyFont="1" applyFill="1" applyBorder="1" applyAlignment="1">
      <alignment horizontal="right" vertical="center" wrapText="1" indent="1" readingOrder="1"/>
    </xf>
    <xf numFmtId="0" fontId="27" fillId="3" borderId="1" xfId="5" applyFont="1" applyFill="1" applyBorder="1" applyAlignment="1">
      <alignment horizontal="left" vertical="center" wrapText="1" indent="1" readingOrder="1"/>
    </xf>
    <xf numFmtId="0" fontId="27" fillId="4" borderId="2" xfId="5" applyFont="1" applyFill="1" applyBorder="1" applyAlignment="1">
      <alignment horizontal="center" vertical="center" wrapText="1" readingOrder="1"/>
    </xf>
    <xf numFmtId="0" fontId="27" fillId="4" borderId="2" xfId="5" applyFont="1" applyFill="1" applyBorder="1" applyAlignment="1">
      <alignment horizontal="right" vertical="center" wrapText="1" indent="1" readingOrder="1"/>
    </xf>
    <xf numFmtId="0" fontId="27" fillId="4" borderId="2" xfId="5" applyFont="1" applyFill="1" applyBorder="1" applyAlignment="1">
      <alignment horizontal="left" vertical="center" wrapText="1" indent="1" readingOrder="1"/>
    </xf>
    <xf numFmtId="0" fontId="30" fillId="0" borderId="0" xfId="1" applyFont="1" applyAlignment="1">
      <alignment horizontal="right" vertical="center" readingOrder="2"/>
    </xf>
    <xf numFmtId="0" fontId="30" fillId="0" borderId="0" xfId="5" applyFont="1" applyAlignment="1">
      <alignment horizontal="right" vertical="center" readingOrder="2"/>
    </xf>
    <xf numFmtId="0" fontId="28" fillId="2" borderId="3" xfId="5" applyFont="1" applyFill="1" applyBorder="1" applyAlignment="1">
      <alignment vertical="center" wrapText="1"/>
    </xf>
    <xf numFmtId="0" fontId="28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27" fillId="3" borderId="1" xfId="5" applyNumberFormat="1" applyFont="1" applyFill="1" applyBorder="1" applyAlignment="1">
      <alignment horizontal="center" vertical="center" readingOrder="1"/>
    </xf>
    <xf numFmtId="165" fontId="27" fillId="3" borderId="1" xfId="5" applyNumberFormat="1" applyFont="1" applyFill="1" applyBorder="1" applyAlignment="1">
      <alignment horizontal="center" vertical="center" readingOrder="1"/>
    </xf>
    <xf numFmtId="166" fontId="27" fillId="4" borderId="2" xfId="5" applyNumberFormat="1" applyFont="1" applyFill="1" applyBorder="1" applyAlignment="1">
      <alignment horizontal="center" vertical="center" readingOrder="1"/>
    </xf>
    <xf numFmtId="165" fontId="27" fillId="4" borderId="2" xfId="5" applyNumberFormat="1" applyFont="1" applyFill="1" applyBorder="1" applyAlignment="1">
      <alignment horizontal="center" vertical="center" readingOrder="1"/>
    </xf>
    <xf numFmtId="0" fontId="26" fillId="2" borderId="1" xfId="0" applyFont="1" applyFill="1" applyBorder="1" applyAlignment="1" applyProtection="1">
      <alignment horizontal="center" vertical="center" wrapText="1" readingOrder="2"/>
      <protection hidden="1"/>
    </xf>
    <xf numFmtId="0" fontId="26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6" fillId="2" borderId="1" xfId="0" applyFont="1" applyFill="1" applyBorder="1" applyAlignment="1" applyProtection="1">
      <alignment horizontal="left" vertical="center" indent="1" readingOrder="1"/>
      <protection hidden="1"/>
    </xf>
    <xf numFmtId="0" fontId="26" fillId="2" borderId="1" xfId="0" applyFont="1" applyFill="1" applyBorder="1" applyAlignment="1" applyProtection="1">
      <alignment horizontal="center" vertical="center" wrapText="1" readingOrder="1"/>
      <protection hidden="1"/>
    </xf>
    <xf numFmtId="0" fontId="27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4" borderId="2" xfId="3" applyFont="1" applyFill="1" applyBorder="1" applyAlignment="1" applyProtection="1">
      <alignment horizontal="right" vertical="center" readingOrder="2"/>
      <protection hidden="1"/>
    </xf>
    <xf numFmtId="0" fontId="27" fillId="4" borderId="2" xfId="0" quotePrefix="1" applyFont="1" applyFill="1" applyBorder="1" applyAlignment="1" applyProtection="1">
      <alignment horizontal="left" vertical="center" readingOrder="1"/>
      <protection hidden="1"/>
    </xf>
    <xf numFmtId="0" fontId="27" fillId="4" borderId="7" xfId="0" quotePrefix="1" applyFont="1" applyFill="1" applyBorder="1" applyAlignment="1" applyProtection="1">
      <alignment horizontal="left" vertical="center" readingOrder="1"/>
      <protection hidden="1"/>
    </xf>
    <xf numFmtId="0" fontId="27" fillId="3" borderId="7" xfId="1" applyFont="1" applyFill="1" applyBorder="1" applyAlignment="1">
      <alignment horizontal="right" vertical="center" wrapText="1" indent="1" readingOrder="2"/>
    </xf>
    <xf numFmtId="166" fontId="27" fillId="3" borderId="1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center" vertical="center" wrapText="1" readingOrder="1"/>
    </xf>
    <xf numFmtId="0" fontId="27" fillId="4" borderId="14" xfId="1" applyFont="1" applyFill="1" applyBorder="1" applyAlignment="1">
      <alignment horizontal="right" vertical="center" wrapText="1" indent="1" readingOrder="2"/>
    </xf>
    <xf numFmtId="166" fontId="27" fillId="4" borderId="2" xfId="5" applyNumberFormat="1" applyFont="1" applyFill="1" applyBorder="1" applyAlignment="1">
      <alignment horizontal="right" vertical="center" indent="1" readingOrder="1"/>
    </xf>
    <xf numFmtId="0" fontId="27" fillId="4" borderId="14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horizontal="right" vertical="center" wrapText="1" indent="2" readingOrder="2"/>
    </xf>
    <xf numFmtId="0" fontId="27" fillId="4" borderId="14" xfId="1" applyFont="1" applyFill="1" applyBorder="1" applyAlignment="1">
      <alignment horizontal="right" vertical="center" wrapText="1" indent="2" readingOrder="2"/>
    </xf>
    <xf numFmtId="0" fontId="27" fillId="4" borderId="9" xfId="1" applyFont="1" applyFill="1" applyBorder="1" applyAlignment="1">
      <alignment horizontal="right" vertical="center" readingOrder="2"/>
    </xf>
    <xf numFmtId="0" fontId="27" fillId="4" borderId="9" xfId="1" applyFont="1" applyFill="1" applyBorder="1" applyAlignment="1">
      <alignment horizontal="center" vertical="center" readingOrder="2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right" vertical="center"/>
    </xf>
    <xf numFmtId="0" fontId="28" fillId="2" borderId="5" xfId="5" applyFont="1" applyFill="1" applyBorder="1" applyAlignment="1">
      <alignment horizontal="center" vertical="center" textRotation="90" wrapText="1" readingOrder="1"/>
    </xf>
    <xf numFmtId="0" fontId="28" fillId="2" borderId="3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/>
    </xf>
    <xf numFmtId="0" fontId="28" fillId="2" borderId="5" xfId="5" applyFont="1" applyFill="1" applyBorder="1" applyAlignment="1">
      <alignment horizontal="left" textRotation="90" wrapText="1" readingOrder="2"/>
    </xf>
    <xf numFmtId="0" fontId="28" fillId="2" borderId="6" xfId="5" applyFont="1" applyFill="1" applyBorder="1" applyAlignment="1">
      <alignment horizontal="center" vertical="center" textRotation="90" wrapText="1" readingOrder="1"/>
    </xf>
    <xf numFmtId="0" fontId="28" fillId="2" borderId="8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/>
    </xf>
    <xf numFmtId="0" fontId="28" fillId="2" borderId="6" xfId="5" applyFont="1" applyFill="1" applyBorder="1" applyAlignment="1">
      <alignment horizontal="left" vertical="top" textRotation="90" wrapText="1" readingOrder="2"/>
    </xf>
    <xf numFmtId="0" fontId="31" fillId="0" borderId="0" xfId="0" applyFont="1" applyAlignment="1">
      <alignment horizontal="right" vertical="center" readingOrder="2"/>
    </xf>
    <xf numFmtId="0" fontId="32" fillId="0" borderId="0" xfId="0" applyFont="1"/>
    <xf numFmtId="0" fontId="31" fillId="0" borderId="0" xfId="0" applyFont="1"/>
    <xf numFmtId="0" fontId="28" fillId="2" borderId="8" xfId="5" applyFont="1" applyFill="1" applyBorder="1" applyAlignment="1">
      <alignment horizontal="left" vertical="top" textRotation="90" wrapText="1" readingOrder="2"/>
    </xf>
    <xf numFmtId="0" fontId="26" fillId="2" borderId="9" xfId="1" applyFont="1" applyFill="1" applyBorder="1" applyAlignment="1">
      <alignment horizontal="center" vertical="center" wrapText="1" readingOrder="1"/>
    </xf>
    <xf numFmtId="0" fontId="26" fillId="2" borderId="15" xfId="1" applyFont="1" applyFill="1" applyBorder="1" applyAlignment="1">
      <alignment horizontal="right" vertical="center" wrapText="1" readingOrder="2"/>
    </xf>
    <xf numFmtId="0" fontId="26" fillId="2" borderId="9" xfId="5" applyFont="1" applyFill="1" applyBorder="1" applyAlignment="1">
      <alignment horizontal="center" vertical="center" wrapText="1" readingOrder="1"/>
    </xf>
    <xf numFmtId="0" fontId="26" fillId="2" borderId="13" xfId="5" applyFont="1" applyFill="1" applyBorder="1" applyAlignment="1">
      <alignment horizontal="center" vertical="center" wrapText="1" readingOrder="2"/>
    </xf>
    <xf numFmtId="0" fontId="26" fillId="2" borderId="15" xfId="5" applyFont="1" applyFill="1" applyBorder="1" applyAlignment="1">
      <alignment horizontal="center" vertical="center" wrapText="1"/>
    </xf>
    <xf numFmtId="166" fontId="26" fillId="2" borderId="9" xfId="5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right" vertical="center" readingOrder="2"/>
    </xf>
    <xf numFmtId="0" fontId="27" fillId="3" borderId="7" xfId="5" applyFont="1" applyFill="1" applyBorder="1" applyAlignment="1">
      <alignment horizontal="left" vertical="center"/>
    </xf>
    <xf numFmtId="0" fontId="27" fillId="4" borderId="12" xfId="5" applyFont="1" applyFill="1" applyBorder="1" applyAlignment="1">
      <alignment horizontal="right" vertical="center" readingOrder="2"/>
    </xf>
    <xf numFmtId="0" fontId="27" fillId="4" borderId="14" xfId="5" applyFont="1" applyFill="1" applyBorder="1" applyAlignment="1">
      <alignment horizontal="left" vertical="center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3" fillId="0" borderId="0" xfId="1" applyFont="1" applyAlignment="1">
      <alignment horizontal="center"/>
    </xf>
    <xf numFmtId="0" fontId="27" fillId="3" borderId="10" xfId="1" applyFont="1" applyFill="1" applyBorder="1" applyAlignment="1">
      <alignment horizontal="center" vertical="center" wrapText="1" readingOrder="1"/>
    </xf>
    <xf numFmtId="0" fontId="27" fillId="3" borderId="1" xfId="1" applyFont="1" applyFill="1" applyBorder="1" applyAlignment="1">
      <alignment horizontal="right" vertical="center" wrapText="1" indent="1" readingOrder="1"/>
    </xf>
    <xf numFmtId="166" fontId="27" fillId="3" borderId="1" xfId="1" applyNumberFormat="1" applyFont="1" applyFill="1" applyBorder="1" applyAlignment="1">
      <alignment horizontal="center" vertical="center" readingOrder="1"/>
    </xf>
    <xf numFmtId="165" fontId="27" fillId="3" borderId="7" xfId="1" applyNumberFormat="1" applyFont="1" applyFill="1" applyBorder="1" applyAlignment="1">
      <alignment horizontal="center" vertical="center" wrapText="1" readingOrder="1"/>
    </xf>
    <xf numFmtId="0" fontId="27" fillId="4" borderId="12" xfId="1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right" vertical="center" wrapText="1" indent="1" readingOrder="1"/>
    </xf>
    <xf numFmtId="166" fontId="27" fillId="4" borderId="2" xfId="1" applyNumberFormat="1" applyFont="1" applyFill="1" applyBorder="1" applyAlignment="1">
      <alignment horizontal="center" vertical="center" readingOrder="1"/>
    </xf>
    <xf numFmtId="165" fontId="27" fillId="4" borderId="14" xfId="1" applyNumberFormat="1" applyFont="1" applyFill="1" applyBorder="1" applyAlignment="1">
      <alignment horizontal="center" vertical="center" wrapText="1" readingOrder="1"/>
    </xf>
    <xf numFmtId="0" fontId="28" fillId="2" borderId="5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vertical="center" wrapText="1" readingOrder="2"/>
    </xf>
    <xf numFmtId="0" fontId="28" fillId="2" borderId="4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wrapText="1" readingOrder="2"/>
    </xf>
    <xf numFmtId="0" fontId="28" fillId="2" borderId="4" xfId="1" applyFont="1" applyFill="1" applyBorder="1" applyAlignment="1">
      <alignment horizontal="center" wrapText="1"/>
    </xf>
    <xf numFmtId="0" fontId="26" fillId="2" borderId="30" xfId="5" applyFont="1" applyFill="1" applyBorder="1" applyAlignment="1">
      <alignment horizontal="left" vertical="center"/>
    </xf>
    <xf numFmtId="0" fontId="26" fillId="2" borderId="31" xfId="5" applyFont="1" applyFill="1" applyBorder="1" applyAlignment="1">
      <alignment horizontal="right" vertical="center"/>
    </xf>
    <xf numFmtId="0" fontId="26" fillId="2" borderId="6" xfId="12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vertical="center"/>
    </xf>
    <xf numFmtId="0" fontId="27" fillId="4" borderId="33" xfId="1" applyFont="1" applyFill="1" applyBorder="1" applyAlignment="1">
      <alignment horizontal="center" vertical="center" readingOrder="2"/>
    </xf>
    <xf numFmtId="0" fontId="27" fillId="4" borderId="34" xfId="1" applyFont="1" applyFill="1" applyBorder="1" applyAlignment="1">
      <alignment horizontal="right" vertical="center" readingOrder="2"/>
    </xf>
    <xf numFmtId="0" fontId="26" fillId="2" borderId="30" xfId="1" applyFont="1" applyFill="1" applyBorder="1" applyAlignment="1">
      <alignment horizontal="center" vertical="center" wrapText="1" readingOrder="1"/>
    </xf>
    <xf numFmtId="0" fontId="26" fillId="2" borderId="31" xfId="1" applyFont="1" applyFill="1" applyBorder="1" applyAlignment="1">
      <alignment horizontal="right" vertical="center" wrapText="1" readingOrder="2"/>
    </xf>
    <xf numFmtId="0" fontId="26" fillId="2" borderId="32" xfId="5" applyFont="1" applyFill="1" applyBorder="1" applyAlignment="1">
      <alignment horizontal="left" vertical="center" wrapText="1"/>
    </xf>
    <xf numFmtId="0" fontId="26" fillId="2" borderId="6" xfId="5" applyFont="1" applyFill="1" applyBorder="1" applyAlignment="1">
      <alignment horizontal="center" vertical="center" wrapText="1" readingOrder="1"/>
    </xf>
    <xf numFmtId="0" fontId="27" fillId="4" borderId="8" xfId="1" applyFont="1" applyFill="1" applyBorder="1" applyAlignment="1">
      <alignment horizontal="center" vertical="center" wrapText="1" readingOrder="2"/>
    </xf>
    <xf numFmtId="0" fontId="27" fillId="4" borderId="30" xfId="1" applyFont="1" applyFill="1" applyBorder="1" applyAlignment="1">
      <alignment horizontal="right" vertical="center" readingOrder="2"/>
    </xf>
    <xf numFmtId="0" fontId="27" fillId="4" borderId="6" xfId="5" applyFont="1" applyFill="1" applyBorder="1" applyAlignment="1">
      <alignment horizontal="left" vertical="center"/>
    </xf>
    <xf numFmtId="0" fontId="27" fillId="4" borderId="8" xfId="5" applyFont="1" applyFill="1" applyBorder="1" applyAlignment="1">
      <alignment horizontal="left" vertical="center" wrapText="1" readingOrder="1"/>
    </xf>
    <xf numFmtId="0" fontId="26" fillId="2" borderId="14" xfId="1" applyFont="1" applyFill="1" applyBorder="1" applyAlignment="1">
      <alignment horizontal="center" vertical="center" wrapText="1" readingOrder="2"/>
    </xf>
    <xf numFmtId="0" fontId="26" fillId="2" borderId="27" xfId="1" applyFont="1" applyFill="1" applyBorder="1" applyAlignment="1">
      <alignment horizontal="right" vertical="center" readingOrder="2"/>
    </xf>
    <xf numFmtId="0" fontId="26" fillId="2" borderId="29" xfId="5" applyFont="1" applyFill="1" applyBorder="1" applyAlignment="1">
      <alignment horizontal="left" vertical="center"/>
    </xf>
    <xf numFmtId="0" fontId="26" fillId="2" borderId="12" xfId="5" applyFont="1" applyFill="1" applyBorder="1" applyAlignment="1">
      <alignment horizontal="center" vertical="center" wrapText="1" readingOrder="1"/>
    </xf>
    <xf numFmtId="0" fontId="27" fillId="3" borderId="38" xfId="1" applyFont="1" applyFill="1" applyBorder="1" applyAlignment="1">
      <alignment horizontal="center" vertical="center" wrapText="1" readingOrder="1"/>
    </xf>
    <xf numFmtId="166" fontId="27" fillId="3" borderId="38" xfId="1" applyNumberFormat="1" applyFont="1" applyFill="1" applyBorder="1" applyAlignment="1">
      <alignment horizontal="right" vertical="center" indent="1" readingOrder="1"/>
    </xf>
    <xf numFmtId="0" fontId="27" fillId="3" borderId="38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vertical="center" wrapText="1" readingOrder="2"/>
    </xf>
    <xf numFmtId="0" fontId="27" fillId="4" borderId="14" xfId="1" applyFont="1" applyFill="1" applyBorder="1" applyAlignment="1">
      <alignment vertical="center" wrapText="1" readingOrder="2"/>
    </xf>
    <xf numFmtId="0" fontId="27" fillId="3" borderId="38" xfId="5" applyFont="1" applyFill="1" applyBorder="1" applyAlignment="1">
      <alignment horizontal="left" vertical="center" wrapText="1" indent="1"/>
    </xf>
    <xf numFmtId="0" fontId="27" fillId="3" borderId="38" xfId="1" applyFont="1" applyFill="1" applyBorder="1" applyAlignment="1">
      <alignment horizontal="right" vertical="center" wrapText="1" indent="1" readingOrder="2"/>
    </xf>
    <xf numFmtId="0" fontId="27" fillId="3" borderId="10" xfId="5" applyFont="1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2" borderId="5" xfId="5" quotePrefix="1" applyFont="1" applyFill="1" applyBorder="1" applyAlignment="1">
      <alignment horizontal="center" vertical="center" wrapText="1" readingOrder="2"/>
    </xf>
    <xf numFmtId="0" fontId="28" fillId="2" borderId="0" xfId="5" applyFont="1" applyFill="1" applyAlignment="1">
      <alignment vertical="center" wrapText="1"/>
    </xf>
    <xf numFmtId="166" fontId="27" fillId="3" borderId="10" xfId="5" applyNumberFormat="1" applyFont="1" applyFill="1" applyBorder="1" applyAlignment="1">
      <alignment horizontal="center" vertical="center" readingOrder="1"/>
    </xf>
    <xf numFmtId="166" fontId="27" fillId="4" borderId="12" xfId="5" applyNumberFormat="1" applyFont="1" applyFill="1" applyBorder="1" applyAlignment="1">
      <alignment horizontal="center" vertical="center" readingOrder="1"/>
    </xf>
    <xf numFmtId="0" fontId="28" fillId="2" borderId="19" xfId="5" applyFont="1" applyFill="1" applyBorder="1" applyAlignment="1">
      <alignment vertical="center" wrapText="1"/>
    </xf>
    <xf numFmtId="0" fontId="28" fillId="2" borderId="19" xfId="5" quotePrefix="1" applyFont="1" applyFill="1" applyBorder="1" applyAlignment="1">
      <alignment horizontal="center" vertical="center" wrapText="1" readingOrder="2"/>
    </xf>
    <xf numFmtId="166" fontId="27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left" vertical="center" wrapText="1" indent="1" readingOrder="1"/>
    </xf>
    <xf numFmtId="0" fontId="27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27" fillId="3" borderId="10" xfId="5" applyNumberFormat="1" applyFont="1" applyFill="1" applyBorder="1" applyAlignment="1">
      <alignment horizontal="right" vertical="center" indent="2" readingOrder="1"/>
    </xf>
    <xf numFmtId="166" fontId="27" fillId="4" borderId="12" xfId="5" applyNumberFormat="1" applyFont="1" applyFill="1" applyBorder="1" applyAlignment="1">
      <alignment horizontal="right" vertical="center" indent="2" readingOrder="1"/>
    </xf>
    <xf numFmtId="166" fontId="27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71" fontId="17" fillId="0" borderId="0" xfId="0" applyNumberFormat="1" applyFont="1"/>
    <xf numFmtId="0" fontId="28" fillId="2" borderId="8" xfId="1" quotePrefix="1" applyFont="1" applyFill="1" applyBorder="1" applyAlignment="1">
      <alignment horizontal="center" vertical="center" readingOrder="2"/>
    </xf>
    <xf numFmtId="167" fontId="10" fillId="0" borderId="0" xfId="11" applyNumberFormat="1" applyFont="1" applyAlignment="1">
      <alignment horizontal="center"/>
    </xf>
    <xf numFmtId="166" fontId="10" fillId="0" borderId="0" xfId="0" applyNumberFormat="1" applyFont="1"/>
    <xf numFmtId="167" fontId="10" fillId="0" borderId="0" xfId="11" applyNumberFormat="1" applyFont="1"/>
    <xf numFmtId="167" fontId="17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28" fillId="2" borderId="3" xfId="16" quotePrefix="1" applyFont="1" applyFill="1" applyBorder="1" applyAlignment="1">
      <alignment horizontal="center" vertical="center" wrapText="1" readingOrder="2"/>
    </xf>
    <xf numFmtId="0" fontId="22" fillId="0" borderId="0" xfId="16" applyFont="1" applyAlignment="1">
      <alignment horizontal="center"/>
    </xf>
    <xf numFmtId="0" fontId="27" fillId="3" borderId="1" xfId="16" applyFont="1" applyFill="1" applyBorder="1" applyAlignment="1">
      <alignment horizontal="center" vertical="center" wrapText="1" readingOrder="1"/>
    </xf>
    <xf numFmtId="0" fontId="17" fillId="0" borderId="0" xfId="16" applyFont="1" applyAlignment="1">
      <alignment horizontal="center"/>
    </xf>
    <xf numFmtId="0" fontId="27" fillId="4" borderId="2" xfId="16" applyFont="1" applyFill="1" applyBorder="1" applyAlignment="1">
      <alignment horizontal="center" vertical="center" wrapText="1" readingOrder="1"/>
    </xf>
    <xf numFmtId="0" fontId="29" fillId="0" borderId="0" xfId="18" applyFont="1" applyAlignment="1">
      <alignment horizontal="right" vertical="center" readingOrder="2"/>
    </xf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36" fillId="0" borderId="0" xfId="16" applyNumberFormat="1" applyFont="1" applyAlignment="1">
      <alignment horizontal="center" vertical="center" readingOrder="1"/>
    </xf>
    <xf numFmtId="0" fontId="17" fillId="0" borderId="0" xfId="16" applyFont="1" applyAlignment="1">
      <alignment horizontal="left"/>
    </xf>
    <xf numFmtId="0" fontId="10" fillId="0" borderId="0" xfId="18" applyFont="1" applyProtection="1">
      <protection hidden="1"/>
    </xf>
    <xf numFmtId="0" fontId="30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6" fillId="2" borderId="1" xfId="16" applyFont="1" applyFill="1" applyBorder="1" applyAlignment="1">
      <alignment horizontal="center" vertical="center" wrapText="1"/>
    </xf>
    <xf numFmtId="0" fontId="26" fillId="2" borderId="7" xfId="16" applyFont="1" applyFill="1" applyBorder="1" applyAlignment="1">
      <alignment horizontal="center" vertical="center" wrapText="1"/>
    </xf>
    <xf numFmtId="0" fontId="35" fillId="2" borderId="1" xfId="16" applyFont="1" applyFill="1" applyBorder="1" applyAlignment="1">
      <alignment horizontal="right" vertical="top" wrapText="1"/>
    </xf>
    <xf numFmtId="0" fontId="35" fillId="2" borderId="3" xfId="16" applyFont="1" applyFill="1" applyBorder="1" applyAlignment="1">
      <alignment horizontal="right" vertical="top" wrapText="1"/>
    </xf>
    <xf numFmtId="0" fontId="28" fillId="2" borderId="7" xfId="16" applyFont="1" applyFill="1" applyBorder="1" applyAlignment="1">
      <alignment vertical="center" wrapText="1"/>
    </xf>
    <xf numFmtId="0" fontId="35" fillId="2" borderId="1" xfId="16" applyFont="1" applyFill="1" applyBorder="1" applyAlignment="1">
      <alignment horizontal="left" vertical="top" wrapText="1"/>
    </xf>
    <xf numFmtId="0" fontId="35" fillId="2" borderId="3" xfId="16" applyFont="1" applyFill="1" applyBorder="1" applyAlignment="1">
      <alignment horizontal="left" vertical="top" wrapText="1"/>
    </xf>
    <xf numFmtId="0" fontId="27" fillId="3" borderId="1" xfId="16" applyFont="1" applyFill="1" applyBorder="1" applyAlignment="1">
      <alignment horizontal="right" vertical="center" wrapText="1" indent="1" readingOrder="1"/>
    </xf>
    <xf numFmtId="0" fontId="27" fillId="3" borderId="24" xfId="16" applyFont="1" applyFill="1" applyBorder="1" applyAlignment="1">
      <alignment horizontal="left" vertical="center" wrapText="1" indent="1" readingOrder="1"/>
    </xf>
    <xf numFmtId="0" fontId="27" fillId="4" borderId="2" xfId="16" applyFont="1" applyFill="1" applyBorder="1" applyAlignment="1">
      <alignment horizontal="right" vertical="center" wrapText="1" indent="1" readingOrder="1"/>
    </xf>
    <xf numFmtId="0" fontId="27" fillId="4" borderId="26" xfId="16" applyFont="1" applyFill="1" applyBorder="1" applyAlignment="1">
      <alignment horizontal="left" vertical="center" wrapText="1" indent="1" readingOrder="1"/>
    </xf>
    <xf numFmtId="165" fontId="38" fillId="0" borderId="0" xfId="5" applyNumberFormat="1" applyFont="1" applyAlignment="1">
      <alignment horizontal="center"/>
    </xf>
    <xf numFmtId="4" fontId="27" fillId="3" borderId="25" xfId="16" applyNumberFormat="1" applyFont="1" applyFill="1" applyBorder="1" applyAlignment="1">
      <alignment horizontal="center" vertical="center" readingOrder="1"/>
    </xf>
    <xf numFmtId="4" fontId="27" fillId="4" borderId="25" xfId="16" applyNumberFormat="1" applyFont="1" applyFill="1" applyBorder="1" applyAlignment="1">
      <alignment horizontal="center" vertical="center" readingOrder="1"/>
    </xf>
    <xf numFmtId="3" fontId="10" fillId="0" borderId="0" xfId="0" applyNumberFormat="1" applyFont="1"/>
    <xf numFmtId="11" fontId="10" fillId="0" borderId="0" xfId="0" quotePrefix="1" applyNumberFormat="1" applyFont="1"/>
    <xf numFmtId="11" fontId="15" fillId="0" borderId="0" xfId="5" quotePrefix="1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37" fillId="0" borderId="0" xfId="0" applyNumberFormat="1" applyFont="1"/>
    <xf numFmtId="0" fontId="34" fillId="2" borderId="28" xfId="16" applyFont="1" applyFill="1" applyBorder="1" applyAlignment="1">
      <alignment horizontal="center" vertical="center" wrapText="1" readingOrder="2"/>
    </xf>
    <xf numFmtId="0" fontId="34" fillId="2" borderId="8" xfId="16" applyFont="1" applyFill="1" applyBorder="1" applyAlignment="1">
      <alignment horizontal="center" vertical="center" wrapText="1" readingOrder="2"/>
    </xf>
    <xf numFmtId="0" fontId="28" fillId="2" borderId="37" xfId="16" quotePrefix="1" applyFont="1" applyFill="1" applyBorder="1" applyAlignment="1">
      <alignment horizontal="center" vertical="center" wrapText="1" readingOrder="2"/>
    </xf>
    <xf numFmtId="166" fontId="27" fillId="3" borderId="23" xfId="16" applyNumberFormat="1" applyFont="1" applyFill="1" applyBorder="1" applyAlignment="1">
      <alignment horizontal="right" vertical="center" readingOrder="2"/>
    </xf>
    <xf numFmtId="166" fontId="27" fillId="3" borderId="1" xfId="16" applyNumberFormat="1" applyFont="1" applyFill="1" applyBorder="1" applyAlignment="1">
      <alignment horizontal="right" vertical="center" readingOrder="2"/>
    </xf>
    <xf numFmtId="166" fontId="27" fillId="4" borderId="25" xfId="16" applyNumberFormat="1" applyFont="1" applyFill="1" applyBorder="1" applyAlignment="1">
      <alignment horizontal="right" vertical="center" readingOrder="2"/>
    </xf>
    <xf numFmtId="166" fontId="27" fillId="4" borderId="2" xfId="16" applyNumberFormat="1" applyFont="1" applyFill="1" applyBorder="1" applyAlignment="1">
      <alignment horizontal="right" vertical="center" readingOrder="2"/>
    </xf>
    <xf numFmtId="166" fontId="26" fillId="2" borderId="21" xfId="16" applyNumberFormat="1" applyFont="1" applyFill="1" applyBorder="1" applyAlignment="1">
      <alignment horizontal="right" vertical="center" wrapText="1" readingOrder="2"/>
    </xf>
    <xf numFmtId="166" fontId="26" fillId="2" borderId="9" xfId="16" applyNumberFormat="1" applyFont="1" applyFill="1" applyBorder="1" applyAlignment="1">
      <alignment horizontal="right" vertical="center" wrapText="1" readingOrder="2"/>
    </xf>
    <xf numFmtId="0" fontId="12" fillId="2" borderId="19" xfId="5" applyFont="1" applyFill="1" applyBorder="1" applyAlignment="1">
      <alignment horizontal="right" vertical="center" readingOrder="2"/>
    </xf>
    <xf numFmtId="0" fontId="27" fillId="3" borderId="23" xfId="5" applyFont="1" applyFill="1" applyBorder="1" applyAlignment="1">
      <alignment horizontal="left" vertical="center"/>
    </xf>
    <xf numFmtId="0" fontId="27" fillId="4" borderId="25" xfId="5" applyFont="1" applyFill="1" applyBorder="1" applyAlignment="1">
      <alignment horizontal="left" vertical="center"/>
    </xf>
    <xf numFmtId="0" fontId="26" fillId="2" borderId="21" xfId="5" applyFont="1" applyFill="1" applyBorder="1" applyAlignment="1">
      <alignment horizontal="left" vertical="center" wrapText="1"/>
    </xf>
    <xf numFmtId="0" fontId="34" fillId="2" borderId="5" xfId="5" quotePrefix="1" applyFont="1" applyFill="1" applyBorder="1" applyAlignment="1">
      <alignment horizontal="center" vertical="center" wrapText="1" readingOrder="2"/>
    </xf>
    <xf numFmtId="0" fontId="34" fillId="2" borderId="3" xfId="5" quotePrefix="1" applyFont="1" applyFill="1" applyBorder="1" applyAlignment="1">
      <alignment horizontal="center" vertical="center" wrapText="1" readingOrder="2"/>
    </xf>
    <xf numFmtId="0" fontId="34" fillId="2" borderId="4" xfId="5" quotePrefix="1" applyFont="1" applyFill="1" applyBorder="1" applyAlignment="1">
      <alignment horizontal="center" vertical="center" wrapText="1" readingOrder="2"/>
    </xf>
    <xf numFmtId="0" fontId="28" fillId="2" borderId="39" xfId="5" applyFont="1" applyFill="1" applyBorder="1" applyAlignment="1">
      <alignment horizontal="right" vertical="center" readingOrder="2"/>
    </xf>
    <xf numFmtId="0" fontId="26" fillId="2" borderId="19" xfId="5" applyFont="1" applyFill="1" applyBorder="1" applyAlignment="1">
      <alignment horizontal="right" vertical="center" readingOrder="2"/>
    </xf>
    <xf numFmtId="0" fontId="27" fillId="4" borderId="21" xfId="1" applyFont="1" applyFill="1" applyBorder="1" applyAlignment="1">
      <alignment horizontal="left" vertical="center" readingOrder="1"/>
    </xf>
    <xf numFmtId="0" fontId="27" fillId="3" borderId="23" xfId="5" applyFont="1" applyFill="1" applyBorder="1" applyAlignment="1">
      <alignment horizontal="left" vertical="center" wrapText="1" indent="1"/>
    </xf>
    <xf numFmtId="0" fontId="27" fillId="4" borderId="25" xfId="5" applyFont="1" applyFill="1" applyBorder="1" applyAlignment="1">
      <alignment horizontal="left" vertical="center" wrapText="1" indent="1"/>
    </xf>
    <xf numFmtId="0" fontId="27" fillId="3" borderId="23" xfId="5" applyFont="1" applyFill="1" applyBorder="1" applyAlignment="1">
      <alignment horizontal="left" vertical="center" wrapText="1" indent="2"/>
    </xf>
    <xf numFmtId="0" fontId="27" fillId="4" borderId="25" xfId="5" applyFont="1" applyFill="1" applyBorder="1" applyAlignment="1">
      <alignment horizontal="left" vertical="center" wrapText="1" indent="2"/>
    </xf>
    <xf numFmtId="0" fontId="27" fillId="4" borderId="35" xfId="1" applyFont="1" applyFill="1" applyBorder="1" applyAlignment="1">
      <alignment horizontal="left" vertical="center" readingOrder="1"/>
    </xf>
    <xf numFmtId="0" fontId="34" fillId="2" borderId="19" xfId="16" applyFont="1" applyFill="1" applyBorder="1" applyAlignment="1">
      <alignment horizontal="center" vertical="center" wrapText="1" readingOrder="2"/>
    </xf>
    <xf numFmtId="0" fontId="34" fillId="2" borderId="3" xfId="16" applyFont="1" applyFill="1" applyBorder="1" applyAlignment="1">
      <alignment horizontal="center" vertical="center" wrapText="1" readingOrder="2"/>
    </xf>
    <xf numFmtId="0" fontId="34" fillId="2" borderId="4" xfId="16" applyFont="1" applyFill="1" applyBorder="1" applyAlignment="1">
      <alignment horizontal="center" vertical="center" wrapText="1" readingOrder="2"/>
    </xf>
    <xf numFmtId="0" fontId="27" fillId="3" borderId="43" xfId="16" applyFont="1" applyFill="1" applyBorder="1" applyAlignment="1">
      <alignment horizontal="right" vertical="center" wrapText="1" indent="1" readingOrder="2"/>
    </xf>
    <xf numFmtId="0" fontId="27" fillId="3" borderId="47" xfId="16" applyFont="1" applyFill="1" applyBorder="1" applyAlignment="1">
      <alignment horizontal="right" vertical="center" wrapText="1" indent="1" readingOrder="2"/>
    </xf>
    <xf numFmtId="0" fontId="27" fillId="3" borderId="42" xfId="16" applyFont="1" applyFill="1" applyBorder="1" applyAlignment="1">
      <alignment horizontal="right" vertical="center" wrapText="1" indent="1" readingOrder="2"/>
    </xf>
    <xf numFmtId="166" fontId="27" fillId="3" borderId="38" xfId="16" applyNumberFormat="1" applyFont="1" applyFill="1" applyBorder="1" applyAlignment="1">
      <alignment horizontal="right" vertical="center" indent="1" readingOrder="1"/>
    </xf>
    <xf numFmtId="166" fontId="27" fillId="4" borderId="21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2"/>
    </xf>
    <xf numFmtId="166" fontId="27" fillId="4" borderId="15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1"/>
    </xf>
    <xf numFmtId="166" fontId="27" fillId="3" borderId="23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2"/>
    </xf>
    <xf numFmtId="166" fontId="27" fillId="3" borderId="7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1"/>
    </xf>
    <xf numFmtId="166" fontId="27" fillId="4" borderId="25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2"/>
    </xf>
    <xf numFmtId="166" fontId="27" fillId="4" borderId="14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1"/>
    </xf>
    <xf numFmtId="166" fontId="27" fillId="4" borderId="35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2"/>
    </xf>
    <xf numFmtId="166" fontId="27" fillId="4" borderId="34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1"/>
    </xf>
    <xf numFmtId="166" fontId="26" fillId="2" borderId="28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2"/>
    </xf>
    <xf numFmtId="166" fontId="26" fillId="2" borderId="30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right" vertical="center" wrapText="1" indent="1" readingOrder="2"/>
    </xf>
    <xf numFmtId="166" fontId="27" fillId="3" borderId="24" xfId="16" applyNumberFormat="1" applyFont="1" applyFill="1" applyBorder="1" applyAlignment="1">
      <alignment vertical="center" readingOrder="1"/>
    </xf>
    <xf numFmtId="166" fontId="27" fillId="4" borderId="26" xfId="16" applyNumberFormat="1" applyFont="1" applyFill="1" applyBorder="1" applyAlignment="1">
      <alignment vertical="center" readingOrder="1"/>
    </xf>
    <xf numFmtId="0" fontId="34" fillId="2" borderId="19" xfId="1" applyFont="1" applyFill="1" applyBorder="1" applyAlignment="1">
      <alignment horizontal="center" vertical="center" wrapText="1" readingOrder="1"/>
    </xf>
    <xf numFmtId="0" fontId="34" fillId="2" borderId="3" xfId="1" applyFont="1" applyFill="1" applyBorder="1" applyAlignment="1">
      <alignment horizontal="center" vertical="center" wrapText="1" readingOrder="1"/>
    </xf>
    <xf numFmtId="0" fontId="28" fillId="2" borderId="39" xfId="16" quotePrefix="1" applyFont="1" applyFill="1" applyBorder="1" applyAlignment="1">
      <alignment horizontal="center" vertical="center" wrapText="1" readingOrder="2"/>
    </xf>
    <xf numFmtId="166" fontId="27" fillId="4" borderId="22" xfId="16" applyNumberFormat="1" applyFont="1" applyFill="1" applyBorder="1" applyAlignment="1">
      <alignment vertical="center" readingOrder="1"/>
    </xf>
    <xf numFmtId="166" fontId="27" fillId="4" borderId="36" xfId="16" applyNumberFormat="1" applyFont="1" applyFill="1" applyBorder="1" applyAlignment="1">
      <alignment vertical="center" readingOrder="1"/>
    </xf>
    <xf numFmtId="166" fontId="26" fillId="2" borderId="37" xfId="16" applyNumberFormat="1" applyFont="1" applyFill="1" applyBorder="1" applyAlignment="1">
      <alignment vertical="center" readingOrder="1"/>
    </xf>
    <xf numFmtId="0" fontId="34" fillId="2" borderId="5" xfId="1" applyFont="1" applyFill="1" applyBorder="1" applyAlignment="1">
      <alignment horizontal="center" vertical="center" wrapText="1" readingOrder="1"/>
    </xf>
    <xf numFmtId="0" fontId="34" fillId="2" borderId="4" xfId="1" applyFont="1" applyFill="1" applyBorder="1" applyAlignment="1">
      <alignment horizontal="center" vertical="center" wrapText="1" readingOrder="1"/>
    </xf>
    <xf numFmtId="166" fontId="27" fillId="4" borderId="21" xfId="1" applyNumberFormat="1" applyFont="1" applyFill="1" applyBorder="1" applyAlignment="1">
      <alignment vertical="center" readingOrder="1"/>
    </xf>
    <xf numFmtId="166" fontId="27" fillId="4" borderId="9" xfId="1" applyNumberFormat="1" applyFont="1" applyFill="1" applyBorder="1" applyAlignment="1">
      <alignment vertical="center" readingOrder="1"/>
    </xf>
    <xf numFmtId="166" fontId="27" fillId="3" borderId="23" xfId="1" applyNumberFormat="1" applyFont="1" applyFill="1" applyBorder="1" applyAlignment="1">
      <alignment vertical="center" readingOrder="1"/>
    </xf>
    <xf numFmtId="166" fontId="27" fillId="3" borderId="1" xfId="1" applyNumberFormat="1" applyFont="1" applyFill="1" applyBorder="1" applyAlignment="1">
      <alignment vertical="center" readingOrder="1"/>
    </xf>
    <xf numFmtId="166" fontId="27" fillId="4" borderId="25" xfId="1" applyNumberFormat="1" applyFont="1" applyFill="1" applyBorder="1" applyAlignment="1">
      <alignment vertical="center" readingOrder="1"/>
    </xf>
    <xf numFmtId="166" fontId="27" fillId="4" borderId="2" xfId="1" applyNumberFormat="1" applyFont="1" applyFill="1" applyBorder="1" applyAlignment="1">
      <alignment vertical="center" readingOrder="1"/>
    </xf>
    <xf numFmtId="166" fontId="27" fillId="4" borderId="35" xfId="1" applyNumberFormat="1" applyFont="1" applyFill="1" applyBorder="1" applyAlignment="1">
      <alignment vertical="center" readingOrder="1"/>
    </xf>
    <xf numFmtId="166" fontId="27" fillId="4" borderId="33" xfId="1" applyNumberFormat="1" applyFont="1" applyFill="1" applyBorder="1" applyAlignment="1">
      <alignment vertical="center" readingOrder="1"/>
    </xf>
    <xf numFmtId="166" fontId="26" fillId="2" borderId="28" xfId="1" applyNumberFormat="1" applyFont="1" applyFill="1" applyBorder="1" applyAlignment="1">
      <alignment vertical="center" readingOrder="1"/>
    </xf>
    <xf numFmtId="166" fontId="26" fillId="2" borderId="8" xfId="1" applyNumberFormat="1" applyFont="1" applyFill="1" applyBorder="1" applyAlignment="1">
      <alignment vertical="center" readingOrder="1"/>
    </xf>
    <xf numFmtId="0" fontId="26" fillId="2" borderId="39" xfId="5" applyFont="1" applyFill="1" applyBorder="1" applyAlignment="1">
      <alignment horizontal="right" vertical="center" readingOrder="2"/>
    </xf>
    <xf numFmtId="0" fontId="26" fillId="2" borderId="45" xfId="12" applyFont="1" applyFill="1" applyBorder="1" applyAlignment="1">
      <alignment horizontal="left" vertical="center"/>
    </xf>
    <xf numFmtId="0" fontId="34" fillId="2" borderId="30" xfId="16" applyFont="1" applyFill="1" applyBorder="1" applyAlignment="1">
      <alignment horizontal="center" vertical="center" wrapText="1" readingOrder="2"/>
    </xf>
    <xf numFmtId="166" fontId="27" fillId="3" borderId="11" xfId="16" applyNumberFormat="1" applyFont="1" applyFill="1" applyBorder="1" applyAlignment="1">
      <alignment horizontal="right" vertical="center" readingOrder="2"/>
    </xf>
    <xf numFmtId="166" fontId="27" fillId="3" borderId="24" xfId="16" applyNumberFormat="1" applyFont="1" applyFill="1" applyBorder="1" applyAlignment="1">
      <alignment horizontal="right" vertical="center" readingOrder="1"/>
    </xf>
    <xf numFmtId="166" fontId="27" fillId="4" borderId="16" xfId="16" applyNumberFormat="1" applyFont="1" applyFill="1" applyBorder="1" applyAlignment="1">
      <alignment horizontal="right" vertical="center" readingOrder="2"/>
    </xf>
    <xf numFmtId="166" fontId="27" fillId="4" borderId="26" xfId="16" applyNumberFormat="1" applyFont="1" applyFill="1" applyBorder="1" applyAlignment="1">
      <alignment horizontal="right" vertical="center" readingOrder="1"/>
    </xf>
    <xf numFmtId="166" fontId="26" fillId="2" borderId="45" xfId="16" applyNumberFormat="1" applyFont="1" applyFill="1" applyBorder="1" applyAlignment="1">
      <alignment horizontal="right" vertical="center"/>
    </xf>
    <xf numFmtId="166" fontId="26" fillId="2" borderId="37" xfId="16" applyNumberFormat="1" applyFont="1" applyFill="1" applyBorder="1" applyAlignment="1">
      <alignment horizontal="right" vertical="center"/>
    </xf>
    <xf numFmtId="0" fontId="28" fillId="2" borderId="39" xfId="1" applyFont="1" applyFill="1" applyBorder="1" applyAlignment="1">
      <alignment vertical="center" wrapText="1" readingOrder="2"/>
    </xf>
    <xf numFmtId="0" fontId="34" fillId="2" borderId="6" xfId="16" applyFont="1" applyFill="1" applyBorder="1" applyAlignment="1">
      <alignment horizontal="center" vertical="center" wrapText="1" readingOrder="2"/>
    </xf>
    <xf numFmtId="166" fontId="27" fillId="4" borderId="41" xfId="16" applyNumberFormat="1" applyFont="1" applyFill="1" applyBorder="1" applyAlignment="1">
      <alignment vertical="center" readingOrder="2"/>
    </xf>
    <xf numFmtId="166" fontId="27" fillId="3" borderId="11" xfId="16" applyNumberFormat="1" applyFont="1" applyFill="1" applyBorder="1" applyAlignment="1">
      <alignment vertical="center" readingOrder="2"/>
    </xf>
    <xf numFmtId="166" fontId="27" fillId="4" borderId="16" xfId="16" applyNumberFormat="1" applyFont="1" applyFill="1" applyBorder="1" applyAlignment="1">
      <alignment vertical="center" readingOrder="2"/>
    </xf>
    <xf numFmtId="166" fontId="27" fillId="4" borderId="45" xfId="16" applyNumberFormat="1" applyFont="1" applyFill="1" applyBorder="1" applyAlignment="1">
      <alignment vertical="center" readingOrder="2"/>
    </xf>
    <xf numFmtId="166" fontId="27" fillId="4" borderId="37" xfId="16" applyNumberFormat="1" applyFont="1" applyFill="1" applyBorder="1" applyAlignment="1">
      <alignment vertical="center" readingOrder="1"/>
    </xf>
    <xf numFmtId="166" fontId="26" fillId="2" borderId="16" xfId="16" applyNumberFormat="1" applyFont="1" applyFill="1" applyBorder="1" applyAlignment="1">
      <alignment vertical="center" readingOrder="2"/>
    </xf>
    <xf numFmtId="166" fontId="26" fillId="2" borderId="26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center" vertical="center" wrapText="1" readingOrder="1"/>
    </xf>
    <xf numFmtId="0" fontId="27" fillId="3" borderId="48" xfId="16" applyFont="1" applyFill="1" applyBorder="1" applyAlignment="1">
      <alignment horizontal="right" vertical="center" wrapText="1" indent="1" readingOrder="2"/>
    </xf>
    <xf numFmtId="0" fontId="27" fillId="4" borderId="12" xfId="16" applyFont="1" applyFill="1" applyBorder="1" applyAlignment="1">
      <alignment horizontal="center" vertical="center" wrapText="1" readingOrder="1"/>
    </xf>
    <xf numFmtId="0" fontId="27" fillId="4" borderId="26" xfId="16" applyFont="1" applyFill="1" applyBorder="1" applyAlignment="1">
      <alignment horizontal="right" vertical="center" readingOrder="2"/>
    </xf>
    <xf numFmtId="0" fontId="27" fillId="4" borderId="25" xfId="19" applyFont="1" applyFill="1" applyBorder="1" applyAlignment="1">
      <alignment horizontal="left" vertical="center"/>
    </xf>
    <xf numFmtId="0" fontId="27" fillId="3" borderId="10" xfId="16" applyFont="1" applyFill="1" applyBorder="1" applyAlignment="1">
      <alignment horizontal="center" vertical="center" wrapText="1" readingOrder="1"/>
    </xf>
    <xf numFmtId="0" fontId="27" fillId="3" borderId="24" xfId="16" applyFont="1" applyFill="1" applyBorder="1" applyAlignment="1">
      <alignment horizontal="right" vertical="center" readingOrder="2"/>
    </xf>
    <xf numFmtId="0" fontId="27" fillId="3" borderId="23" xfId="19" applyFont="1" applyFill="1" applyBorder="1" applyAlignment="1">
      <alignment horizontal="left" vertical="center"/>
    </xf>
    <xf numFmtId="0" fontId="26" fillId="2" borderId="10" xfId="16" applyFont="1" applyFill="1" applyBorder="1" applyAlignment="1">
      <alignment horizontal="center" vertical="center" wrapText="1" readingOrder="1"/>
    </xf>
    <xf numFmtId="0" fontId="26" fillId="2" borderId="24" xfId="16" applyFont="1" applyFill="1" applyBorder="1" applyAlignment="1">
      <alignment horizontal="right" vertical="center" readingOrder="2"/>
    </xf>
    <xf numFmtId="0" fontId="26" fillId="2" borderId="23" xfId="19" applyFont="1" applyFill="1" applyBorder="1" applyAlignment="1">
      <alignment horizontal="left" vertical="center"/>
    </xf>
    <xf numFmtId="0" fontId="26" fillId="2" borderId="10" xfId="19" applyFont="1" applyFill="1" applyBorder="1" applyAlignment="1">
      <alignment horizontal="center" vertical="center" wrapText="1" readingOrder="1"/>
    </xf>
    <xf numFmtId="0" fontId="34" fillId="2" borderId="44" xfId="1" applyFont="1" applyFill="1" applyBorder="1" applyAlignment="1">
      <alignment horizontal="center" vertical="center" wrapText="1" readingOrder="1"/>
    </xf>
    <xf numFmtId="0" fontId="34" fillId="2" borderId="47" xfId="1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right" vertical="center" wrapText="1" indent="1" readingOrder="1"/>
    </xf>
    <xf numFmtId="0" fontId="27" fillId="5" borderId="24" xfId="16" applyFont="1" applyFill="1" applyBorder="1" applyAlignment="1">
      <alignment horizontal="left" vertical="center" wrapText="1" indent="1" readingOrder="1"/>
    </xf>
    <xf numFmtId="4" fontId="27" fillId="5" borderId="25" xfId="16" applyNumberFormat="1" applyFont="1" applyFill="1" applyBorder="1" applyAlignment="1">
      <alignment horizontal="center" vertical="center" readingOrder="1"/>
    </xf>
    <xf numFmtId="0" fontId="27" fillId="3" borderId="1" xfId="16" applyFont="1" applyFill="1" applyBorder="1" applyAlignment="1">
      <alignment horizontal="left" vertical="center" wrapText="1" indent="1" readingOrder="1"/>
    </xf>
    <xf numFmtId="166" fontId="27" fillId="3" borderId="1" xfId="16" applyNumberFormat="1" applyFont="1" applyFill="1" applyBorder="1" applyAlignment="1">
      <alignment horizontal="right" vertical="center" indent="2" readingOrder="1"/>
    </xf>
    <xf numFmtId="166" fontId="16" fillId="3" borderId="7" xfId="16" applyNumberFormat="1" applyFont="1" applyFill="1" applyBorder="1" applyAlignment="1">
      <alignment horizontal="right" vertical="center" indent="1" readingOrder="1"/>
    </xf>
    <xf numFmtId="166" fontId="16" fillId="3" borderId="10" xfId="16" applyNumberFormat="1" applyFont="1" applyFill="1" applyBorder="1" applyAlignment="1">
      <alignment horizontal="right" vertical="center" indent="1" readingOrder="1"/>
    </xf>
    <xf numFmtId="0" fontId="27" fillId="4" borderId="2" xfId="16" applyFont="1" applyFill="1" applyBorder="1" applyAlignment="1">
      <alignment horizontal="left" vertical="center" wrapText="1" indent="1" readingOrder="1"/>
    </xf>
    <xf numFmtId="166" fontId="27" fillId="4" borderId="2" xfId="16" applyNumberFormat="1" applyFont="1" applyFill="1" applyBorder="1" applyAlignment="1">
      <alignment horizontal="right" vertical="center" indent="2" readingOrder="1"/>
    </xf>
    <xf numFmtId="166" fontId="16" fillId="4" borderId="14" xfId="16" applyNumberFormat="1" applyFont="1" applyFill="1" applyBorder="1" applyAlignment="1">
      <alignment horizontal="right" vertical="center" indent="1" readingOrder="1"/>
    </xf>
    <xf numFmtId="166" fontId="16" fillId="4" borderId="12" xfId="16" applyNumberFormat="1" applyFont="1" applyFill="1" applyBorder="1" applyAlignment="1">
      <alignment horizontal="right" vertical="center" indent="1" readingOrder="1"/>
    </xf>
    <xf numFmtId="0" fontId="27" fillId="5" borderId="1" xfId="16" applyFont="1" applyFill="1" applyBorder="1" applyAlignment="1">
      <alignment horizontal="left" vertical="center" wrapText="1" indent="1" readingOrder="1"/>
    </xf>
    <xf numFmtId="166" fontId="27" fillId="5" borderId="1" xfId="16" applyNumberFormat="1" applyFont="1" applyFill="1" applyBorder="1" applyAlignment="1">
      <alignment horizontal="right" vertical="center" indent="2" readingOrder="1"/>
    </xf>
    <xf numFmtId="166" fontId="16" fillId="5" borderId="7" xfId="16" applyNumberFormat="1" applyFont="1" applyFill="1" applyBorder="1" applyAlignment="1">
      <alignment horizontal="right" vertical="center" indent="1" readingOrder="1"/>
    </xf>
    <xf numFmtId="166" fontId="16" fillId="5" borderId="10" xfId="16" applyNumberFormat="1" applyFont="1" applyFill="1" applyBorder="1" applyAlignment="1">
      <alignment horizontal="right" vertical="center" indent="1" readingOrder="1"/>
    </xf>
    <xf numFmtId="166" fontId="16" fillId="5" borderId="14" xfId="16" applyNumberFormat="1" applyFont="1" applyFill="1" applyBorder="1" applyAlignment="1">
      <alignment horizontal="right" vertical="center" indent="1" readingOrder="1"/>
    </xf>
    <xf numFmtId="166" fontId="16" fillId="5" borderId="12" xfId="16" applyNumberFormat="1" applyFont="1" applyFill="1" applyBorder="1" applyAlignment="1">
      <alignment horizontal="right" vertical="center" indent="1" readingOrder="1"/>
    </xf>
    <xf numFmtId="3" fontId="17" fillId="0" borderId="0" xfId="16" applyNumberFormat="1" applyFont="1" applyAlignment="1">
      <alignment horizontal="center"/>
    </xf>
    <xf numFmtId="166" fontId="27" fillId="3" borderId="1" xfId="16" applyNumberFormat="1" applyFont="1" applyFill="1" applyBorder="1" applyAlignment="1">
      <alignment horizontal="center" vertical="center" readingOrder="1"/>
    </xf>
    <xf numFmtId="165" fontId="27" fillId="3" borderId="7" xfId="16" applyNumberFormat="1" applyFont="1" applyFill="1" applyBorder="1" applyAlignment="1">
      <alignment horizontal="center" vertical="center" wrapText="1" readingOrder="1"/>
    </xf>
    <xf numFmtId="166" fontId="27" fillId="4" borderId="2" xfId="16" applyNumberFormat="1" applyFont="1" applyFill="1" applyBorder="1" applyAlignment="1">
      <alignment horizontal="center" vertical="center" readingOrder="1"/>
    </xf>
    <xf numFmtId="165" fontId="27" fillId="4" borderId="14" xfId="16" applyNumberFormat="1" applyFont="1" applyFill="1" applyBorder="1" applyAlignment="1">
      <alignment horizontal="center" vertical="center" wrapText="1" readingOrder="1"/>
    </xf>
    <xf numFmtId="0" fontId="27" fillId="5" borderId="10" xfId="16" applyFont="1" applyFill="1" applyBorder="1" applyAlignment="1">
      <alignment horizontal="center" vertical="center" wrapText="1" readingOrder="1"/>
    </xf>
    <xf numFmtId="166" fontId="27" fillId="5" borderId="1" xfId="16" applyNumberFormat="1" applyFont="1" applyFill="1" applyBorder="1" applyAlignment="1">
      <alignment horizontal="center" vertical="center" readingOrder="1"/>
    </xf>
    <xf numFmtId="165" fontId="27" fillId="5" borderId="7" xfId="16" applyNumberFormat="1" applyFont="1" applyFill="1" applyBorder="1" applyAlignment="1">
      <alignment horizontal="center" vertical="center" wrapText="1" readingOrder="1"/>
    </xf>
    <xf numFmtId="0" fontId="27" fillId="3" borderId="7" xfId="16" applyFont="1" applyFill="1" applyBorder="1" applyAlignment="1">
      <alignment horizontal="left" vertical="center" wrapText="1" indent="1" readingOrder="1"/>
    </xf>
    <xf numFmtId="166" fontId="27" fillId="3" borderId="23" xfId="16" applyNumberFormat="1" applyFont="1" applyFill="1" applyBorder="1" applyAlignment="1">
      <alignment horizontal="center" vertical="center" readingOrder="1"/>
    </xf>
    <xf numFmtId="165" fontId="27" fillId="3" borderId="1" xfId="16" applyNumberFormat="1" applyFont="1" applyFill="1" applyBorder="1" applyAlignment="1">
      <alignment horizontal="center" vertical="center" readingOrder="1"/>
    </xf>
    <xf numFmtId="165" fontId="16" fillId="3" borderId="7" xfId="16" applyNumberFormat="1" applyFont="1" applyFill="1" applyBorder="1" applyAlignment="1">
      <alignment horizontal="right" vertical="center" indent="1" readingOrder="1"/>
    </xf>
    <xf numFmtId="165" fontId="16" fillId="3" borderId="10" xfId="16" applyNumberFormat="1" applyFont="1" applyFill="1" applyBorder="1" applyAlignment="1">
      <alignment horizontal="right" vertical="center" indent="1" readingOrder="1"/>
    </xf>
    <xf numFmtId="165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center" vertical="center" readingOrder="1"/>
    </xf>
    <xf numFmtId="165" fontId="16" fillId="3" borderId="11" xfId="16" applyNumberFormat="1" applyFont="1" applyFill="1" applyBorder="1" applyAlignment="1">
      <alignment horizontal="right" vertical="center" indent="1" readingOrder="1"/>
    </xf>
    <xf numFmtId="0" fontId="27" fillId="4" borderId="14" xfId="16" applyFont="1" applyFill="1" applyBorder="1" applyAlignment="1">
      <alignment horizontal="left" vertical="center" wrapText="1" indent="1" readingOrder="1"/>
    </xf>
    <xf numFmtId="166" fontId="27" fillId="4" borderId="25" xfId="16" applyNumberFormat="1" applyFont="1" applyFill="1" applyBorder="1" applyAlignment="1">
      <alignment horizontal="center" vertical="center" readingOrder="1"/>
    </xf>
    <xf numFmtId="165" fontId="27" fillId="4" borderId="2" xfId="16" applyNumberFormat="1" applyFont="1" applyFill="1" applyBorder="1" applyAlignment="1">
      <alignment horizontal="center" vertical="center" readingOrder="1"/>
    </xf>
    <xf numFmtId="165" fontId="16" fillId="4" borderId="12" xfId="16" applyNumberFormat="1" applyFont="1" applyFill="1" applyBorder="1" applyAlignment="1">
      <alignment horizontal="right" vertical="center" indent="1" readingOrder="1"/>
    </xf>
    <xf numFmtId="165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center" vertical="center" readingOrder="1"/>
    </xf>
    <xf numFmtId="165" fontId="16" fillId="4" borderId="16" xfId="16" applyNumberFormat="1" applyFont="1" applyFill="1" applyBorder="1" applyAlignment="1">
      <alignment horizontal="right" vertical="center" indent="1" readingOrder="1"/>
    </xf>
    <xf numFmtId="0" fontId="27" fillId="5" borderId="7" xfId="16" applyFont="1" applyFill="1" applyBorder="1" applyAlignment="1">
      <alignment horizontal="left" vertical="center" wrapText="1" indent="1" readingOrder="1"/>
    </xf>
    <xf numFmtId="166" fontId="27" fillId="5" borderId="23" xfId="16" applyNumberFormat="1" applyFont="1" applyFill="1" applyBorder="1" applyAlignment="1">
      <alignment horizontal="center" vertical="center" readingOrder="1"/>
    </xf>
    <xf numFmtId="165" fontId="27" fillId="5" borderId="1" xfId="16" applyNumberFormat="1" applyFont="1" applyFill="1" applyBorder="1" applyAlignment="1">
      <alignment horizontal="center" vertical="center" readingOrder="1"/>
    </xf>
    <xf numFmtId="165" fontId="16" fillId="5" borderId="7" xfId="16" applyNumberFormat="1" applyFont="1" applyFill="1" applyBorder="1" applyAlignment="1">
      <alignment horizontal="right" vertical="center" indent="1" readingOrder="1"/>
    </xf>
    <xf numFmtId="165" fontId="16" fillId="5" borderId="10" xfId="16" applyNumberFormat="1" applyFont="1" applyFill="1" applyBorder="1" applyAlignment="1">
      <alignment horizontal="right" vertical="center" indent="1" readingOrder="1"/>
    </xf>
    <xf numFmtId="165" fontId="16" fillId="5" borderId="18" xfId="16" applyNumberFormat="1" applyFont="1" applyFill="1" applyBorder="1" applyAlignment="1">
      <alignment horizontal="right" vertical="center" indent="1" readingOrder="1"/>
    </xf>
    <xf numFmtId="166" fontId="27" fillId="5" borderId="10" xfId="16" applyNumberFormat="1" applyFont="1" applyFill="1" applyBorder="1" applyAlignment="1">
      <alignment horizontal="center" vertical="center" readingOrder="1"/>
    </xf>
    <xf numFmtId="165" fontId="16" fillId="5" borderId="11" xfId="16" applyNumberFormat="1" applyFont="1" applyFill="1" applyBorder="1" applyAlignment="1">
      <alignment horizontal="right" vertical="center" indent="1" readingOrder="1"/>
    </xf>
    <xf numFmtId="165" fontId="16" fillId="4" borderId="14" xfId="16" applyNumberFormat="1" applyFont="1" applyFill="1" applyBorder="1" applyAlignment="1">
      <alignment horizontal="right" vertical="center" indent="1" readingOrder="1"/>
    </xf>
    <xf numFmtId="4" fontId="15" fillId="0" borderId="0" xfId="16" applyNumberFormat="1" applyFont="1" applyAlignment="1">
      <alignment horizontal="center"/>
    </xf>
    <xf numFmtId="166" fontId="27" fillId="3" borderId="23" xfId="16" applyNumberFormat="1" applyFont="1" applyFill="1" applyBorder="1" applyAlignment="1">
      <alignment horizontal="right" vertical="center" indent="2" readingOrder="1"/>
    </xf>
    <xf numFmtId="166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right" vertical="center" indent="2" readingOrder="1"/>
    </xf>
    <xf numFmtId="166" fontId="16" fillId="3" borderId="11" xfId="16" applyNumberFormat="1" applyFont="1" applyFill="1" applyBorder="1" applyAlignment="1">
      <alignment horizontal="right" vertical="center" indent="1" readingOrder="1"/>
    </xf>
    <xf numFmtId="166" fontId="27" fillId="4" borderId="25" xfId="16" applyNumberFormat="1" applyFont="1" applyFill="1" applyBorder="1" applyAlignment="1">
      <alignment horizontal="right" vertical="center" indent="2" readingOrder="1"/>
    </xf>
    <xf numFmtId="166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right" vertical="center" indent="2" readingOrder="1"/>
    </xf>
    <xf numFmtId="166" fontId="16" fillId="4" borderId="16" xfId="16" applyNumberFormat="1" applyFont="1" applyFill="1" applyBorder="1" applyAlignment="1">
      <alignment horizontal="right" vertical="center" indent="1" readingOrder="1"/>
    </xf>
    <xf numFmtId="166" fontId="27" fillId="5" borderId="23" xfId="16" applyNumberFormat="1" applyFont="1" applyFill="1" applyBorder="1" applyAlignment="1">
      <alignment horizontal="right" vertical="center" indent="2" readingOrder="1"/>
    </xf>
    <xf numFmtId="166" fontId="16" fillId="5" borderId="18" xfId="16" applyNumberFormat="1" applyFont="1" applyFill="1" applyBorder="1" applyAlignment="1">
      <alignment horizontal="right" vertical="center" indent="1" readingOrder="1"/>
    </xf>
    <xf numFmtId="166" fontId="16" fillId="5" borderId="11" xfId="16" applyNumberFormat="1" applyFont="1" applyFill="1" applyBorder="1" applyAlignment="1">
      <alignment horizontal="right" vertical="center" indent="1" readingOrder="1"/>
    </xf>
    <xf numFmtId="0" fontId="10" fillId="0" borderId="0" xfId="16" applyFont="1" applyAlignment="1">
      <alignment horizontal="right" vertical="center"/>
    </xf>
    <xf numFmtId="3" fontId="10" fillId="0" borderId="0" xfId="16" applyNumberFormat="1" applyFont="1" applyAlignment="1">
      <alignment horizontal="center"/>
    </xf>
    <xf numFmtId="166" fontId="10" fillId="0" borderId="0" xfId="16" applyNumberFormat="1" applyFont="1" applyAlignment="1">
      <alignment horizontal="center"/>
    </xf>
    <xf numFmtId="0" fontId="12" fillId="2" borderId="39" xfId="5" applyFont="1" applyFill="1" applyBorder="1" applyAlignment="1">
      <alignment horizontal="right" vertical="center" readingOrder="2"/>
    </xf>
    <xf numFmtId="166" fontId="27" fillId="4" borderId="15" xfId="1" applyNumberFormat="1" applyFont="1" applyFill="1" applyBorder="1" applyAlignment="1">
      <alignment vertical="center" readingOrder="1"/>
    </xf>
    <xf numFmtId="166" fontId="27" fillId="3" borderId="7" xfId="1" applyNumberFormat="1" applyFont="1" applyFill="1" applyBorder="1" applyAlignment="1">
      <alignment vertical="center" readingOrder="1"/>
    </xf>
    <xf numFmtId="166" fontId="27" fillId="4" borderId="14" xfId="1" applyNumberFormat="1" applyFont="1" applyFill="1" applyBorder="1" applyAlignment="1">
      <alignment vertical="center" readingOrder="1"/>
    </xf>
    <xf numFmtId="166" fontId="27" fillId="4" borderId="34" xfId="1" applyNumberFormat="1" applyFont="1" applyFill="1" applyBorder="1" applyAlignment="1">
      <alignment vertical="center" readingOrder="1"/>
    </xf>
    <xf numFmtId="166" fontId="26" fillId="2" borderId="30" xfId="1" applyNumberFormat="1" applyFont="1" applyFill="1" applyBorder="1" applyAlignment="1">
      <alignment vertical="center" readingOrder="1"/>
    </xf>
    <xf numFmtId="166" fontId="26" fillId="2" borderId="28" xfId="5" applyNumberFormat="1" applyFont="1" applyFill="1" applyBorder="1" applyAlignment="1">
      <alignment horizontal="right" vertical="center"/>
    </xf>
    <xf numFmtId="166" fontId="26" fillId="2" borderId="8" xfId="5" applyNumberFormat="1" applyFont="1" applyFill="1" applyBorder="1" applyAlignment="1">
      <alignment horizontal="right" vertical="center"/>
    </xf>
    <xf numFmtId="166" fontId="26" fillId="2" borderId="28" xfId="5" applyNumberFormat="1" applyFont="1" applyFill="1" applyBorder="1" applyAlignment="1">
      <alignment vertical="center"/>
    </xf>
    <xf numFmtId="166" fontId="26" fillId="2" borderId="8" xfId="5" applyNumberFormat="1" applyFont="1" applyFill="1" applyBorder="1" applyAlignment="1">
      <alignment vertical="center"/>
    </xf>
    <xf numFmtId="166" fontId="27" fillId="3" borderId="23" xfId="1" applyNumberFormat="1" applyFont="1" applyFill="1" applyBorder="1" applyAlignment="1">
      <alignment horizontal="right" vertical="center" readingOrder="1"/>
    </xf>
    <xf numFmtId="166" fontId="27" fillId="3" borderId="1" xfId="1" applyNumberFormat="1" applyFont="1" applyFill="1" applyBorder="1" applyAlignment="1">
      <alignment horizontal="right" vertical="center" readingOrder="1"/>
    </xf>
    <xf numFmtId="166" fontId="27" fillId="3" borderId="24" xfId="1" applyNumberFormat="1" applyFont="1" applyFill="1" applyBorder="1" applyAlignment="1">
      <alignment horizontal="right" vertical="center" readingOrder="1"/>
    </xf>
    <xf numFmtId="166" fontId="27" fillId="4" borderId="25" xfId="1" applyNumberFormat="1" applyFont="1" applyFill="1" applyBorder="1" applyAlignment="1">
      <alignment horizontal="right" vertical="center" readingOrder="1"/>
    </xf>
    <xf numFmtId="166" fontId="27" fillId="4" borderId="2" xfId="1" applyNumberFormat="1" applyFont="1" applyFill="1" applyBorder="1" applyAlignment="1">
      <alignment horizontal="right" vertical="center" readingOrder="1"/>
    </xf>
    <xf numFmtId="166" fontId="27" fillId="4" borderId="26" xfId="1" applyNumberFormat="1" applyFont="1" applyFill="1" applyBorder="1" applyAlignment="1">
      <alignment horizontal="right" vertical="center" readingOrder="1"/>
    </xf>
    <xf numFmtId="166" fontId="26" fillId="2" borderId="37" xfId="5" applyNumberFormat="1" applyFont="1" applyFill="1" applyBorder="1" applyAlignment="1">
      <alignment horizontal="right" vertical="center"/>
    </xf>
    <xf numFmtId="166" fontId="27" fillId="3" borderId="38" xfId="16" applyNumberFormat="1" applyFont="1" applyFill="1" applyBorder="1" applyAlignment="1">
      <alignment vertical="center" readingOrder="1"/>
    </xf>
    <xf numFmtId="166" fontId="27" fillId="4" borderId="12" xfId="16" applyNumberFormat="1" applyFont="1" applyFill="1" applyBorder="1" applyAlignment="1">
      <alignment vertical="center" readingOrder="2"/>
    </xf>
    <xf numFmtId="166" fontId="27" fillId="3" borderId="10" xfId="16" applyNumberFormat="1" applyFont="1" applyFill="1" applyBorder="1" applyAlignment="1">
      <alignment vertical="center" readingOrder="2"/>
    </xf>
    <xf numFmtId="166" fontId="27" fillId="3" borderId="38" xfId="16" applyNumberFormat="1" applyFont="1" applyFill="1" applyBorder="1" applyAlignment="1">
      <alignment vertical="center" readingOrder="2"/>
    </xf>
    <xf numFmtId="0" fontId="16" fillId="4" borderId="14" xfId="5" applyFont="1" applyFill="1" applyBorder="1" applyAlignment="1">
      <alignment horizontal="right" vertical="center" indent="1" readingOrder="1"/>
    </xf>
    <xf numFmtId="0" fontId="16" fillId="4" borderId="12" xfId="5" applyFont="1" applyFill="1" applyBorder="1" applyAlignment="1">
      <alignment horizontal="right" vertical="center" indent="1" readingOrder="1"/>
    </xf>
    <xf numFmtId="0" fontId="16" fillId="3" borderId="10" xfId="5" applyFont="1" applyFill="1" applyBorder="1" applyAlignment="1">
      <alignment horizontal="right" vertical="center" indent="1" readingOrder="1"/>
    </xf>
    <xf numFmtId="0" fontId="28" fillId="2" borderId="7" xfId="16" applyFont="1" applyFill="1" applyBorder="1" applyAlignment="1">
      <alignment horizontal="center" vertical="center" wrapText="1" readingOrder="1"/>
    </xf>
    <xf numFmtId="9" fontId="28" fillId="2" borderId="1" xfId="11" applyFont="1" applyFill="1" applyBorder="1" applyAlignment="1">
      <alignment horizontal="center" vertical="center" wrapText="1" readingOrder="1"/>
    </xf>
    <xf numFmtId="9" fontId="26" fillId="2" borderId="1" xfId="11" applyFont="1" applyFill="1" applyBorder="1" applyAlignment="1">
      <alignment horizontal="center" vertical="center" wrapText="1"/>
    </xf>
    <xf numFmtId="0" fontId="15" fillId="0" borderId="4" xfId="16" applyFont="1" applyBorder="1" applyAlignment="1">
      <alignment horizontal="center"/>
    </xf>
    <xf numFmtId="0" fontId="35" fillId="2" borderId="5" xfId="16" applyFont="1" applyFill="1" applyBorder="1" applyAlignment="1">
      <alignment horizontal="center" vertical="center" wrapText="1"/>
    </xf>
    <xf numFmtId="0" fontId="35" fillId="2" borderId="8" xfId="16" applyFont="1" applyFill="1" applyBorder="1" applyAlignment="1">
      <alignment horizontal="center" vertical="center" wrapText="1"/>
    </xf>
    <xf numFmtId="0" fontId="28" fillId="2" borderId="37" xfId="16" applyFont="1" applyFill="1" applyBorder="1" applyAlignment="1">
      <alignment horizontal="center" vertical="center" wrapText="1" readingOrder="1"/>
    </xf>
    <xf numFmtId="9" fontId="28" fillId="2" borderId="6" xfId="11" applyFont="1" applyFill="1" applyBorder="1" applyAlignment="1">
      <alignment horizontal="center" vertical="center" wrapText="1" readingOrder="1"/>
    </xf>
    <xf numFmtId="9" fontId="26" fillId="2" borderId="3" xfId="11" applyFont="1" applyFill="1" applyBorder="1" applyAlignment="1">
      <alignment horizontal="center" vertical="center" wrapText="1"/>
    </xf>
    <xf numFmtId="0" fontId="35" fillId="2" borderId="3" xfId="16" applyFont="1" applyFill="1" applyBorder="1" applyAlignment="1">
      <alignment horizontal="center" vertical="center" wrapText="1"/>
    </xf>
    <xf numFmtId="0" fontId="28" fillId="2" borderId="39" xfId="16" applyFont="1" applyFill="1" applyBorder="1" applyAlignment="1">
      <alignment horizontal="center" vertical="center" wrapText="1" readingOrder="1"/>
    </xf>
    <xf numFmtId="9" fontId="28" fillId="2" borderId="5" xfId="11" applyFont="1" applyFill="1" applyBorder="1" applyAlignment="1">
      <alignment horizontal="center" vertical="center" wrapText="1" readingOrder="1"/>
    </xf>
    <xf numFmtId="4" fontId="27" fillId="3" borderId="29" xfId="16" applyNumberFormat="1" applyFont="1" applyFill="1" applyBorder="1" applyAlignment="1">
      <alignment horizontal="center" vertical="center" readingOrder="1"/>
    </xf>
    <xf numFmtId="4" fontId="27" fillId="4" borderId="29" xfId="16" applyNumberFormat="1" applyFont="1" applyFill="1" applyBorder="1" applyAlignment="1">
      <alignment horizontal="center" vertical="center" readingOrder="1"/>
    </xf>
    <xf numFmtId="4" fontId="27" fillId="5" borderId="29" xfId="16" applyNumberFormat="1" applyFont="1" applyFill="1" applyBorder="1" applyAlignment="1">
      <alignment horizontal="center" vertical="center" readingOrder="1"/>
    </xf>
    <xf numFmtId="0" fontId="27" fillId="5" borderId="5" xfId="16" applyFont="1" applyFill="1" applyBorder="1" applyAlignment="1">
      <alignment horizontal="center" vertical="center" wrapText="1" readingOrder="1"/>
    </xf>
    <xf numFmtId="0" fontId="27" fillId="5" borderId="3" xfId="16" applyFont="1" applyFill="1" applyBorder="1" applyAlignment="1">
      <alignment horizontal="center" vertical="center" wrapText="1" readingOrder="1"/>
    </xf>
    <xf numFmtId="4" fontId="27" fillId="5" borderId="28" xfId="16" applyNumberFormat="1" applyFont="1" applyFill="1" applyBorder="1" applyAlignment="1">
      <alignment horizontal="center" vertical="center" readingOrder="1"/>
    </xf>
    <xf numFmtId="4" fontId="27" fillId="5" borderId="32" xfId="16" applyNumberFormat="1" applyFont="1" applyFill="1" applyBorder="1" applyAlignment="1">
      <alignment horizontal="center" vertical="center" readingOrder="1"/>
    </xf>
    <xf numFmtId="0" fontId="34" fillId="2" borderId="37" xfId="16" applyFont="1" applyFill="1" applyBorder="1" applyAlignment="1">
      <alignment horizontal="center" vertical="center" wrapText="1" readingOrder="2"/>
    </xf>
    <xf numFmtId="166" fontId="27" fillId="4" borderId="22" xfId="1" applyNumberFormat="1" applyFont="1" applyFill="1" applyBorder="1" applyAlignment="1">
      <alignment vertical="center" readingOrder="1"/>
    </xf>
    <xf numFmtId="166" fontId="27" fillId="3" borderId="24" xfId="1" applyNumberFormat="1" applyFont="1" applyFill="1" applyBorder="1" applyAlignment="1">
      <alignment vertical="center" readingOrder="1"/>
    </xf>
    <xf numFmtId="166" fontId="27" fillId="4" borderId="26" xfId="1" applyNumberFormat="1" applyFont="1" applyFill="1" applyBorder="1" applyAlignment="1">
      <alignment vertical="center" readingOrder="1"/>
    </xf>
    <xf numFmtId="166" fontId="27" fillId="4" borderId="36" xfId="1" applyNumberFormat="1" applyFont="1" applyFill="1" applyBorder="1" applyAlignment="1">
      <alignment vertical="center" readingOrder="1"/>
    </xf>
    <xf numFmtId="166" fontId="26" fillId="2" borderId="37" xfId="1" applyNumberFormat="1" applyFont="1" applyFill="1" applyBorder="1" applyAlignment="1">
      <alignment vertical="center" readingOrder="1"/>
    </xf>
    <xf numFmtId="166" fontId="27" fillId="3" borderId="49" xfId="1" applyNumberFormat="1" applyFont="1" applyFill="1" applyBorder="1" applyAlignment="1">
      <alignment vertical="center" readingOrder="1"/>
    </xf>
    <xf numFmtId="0" fontId="34" fillId="2" borderId="8" xfId="1" applyFont="1" applyFill="1" applyBorder="1" applyAlignment="1">
      <alignment horizontal="center" vertical="center" wrapText="1" readingOrder="1"/>
    </xf>
    <xf numFmtId="0" fontId="34" fillId="2" borderId="5" xfId="16" applyFont="1" applyFill="1" applyBorder="1" applyAlignment="1">
      <alignment horizontal="center" vertical="center" wrapText="1" readingOrder="2"/>
    </xf>
    <xf numFmtId="166" fontId="27" fillId="4" borderId="13" xfId="16" applyNumberFormat="1" applyFont="1" applyFill="1" applyBorder="1" applyAlignment="1">
      <alignment vertical="center" readingOrder="2"/>
    </xf>
    <xf numFmtId="166" fontId="27" fillId="4" borderId="50" xfId="16" applyNumberFormat="1" applyFont="1" applyFill="1" applyBorder="1" applyAlignment="1">
      <alignment vertical="center" readingOrder="2"/>
    </xf>
    <xf numFmtId="166" fontId="26" fillId="2" borderId="6" xfId="16" applyNumberFormat="1" applyFont="1" applyFill="1" applyBorder="1" applyAlignment="1">
      <alignment vertical="center" readingOrder="2"/>
    </xf>
    <xf numFmtId="0" fontId="34" fillId="2" borderId="43" xfId="1" applyFont="1" applyFill="1" applyBorder="1" applyAlignment="1">
      <alignment horizontal="center" vertical="center" wrapText="1" readingOrder="1"/>
    </xf>
    <xf numFmtId="0" fontId="34" fillId="2" borderId="51" xfId="1" applyFont="1" applyFill="1" applyBorder="1" applyAlignment="1">
      <alignment horizontal="center" vertical="center" wrapText="1" readingOrder="1"/>
    </xf>
    <xf numFmtId="0" fontId="34" fillId="2" borderId="42" xfId="1" applyFont="1" applyFill="1" applyBorder="1" applyAlignment="1">
      <alignment horizontal="center" vertical="center" wrapText="1" readingOrder="1"/>
    </xf>
    <xf numFmtId="166" fontId="27" fillId="4" borderId="28" xfId="1" applyNumberFormat="1" applyFont="1" applyFill="1" applyBorder="1" applyAlignment="1">
      <alignment vertical="center" readingOrder="1"/>
    </xf>
    <xf numFmtId="166" fontId="27" fillId="4" borderId="8" xfId="1" applyNumberFormat="1" applyFont="1" applyFill="1" applyBorder="1" applyAlignment="1">
      <alignment vertical="center" readingOrder="1"/>
    </xf>
    <xf numFmtId="166" fontId="26" fillId="2" borderId="25" xfId="1" applyNumberFormat="1" applyFont="1" applyFill="1" applyBorder="1" applyAlignment="1">
      <alignment vertical="center" readingOrder="1"/>
    </xf>
    <xf numFmtId="166" fontId="26" fillId="2" borderId="2" xfId="1" applyNumberFormat="1" applyFont="1" applyFill="1" applyBorder="1" applyAlignment="1">
      <alignment vertical="center" readingOrder="1"/>
    </xf>
    <xf numFmtId="0" fontId="28" fillId="2" borderId="1" xfId="5" applyFont="1" applyFill="1" applyBorder="1" applyAlignment="1">
      <alignment horizontal="center" vertical="center" readingOrder="1"/>
    </xf>
    <xf numFmtId="0" fontId="28" fillId="2" borderId="7" xfId="5" applyFont="1" applyFill="1" applyBorder="1" applyAlignment="1">
      <alignment horizontal="center" vertical="center" readingOrder="1"/>
    </xf>
    <xf numFmtId="0" fontId="28" fillId="2" borderId="45" xfId="5" applyFont="1" applyFill="1" applyBorder="1" applyAlignment="1">
      <alignment horizontal="left" vertical="top" textRotation="90" wrapText="1" readingOrder="1"/>
    </xf>
    <xf numFmtId="0" fontId="28" fillId="2" borderId="0" xfId="5" applyFont="1" applyFill="1" applyAlignment="1">
      <alignment horizontal="left" textRotation="90" wrapText="1" readingOrder="1"/>
    </xf>
    <xf numFmtId="0" fontId="17" fillId="3" borderId="0" xfId="0" applyFont="1" applyFill="1" applyAlignment="1">
      <alignment horizontal="right" indent="1"/>
    </xf>
    <xf numFmtId="0" fontId="17" fillId="3" borderId="0" xfId="0" applyFont="1" applyFill="1" applyAlignment="1">
      <alignment horizontal="left" indent="1"/>
    </xf>
    <xf numFmtId="166" fontId="17" fillId="3" borderId="0" xfId="0" applyNumberFormat="1" applyFont="1" applyFill="1"/>
    <xf numFmtId="0" fontId="17" fillId="4" borderId="0" xfId="0" applyFont="1" applyFill="1" applyAlignment="1">
      <alignment horizontal="right" indent="1"/>
    </xf>
    <xf numFmtId="0" fontId="17" fillId="4" borderId="0" xfId="0" applyFont="1" applyFill="1" applyAlignment="1">
      <alignment horizontal="left" indent="1"/>
    </xf>
    <xf numFmtId="166" fontId="17" fillId="4" borderId="0" xfId="0" applyNumberFormat="1" applyFont="1" applyFill="1"/>
    <xf numFmtId="0" fontId="28" fillId="2" borderId="30" xfId="1" quotePrefix="1" applyFont="1" applyFill="1" applyBorder="1" applyAlignment="1">
      <alignment horizontal="center" vertical="center" readingOrder="2"/>
    </xf>
    <xf numFmtId="166" fontId="27" fillId="3" borderId="7" xfId="5" applyNumberFormat="1" applyFont="1" applyFill="1" applyBorder="1" applyAlignment="1">
      <alignment horizontal="right" vertical="center" indent="1" readingOrder="1"/>
    </xf>
    <xf numFmtId="166" fontId="27" fillId="4" borderId="14" xfId="5" applyNumberFormat="1" applyFont="1" applyFill="1" applyBorder="1" applyAlignment="1">
      <alignment horizontal="right" vertical="center" indent="1" readingOrder="1"/>
    </xf>
    <xf numFmtId="166" fontId="26" fillId="2" borderId="15" xfId="5" applyNumberFormat="1" applyFont="1" applyFill="1" applyBorder="1" applyAlignment="1">
      <alignment horizontal="right" vertical="center" indent="1" readingOrder="1"/>
    </xf>
    <xf numFmtId="166" fontId="27" fillId="4" borderId="16" xfId="16" applyNumberFormat="1" applyFont="1" applyFill="1" applyBorder="1" applyAlignment="1">
      <alignment vertical="center" readingOrder="1"/>
    </xf>
    <xf numFmtId="166" fontId="27" fillId="4" borderId="2" xfId="16" applyNumberFormat="1" applyFont="1" applyFill="1" applyBorder="1" applyAlignment="1">
      <alignment horizontal="right" vertical="center" readingOrder="1"/>
    </xf>
    <xf numFmtId="166" fontId="27" fillId="3" borderId="11" xfId="16" applyNumberFormat="1" applyFont="1" applyFill="1" applyBorder="1" applyAlignment="1">
      <alignment vertical="center" readingOrder="1"/>
    </xf>
    <xf numFmtId="166" fontId="27" fillId="3" borderId="1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horizontal="right" vertical="center" readingOrder="1"/>
    </xf>
    <xf numFmtId="166" fontId="26" fillId="2" borderId="1" xfId="16" applyNumberFormat="1" applyFont="1" applyFill="1" applyBorder="1" applyAlignment="1">
      <alignment horizontal="right" vertical="center" readingOrder="1"/>
    </xf>
    <xf numFmtId="166" fontId="27" fillId="4" borderId="12" xfId="16" applyNumberFormat="1" applyFont="1" applyFill="1" applyBorder="1" applyAlignment="1">
      <alignment vertical="center" readingOrder="1"/>
    </xf>
    <xf numFmtId="166" fontId="27" fillId="4" borderId="29" xfId="16" applyNumberFormat="1" applyFont="1" applyFill="1" applyBorder="1" applyAlignment="1">
      <alignment vertical="center" readingOrder="1"/>
    </xf>
    <xf numFmtId="166" fontId="27" fillId="3" borderId="10" xfId="16" applyNumberFormat="1" applyFont="1" applyFill="1" applyBorder="1" applyAlignment="1">
      <alignment vertical="center" readingOrder="1"/>
    </xf>
    <xf numFmtId="166" fontId="27" fillId="3" borderId="17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vertical="center" readingOrder="1"/>
    </xf>
    <xf numFmtId="166" fontId="26" fillId="2" borderId="17" xfId="16" applyNumberFormat="1" applyFont="1" applyFill="1" applyBorder="1" applyAlignment="1">
      <alignment vertical="center" readingOrder="1"/>
    </xf>
    <xf numFmtId="166" fontId="26" fillId="2" borderId="24" xfId="16" applyNumberFormat="1" applyFont="1" applyFill="1" applyBorder="1" applyAlignment="1">
      <alignment vertical="center" readingOrder="1"/>
    </xf>
    <xf numFmtId="167" fontId="17" fillId="0" borderId="0" xfId="11" applyNumberFormat="1" applyFont="1"/>
    <xf numFmtId="166" fontId="27" fillId="3" borderId="7" xfId="5" applyNumberFormat="1" applyFont="1" applyFill="1" applyBorder="1" applyAlignment="1">
      <alignment horizontal="right" vertical="center" readingOrder="1"/>
    </xf>
    <xf numFmtId="166" fontId="27" fillId="3" borderId="23" xfId="16" applyNumberFormat="1" applyFont="1" applyFill="1" applyBorder="1" applyAlignment="1">
      <alignment horizontal="right" vertical="center" readingOrder="1"/>
    </xf>
    <xf numFmtId="166" fontId="27" fillId="3" borderId="10" xfId="5" applyNumberFormat="1" applyFont="1" applyFill="1" applyBorder="1" applyAlignment="1">
      <alignment horizontal="right" vertical="center" readingOrder="1"/>
    </xf>
    <xf numFmtId="166" fontId="27" fillId="3" borderId="1" xfId="5" applyNumberFormat="1" applyFont="1" applyFill="1" applyBorder="1" applyAlignment="1">
      <alignment horizontal="right" vertical="center" readingOrder="1"/>
    </xf>
    <xf numFmtId="166" fontId="27" fillId="4" borderId="14" xfId="5" applyNumberFormat="1" applyFont="1" applyFill="1" applyBorder="1" applyAlignment="1">
      <alignment horizontal="right" vertical="center" readingOrder="1"/>
    </xf>
    <xf numFmtId="166" fontId="27" fillId="4" borderId="25" xfId="16" applyNumberFormat="1" applyFont="1" applyFill="1" applyBorder="1" applyAlignment="1">
      <alignment horizontal="right" vertical="center" readingOrder="1"/>
    </xf>
    <xf numFmtId="166" fontId="27" fillId="4" borderId="12" xfId="5" applyNumberFormat="1" applyFont="1" applyFill="1" applyBorder="1" applyAlignment="1">
      <alignment horizontal="right" vertical="center" readingOrder="1"/>
    </xf>
    <xf numFmtId="166" fontId="27" fillId="4" borderId="2" xfId="5" applyNumberFormat="1" applyFont="1" applyFill="1" applyBorder="1" applyAlignment="1">
      <alignment horizontal="right" vertical="center" readingOrder="1"/>
    </xf>
    <xf numFmtId="166" fontId="26" fillId="2" borderId="22" xfId="16" applyNumberFormat="1" applyFont="1" applyFill="1" applyBorder="1" applyAlignment="1">
      <alignment horizontal="right" vertical="center" readingOrder="1"/>
    </xf>
    <xf numFmtId="166" fontId="26" fillId="2" borderId="21" xfId="16" applyNumberFormat="1" applyFont="1" applyFill="1" applyBorder="1" applyAlignment="1">
      <alignment horizontal="right" vertical="center" wrapText="1" readingOrder="1"/>
    </xf>
    <xf numFmtId="166" fontId="26" fillId="2" borderId="9" xfId="16" applyNumberFormat="1" applyFont="1" applyFill="1" applyBorder="1" applyAlignment="1">
      <alignment horizontal="right" vertical="center" wrapText="1" readingOrder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39" fillId="2" borderId="5" xfId="5" applyFont="1" applyFill="1" applyBorder="1" applyAlignment="1">
      <alignment vertical="center" wrapText="1" readingOrder="2"/>
    </xf>
    <xf numFmtId="3" fontId="0" fillId="0" borderId="0" xfId="0" applyNumberFormat="1"/>
    <xf numFmtId="0" fontId="0" fillId="0" borderId="0" xfId="0" quotePrefix="1"/>
    <xf numFmtId="166" fontId="26" fillId="2" borderId="9" xfId="1" applyNumberFormat="1" applyFont="1" applyFill="1" applyBorder="1" applyAlignment="1">
      <alignment vertical="center" readingOrder="1"/>
    </xf>
    <xf numFmtId="166" fontId="26" fillId="2" borderId="15" xfId="5" applyNumberFormat="1" applyFont="1" applyFill="1" applyBorder="1" applyAlignment="1">
      <alignment vertical="center" readingOrder="1"/>
    </xf>
    <xf numFmtId="166" fontId="26" fillId="2" borderId="9" xfId="16" applyNumberFormat="1" applyFont="1" applyFill="1" applyBorder="1" applyAlignment="1">
      <alignment vertical="center" wrapText="1" readingOrder="1"/>
    </xf>
    <xf numFmtId="166" fontId="26" fillId="2" borderId="22" xfId="16" applyNumberFormat="1" applyFont="1" applyFill="1" applyBorder="1" applyAlignment="1">
      <alignment vertical="center" wrapText="1" readingOrder="1"/>
    </xf>
    <xf numFmtId="166" fontId="26" fillId="2" borderId="13" xfId="5" applyNumberFormat="1" applyFont="1" applyFill="1" applyBorder="1" applyAlignment="1">
      <alignment vertical="center" readingOrder="1"/>
    </xf>
    <xf numFmtId="166" fontId="26" fillId="2" borderId="9" xfId="5" applyNumberFormat="1" applyFont="1" applyFill="1" applyBorder="1" applyAlignment="1">
      <alignment vertical="center" readingOrder="1"/>
    </xf>
    <xf numFmtId="166" fontId="27" fillId="3" borderId="52" xfId="1" applyNumberFormat="1" applyFont="1" applyFill="1" applyBorder="1" applyAlignment="1">
      <alignment vertical="center" readingOrder="1"/>
    </xf>
    <xf numFmtId="0" fontId="34" fillId="2" borderId="37" xfId="1" applyFont="1" applyFill="1" applyBorder="1" applyAlignment="1">
      <alignment horizontal="center" vertical="center" wrapText="1" readingOrder="1"/>
    </xf>
    <xf numFmtId="166" fontId="27" fillId="4" borderId="37" xfId="1" applyNumberFormat="1" applyFont="1" applyFill="1" applyBorder="1" applyAlignment="1">
      <alignment vertical="center" readingOrder="1"/>
    </xf>
    <xf numFmtId="166" fontId="26" fillId="2" borderId="26" xfId="1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left" vertical="center"/>
    </xf>
    <xf numFmtId="0" fontId="19" fillId="0" borderId="0" xfId="16" applyFont="1" applyAlignment="1">
      <alignment horizontal="center"/>
    </xf>
    <xf numFmtId="0" fontId="30" fillId="2" borderId="5" xfId="16" applyFont="1" applyFill="1" applyBorder="1" applyAlignment="1">
      <alignment horizontal="right" vertical="center" readingOrder="2"/>
    </xf>
    <xf numFmtId="0" fontId="13" fillId="2" borderId="39" xfId="16" applyFont="1" applyFill="1" applyBorder="1" applyAlignment="1">
      <alignment horizontal="right" vertical="center" readingOrder="2"/>
    </xf>
    <xf numFmtId="0" fontId="34" fillId="2" borderId="39" xfId="16" applyFont="1" applyFill="1" applyBorder="1" applyAlignment="1">
      <alignment horizontal="center" vertical="center" wrapText="1" readingOrder="1"/>
    </xf>
    <xf numFmtId="0" fontId="34" fillId="2" borderId="25" xfId="16" applyFont="1" applyFill="1" applyBorder="1" applyAlignment="1">
      <alignment horizontal="center" vertical="center" wrapText="1" readingOrder="1"/>
    </xf>
    <xf numFmtId="0" fontId="34" fillId="2" borderId="2" xfId="16" applyFont="1" applyFill="1" applyBorder="1" applyAlignment="1">
      <alignment horizontal="center" vertical="center" wrapText="1" readingOrder="1"/>
    </xf>
    <xf numFmtId="0" fontId="34" fillId="2" borderId="14" xfId="16" applyFont="1" applyFill="1" applyBorder="1" applyAlignment="1">
      <alignment horizontal="center" vertical="center" wrapText="1" readingOrder="1"/>
    </xf>
    <xf numFmtId="0" fontId="27" fillId="3" borderId="38" xfId="16" applyFont="1" applyFill="1" applyBorder="1" applyAlignment="1">
      <alignment horizontal="left" vertical="center" wrapText="1" indent="1"/>
    </xf>
    <xf numFmtId="165" fontId="10" fillId="0" borderId="0" xfId="0" applyNumberFormat="1" applyFont="1"/>
    <xf numFmtId="0" fontId="30" fillId="0" borderId="0" xfId="0" applyFont="1" applyAlignment="1" applyProtection="1">
      <alignment horizontal="center" vertical="center" wrapText="1"/>
      <protection hidden="1"/>
    </xf>
    <xf numFmtId="49" fontId="30" fillId="0" borderId="0" xfId="0" applyNumberFormat="1" applyFont="1" applyAlignment="1" applyProtection="1">
      <alignment horizontal="center" vertical="center" wrapText="1"/>
      <protection hidden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28" fillId="2" borderId="3" xfId="5" applyFont="1" applyFill="1" applyBorder="1" applyAlignment="1">
      <alignment horizontal="center" vertical="center" wrapText="1" readingOrder="2"/>
    </xf>
    <xf numFmtId="0" fontId="26" fillId="2" borderId="19" xfId="5" applyFont="1" applyFill="1" applyBorder="1" applyAlignment="1">
      <alignment horizontal="center" vertical="center" wrapText="1" readingOrder="2"/>
    </xf>
    <xf numFmtId="0" fontId="26" fillId="2" borderId="5" xfId="5" applyFont="1" applyFill="1" applyBorder="1" applyAlignment="1">
      <alignment horizontal="center" vertical="center" wrapText="1" readingOrder="2"/>
    </xf>
    <xf numFmtId="0" fontId="40" fillId="2" borderId="19" xfId="5" applyFont="1" applyFill="1" applyBorder="1" applyAlignment="1">
      <alignment horizontal="center" vertical="center" wrapText="1" readingOrder="2"/>
    </xf>
    <xf numFmtId="0" fontId="40" fillId="2" borderId="5" xfId="5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28" fillId="2" borderId="0" xfId="5" applyFont="1" applyFill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wrapText="1"/>
    </xf>
    <xf numFmtId="0" fontId="26" fillId="2" borderId="11" xfId="5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28" fillId="2" borderId="20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28" fillId="2" borderId="23" xfId="5" applyFont="1" applyFill="1" applyBorder="1" applyAlignment="1">
      <alignment horizontal="center" vertical="center" wrapText="1"/>
    </xf>
    <xf numFmtId="0" fontId="28" fillId="2" borderId="1" xfId="5" applyFont="1" applyFill="1" applyBorder="1" applyAlignment="1">
      <alignment horizontal="center" vertical="center" wrapText="1"/>
    </xf>
    <xf numFmtId="0" fontId="26" fillId="2" borderId="17" xfId="16" applyFont="1" applyFill="1" applyBorder="1" applyAlignment="1">
      <alignment horizontal="center" vertical="center" readingOrder="2"/>
    </xf>
    <xf numFmtId="0" fontId="26" fillId="2" borderId="11" xfId="16" applyFont="1" applyFill="1" applyBorder="1" applyAlignment="1">
      <alignment horizontal="center" vertical="center" readingOrder="2"/>
    </xf>
    <xf numFmtId="0" fontId="26" fillId="2" borderId="18" xfId="16" applyFont="1" applyFill="1" applyBorder="1" applyAlignment="1">
      <alignment horizontal="center" vertical="center" readingOrder="2"/>
    </xf>
    <xf numFmtId="0" fontId="28" fillId="2" borderId="29" xfId="5" quotePrefix="1" applyFont="1" applyFill="1" applyBorder="1" applyAlignment="1">
      <alignment horizontal="center" vertical="center" wrapText="1" readingOrder="2"/>
    </xf>
    <xf numFmtId="0" fontId="28" fillId="2" borderId="16" xfId="5" quotePrefix="1" applyFont="1" applyFill="1" applyBorder="1" applyAlignment="1">
      <alignment horizontal="center" vertical="center" wrapText="1" readingOrder="2"/>
    </xf>
    <xf numFmtId="0" fontId="28" fillId="2" borderId="27" xfId="5" quotePrefix="1" applyFont="1" applyFill="1" applyBorder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readingOrder="2"/>
    </xf>
    <xf numFmtId="0" fontId="26" fillId="2" borderId="11" xfId="5" applyFont="1" applyFill="1" applyBorder="1" applyAlignment="1">
      <alignment horizontal="center" vertical="center" readingOrder="2"/>
    </xf>
    <xf numFmtId="0" fontId="26" fillId="2" borderId="18" xfId="5" applyFont="1" applyFill="1" applyBorder="1" applyAlignment="1">
      <alignment horizontal="center" vertical="center" readingOrder="2"/>
    </xf>
    <xf numFmtId="0" fontId="28" fillId="2" borderId="17" xfId="5" quotePrefix="1" applyFont="1" applyFill="1" applyBorder="1" applyAlignment="1">
      <alignment horizontal="center" vertical="center" wrapText="1" readingOrder="2"/>
    </xf>
    <xf numFmtId="0" fontId="28" fillId="2" borderId="11" xfId="5" quotePrefix="1" applyFont="1" applyFill="1" applyBorder="1" applyAlignment="1">
      <alignment horizontal="center" vertical="center" wrapText="1" readingOrder="2"/>
    </xf>
    <xf numFmtId="0" fontId="28" fillId="2" borderId="18" xfId="5" quotePrefix="1" applyFont="1" applyFill="1" applyBorder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vertical="center" wrapText="1" readingOrder="2"/>
    </xf>
    <xf numFmtId="0" fontId="26" fillId="2" borderId="29" xfId="5" applyFont="1" applyFill="1" applyBorder="1" applyAlignment="1">
      <alignment horizontal="center" vertical="center" readingOrder="2"/>
    </xf>
    <xf numFmtId="0" fontId="26" fillId="2" borderId="16" xfId="5" applyFont="1" applyFill="1" applyBorder="1" applyAlignment="1">
      <alignment horizontal="center" vertical="center" readingOrder="2"/>
    </xf>
    <xf numFmtId="0" fontId="26" fillId="2" borderId="27" xfId="5" applyFont="1" applyFill="1" applyBorder="1" applyAlignment="1">
      <alignment horizontal="center" vertical="center" readingOrder="2"/>
    </xf>
    <xf numFmtId="0" fontId="28" fillId="2" borderId="4" xfId="5" applyFont="1" applyFill="1" applyBorder="1" applyAlignment="1">
      <alignment horizontal="center" vertical="center" wrapText="1" readingOrder="1"/>
    </xf>
    <xf numFmtId="0" fontId="28" fillId="2" borderId="19" xfId="5" applyFont="1" applyFill="1" applyBorder="1" applyAlignment="1">
      <alignment horizontal="left" vertical="center" wrapText="1" indent="1" readingOrder="2"/>
    </xf>
    <xf numFmtId="0" fontId="28" fillId="2" borderId="39" xfId="1" applyFont="1" applyFill="1" applyBorder="1" applyAlignment="1">
      <alignment horizontal="right" vertical="center" wrapText="1" indent="1" readingOrder="2"/>
    </xf>
    <xf numFmtId="0" fontId="26" fillId="2" borderId="17" xfId="5" applyFont="1" applyFill="1" applyBorder="1" applyAlignment="1">
      <alignment horizontal="center" vertical="center" wrapText="1" readingOrder="2"/>
    </xf>
    <xf numFmtId="0" fontId="26" fillId="2" borderId="11" xfId="5" applyFont="1" applyFill="1" applyBorder="1" applyAlignment="1">
      <alignment horizontal="center" vertical="center" wrapText="1" readingOrder="2"/>
    </xf>
    <xf numFmtId="0" fontId="26" fillId="2" borderId="18" xfId="5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readingOrder="1"/>
    </xf>
    <xf numFmtId="0" fontId="28" fillId="2" borderId="5" xfId="5" applyFont="1" applyFill="1" applyBorder="1" applyAlignment="1">
      <alignment horizontal="left" vertical="center" wrapText="1" indent="1" readingOrder="2"/>
    </xf>
    <xf numFmtId="0" fontId="26" fillId="2" borderId="29" xfId="5" quotePrefix="1" applyFont="1" applyFill="1" applyBorder="1" applyAlignment="1">
      <alignment horizontal="center" vertical="center" wrapText="1" readingOrder="2"/>
    </xf>
    <xf numFmtId="0" fontId="26" fillId="2" borderId="16" xfId="5" quotePrefix="1" applyFont="1" applyFill="1" applyBorder="1" applyAlignment="1">
      <alignment horizontal="center" vertical="center" wrapText="1" readingOrder="2"/>
    </xf>
    <xf numFmtId="0" fontId="26" fillId="2" borderId="27" xfId="5" quotePrefix="1" applyFont="1" applyFill="1" applyBorder="1" applyAlignment="1">
      <alignment horizontal="center" vertical="center" wrapText="1" readingOrder="2"/>
    </xf>
    <xf numFmtId="0" fontId="26" fillId="2" borderId="46" xfId="5" applyFont="1" applyFill="1" applyBorder="1" applyAlignment="1">
      <alignment horizontal="center" vertical="center" readingOrder="2"/>
    </xf>
    <xf numFmtId="0" fontId="26" fillId="2" borderId="0" xfId="5" applyFont="1" applyFill="1" applyAlignment="1">
      <alignment horizontal="center" vertical="center" readingOrder="2"/>
    </xf>
    <xf numFmtId="0" fontId="26" fillId="2" borderId="20" xfId="5" applyFont="1" applyFill="1" applyBorder="1" applyAlignment="1">
      <alignment horizontal="center" vertical="center" readingOrder="2"/>
    </xf>
    <xf numFmtId="0" fontId="34" fillId="2" borderId="5" xfId="1" applyFont="1" applyFill="1" applyBorder="1" applyAlignment="1">
      <alignment horizontal="center" vertical="center" wrapText="1" readingOrder="2"/>
    </xf>
    <xf numFmtId="0" fontId="34" fillId="2" borderId="4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left" vertical="center" indent="1" readingOrder="2"/>
    </xf>
    <xf numFmtId="0" fontId="26" fillId="2" borderId="17" xfId="5" quotePrefix="1" applyFont="1" applyFill="1" applyBorder="1" applyAlignment="1">
      <alignment horizontal="center" vertical="center" wrapText="1" readingOrder="2"/>
    </xf>
    <xf numFmtId="0" fontId="26" fillId="2" borderId="11" xfId="5" quotePrefix="1" applyFont="1" applyFill="1" applyBorder="1" applyAlignment="1">
      <alignment horizontal="center" vertical="center" wrapText="1" readingOrder="2"/>
    </xf>
    <xf numFmtId="0" fontId="26" fillId="2" borderId="18" xfId="5" quotePrefix="1" applyFont="1" applyFill="1" applyBorder="1" applyAlignment="1">
      <alignment horizontal="center" vertical="center" wrapText="1" readingOrder="2"/>
    </xf>
    <xf numFmtId="0" fontId="28" fillId="2" borderId="39" xfId="1" applyFont="1" applyFill="1" applyBorder="1" applyAlignment="1">
      <alignment horizontal="right" vertical="center" indent="1" readingOrder="2"/>
    </xf>
    <xf numFmtId="0" fontId="28" fillId="2" borderId="40" xfId="1" applyFont="1" applyFill="1" applyBorder="1" applyAlignment="1">
      <alignment horizontal="right" vertical="center" indent="1" readingOrder="2"/>
    </xf>
    <xf numFmtId="0" fontId="28" fillId="2" borderId="0" xfId="5" applyFont="1" applyFill="1" applyAlignment="1">
      <alignment horizontal="center" vertical="center" wrapText="1" readingOrder="1"/>
    </xf>
    <xf numFmtId="0" fontId="28" fillId="2" borderId="3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center" vertical="center" wrapText="1" readingOrder="1"/>
    </xf>
    <xf numFmtId="0" fontId="28" fillId="2" borderId="19" xfId="19" applyFont="1" applyFill="1" applyBorder="1" applyAlignment="1">
      <alignment horizontal="center" vertical="center" wrapText="1" readingOrder="2"/>
    </xf>
    <xf numFmtId="0" fontId="28" fillId="2" borderId="4" xfId="19" applyFont="1" applyFill="1" applyBorder="1" applyAlignment="1">
      <alignment horizontal="center" vertical="center" wrapText="1" readingOrder="1"/>
    </xf>
    <xf numFmtId="0" fontId="28" fillId="2" borderId="5" xfId="16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right" vertical="center" wrapText="1" indent="1" readingOrder="2"/>
    </xf>
    <xf numFmtId="0" fontId="26" fillId="2" borderId="29" xfId="16" applyFont="1" applyFill="1" applyBorder="1" applyAlignment="1">
      <alignment horizontal="center" vertical="center" readingOrder="2"/>
    </xf>
    <xf numFmtId="0" fontId="26" fillId="2" borderId="16" xfId="16" applyFont="1" applyFill="1" applyBorder="1" applyAlignment="1">
      <alignment horizontal="center" vertical="center" readingOrder="2"/>
    </xf>
    <xf numFmtId="0" fontId="26" fillId="2" borderId="27" xfId="16" applyFont="1" applyFill="1" applyBorder="1" applyAlignment="1">
      <alignment horizontal="center" vertical="center" readingOrder="2"/>
    </xf>
    <xf numFmtId="0" fontId="26" fillId="2" borderId="29" xfId="16" quotePrefix="1" applyFont="1" applyFill="1" applyBorder="1" applyAlignment="1">
      <alignment horizontal="center" vertical="center" wrapText="1" readingOrder="2"/>
    </xf>
    <xf numFmtId="0" fontId="26" fillId="2" borderId="16" xfId="16" quotePrefix="1" applyFont="1" applyFill="1" applyBorder="1" applyAlignment="1">
      <alignment horizontal="center" vertical="center" wrapText="1" readingOrder="2"/>
    </xf>
    <xf numFmtId="0" fontId="26" fillId="2" borderId="27" xfId="16" quotePrefix="1" applyFont="1" applyFill="1" applyBorder="1" applyAlignment="1">
      <alignment horizontal="center" vertical="center" wrapText="1" readingOrder="2"/>
    </xf>
    <xf numFmtId="0" fontId="26" fillId="2" borderId="46" xfId="16" applyFont="1" applyFill="1" applyBorder="1" applyAlignment="1">
      <alignment horizontal="center" vertical="center" readingOrder="2"/>
    </xf>
    <xf numFmtId="0" fontId="26" fillId="2" borderId="0" xfId="16" applyFont="1" applyFill="1" applyAlignment="1">
      <alignment horizontal="center" vertical="center" readingOrder="2"/>
    </xf>
    <xf numFmtId="0" fontId="26" fillId="2" borderId="20" xfId="16" applyFont="1" applyFill="1" applyBorder="1" applyAlignment="1">
      <alignment horizontal="center" vertical="center" readingOrder="2"/>
    </xf>
    <xf numFmtId="0" fontId="28" fillId="2" borderId="20" xfId="16" applyFont="1" applyFill="1" applyBorder="1" applyAlignment="1">
      <alignment horizontal="right" vertical="center" wrapText="1" indent="1" readingOrder="2"/>
    </xf>
    <xf numFmtId="0" fontId="40" fillId="2" borderId="7" xfId="1" quotePrefix="1" applyFont="1" applyFill="1" applyBorder="1" applyAlignment="1">
      <alignment horizontal="center" vertical="center" wrapText="1" readingOrder="1"/>
    </xf>
    <xf numFmtId="0" fontId="40" fillId="2" borderId="11" xfId="1" quotePrefix="1" applyFont="1" applyFill="1" applyBorder="1" applyAlignment="1">
      <alignment horizontal="center" vertical="center" wrapText="1" readingOrder="1"/>
    </xf>
    <xf numFmtId="0" fontId="40" fillId="2" borderId="4" xfId="1" quotePrefix="1" applyFont="1" applyFill="1" applyBorder="1" applyAlignment="1">
      <alignment horizontal="center" vertical="center" wrapText="1" readingOrder="2"/>
    </xf>
    <xf numFmtId="0" fontId="40" fillId="2" borderId="0" xfId="1" quotePrefix="1" applyFont="1" applyFill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wrapText="1" readingOrder="2"/>
    </xf>
    <xf numFmtId="0" fontId="26" fillId="2" borderId="4" xfId="1" quotePrefix="1" applyFont="1" applyFill="1" applyBorder="1" applyAlignment="1">
      <alignment horizontal="center" vertical="center" wrapText="1" readingOrder="2"/>
    </xf>
    <xf numFmtId="0" fontId="26" fillId="2" borderId="5" xfId="1" quotePrefix="1" applyFont="1" applyFill="1" applyBorder="1" applyAlignment="1">
      <alignment horizontal="center" vertical="center" readingOrder="2"/>
    </xf>
    <xf numFmtId="0" fontId="26" fillId="2" borderId="7" xfId="1" quotePrefix="1" applyFont="1" applyFill="1" applyBorder="1" applyAlignment="1">
      <alignment horizontal="center" vertical="center" readingOrder="2"/>
    </xf>
    <xf numFmtId="0" fontId="26" fillId="2" borderId="10" xfId="1" quotePrefix="1" applyFont="1" applyFill="1" applyBorder="1" applyAlignment="1">
      <alignment horizontal="center" vertical="center" readingOrder="2"/>
    </xf>
    <xf numFmtId="0" fontId="28" fillId="2" borderId="5" xfId="5" applyFont="1" applyFill="1" applyBorder="1" applyAlignment="1">
      <alignment horizontal="center" wrapText="1" readingOrder="2"/>
    </xf>
    <xf numFmtId="0" fontId="26" fillId="2" borderId="11" xfId="1" quotePrefix="1" applyFont="1" applyFill="1" applyBorder="1" applyAlignment="1">
      <alignment horizontal="center" vertical="center" readingOrder="2"/>
    </xf>
    <xf numFmtId="0" fontId="26" fillId="2" borderId="4" xfId="16" applyFont="1" applyFill="1" applyBorder="1" applyAlignment="1">
      <alignment horizontal="center" vertical="center" textRotation="90" readingOrder="2"/>
    </xf>
    <xf numFmtId="0" fontId="26" fillId="2" borderId="4" xfId="16" applyFont="1" applyFill="1" applyBorder="1" applyAlignment="1">
      <alignment horizontal="center" vertical="center" textRotation="90" wrapText="1"/>
    </xf>
    <xf numFmtId="0" fontId="35" fillId="2" borderId="1" xfId="16" applyFont="1" applyFill="1" applyBorder="1" applyAlignment="1">
      <alignment horizontal="center" vertical="center" wrapText="1"/>
    </xf>
    <xf numFmtId="0" fontId="28" fillId="2" borderId="3" xfId="16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center" vertical="center" wrapText="1" readingOrder="2"/>
    </xf>
    <xf numFmtId="0" fontId="39" fillId="2" borderId="19" xfId="16" applyFont="1" applyFill="1" applyBorder="1" applyAlignment="1">
      <alignment horizontal="center" vertical="center" wrapText="1"/>
    </xf>
    <xf numFmtId="0" fontId="39" fillId="2" borderId="23" xfId="16" applyFont="1" applyFill="1" applyBorder="1" applyAlignment="1">
      <alignment horizontal="center" vertical="center" wrapText="1"/>
    </xf>
    <xf numFmtId="0" fontId="34" fillId="2" borderId="19" xfId="16" applyFont="1" applyFill="1" applyBorder="1" applyAlignment="1">
      <alignment horizontal="center" vertical="center" wrapText="1"/>
    </xf>
    <xf numFmtId="0" fontId="34" fillId="2" borderId="23" xfId="16" applyFont="1" applyFill="1" applyBorder="1" applyAlignment="1">
      <alignment horizontal="center" vertical="center" wrapText="1"/>
    </xf>
  </cellXfs>
  <cellStyles count="20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3 2" xfId="19" xr:uid="{F3CBF904-E031-4EE4-98CA-6A261C8FAADE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52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51"/>
      <tableStyleElement type="firstRowStripe" dxfId="50"/>
      <tableStyleElement type="secondRowStripe" dxfId="49"/>
    </tableStyle>
  </tableStyles>
  <colors>
    <mruColors>
      <color rgb="FFE2EFF4"/>
      <color rgb="FFD3D9E5"/>
      <color rgb="FF0099BF"/>
      <color rgb="FF9BA8C2"/>
      <color rgb="FFC8E2EC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1162050</xdr:colOff>
      <xdr:row>0</xdr:row>
      <xdr:rowOff>87630</xdr:rowOff>
    </xdr:from>
    <xdr:to>
      <xdr:col>25</xdr:col>
      <xdr:colOff>590550</xdr:colOff>
      <xdr:row>0</xdr:row>
      <xdr:rowOff>544830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6CE0C-223A-410F-8A05-44375ACDF6E4}"/>
            </a:ext>
          </a:extLst>
        </xdr:cNvPr>
        <xdr:cNvGrpSpPr/>
      </xdr:nvGrpSpPr>
      <xdr:grpSpPr>
        <a:xfrm>
          <a:off x="10334781210" y="87630"/>
          <a:ext cx="1181100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5802DC3B-69FC-43B9-B43F-A3CB5EDCDC5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74FBB2B5-3FE3-45B6-8DE5-9EA6B0F367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0</xdr:row>
      <xdr:rowOff>644374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45A7A9-29C6-4C0D-AF2F-673ED69D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0378100" y="53340"/>
          <a:ext cx="2061210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931171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3C125-0465-486F-81FA-6EE4A505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173355</xdr:rowOff>
    </xdr:from>
    <xdr:to>
      <xdr:col>26</xdr:col>
      <xdr:colOff>25214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D541A-640A-4306-8A24-E51BDE5D12DE}"/>
            </a:ext>
          </a:extLst>
        </xdr:cNvPr>
        <xdr:cNvGrpSpPr/>
      </xdr:nvGrpSpPr>
      <xdr:grpSpPr>
        <a:xfrm>
          <a:off x="584386" y="173355"/>
          <a:ext cx="1212845" cy="47063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9CB029B3-61A9-4D01-AA96-596721751C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7815F8-E600-4D41-AD20-1603D2443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BCCD6-3971-49DC-A480-12B3D432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472440</xdr:colOff>
      <xdr:row>0</xdr:row>
      <xdr:rowOff>247651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C24C9-6737-42A9-B873-102153962ECF}"/>
            </a:ext>
          </a:extLst>
        </xdr:cNvPr>
        <xdr:cNvGrpSpPr/>
      </xdr:nvGrpSpPr>
      <xdr:grpSpPr>
        <a:xfrm>
          <a:off x="645133" y="247651"/>
          <a:ext cx="1266398" cy="4838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02141CD-32C1-486B-8476-C1EE107AFA6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1EC19A7-BA60-4974-8A6A-1CA607E59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A30E2-9847-4257-B19C-3B6A7A35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2DEA8-F954-434F-8CDE-62E85B4CABD6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7B0C3A0-E99F-44C7-9856-5EC62B189A7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B048786-8365-49B5-B822-C9D69D405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47280-7870-4325-A6C3-2BB15576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3B5E-75B9-43B3-8140-5E82845634B1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156AE5C-0854-4BD4-852B-9AE74CBA826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EB18B93F-929B-4C75-88FD-43AB80EC36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66206-CBCE-4579-8830-92184684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F3FE5B-CA60-4822-9064-B25E1DE9E8B3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67B92BD-15EF-434C-AB11-DBC9522D5D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4BAF5C3-7F4A-4141-ACD6-2931462332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38B05-5305-4A50-820C-DFBFF079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E0896-7D25-42C7-BCD1-EFD5127C0123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EDE2749-EC16-429C-BBB3-1D1B8518BEA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F9C2A7F-6E3F-45F2-8729-8B9B2C29D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3182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466724</xdr:colOff>
      <xdr:row>0</xdr:row>
      <xdr:rowOff>59055</xdr:rowOff>
    </xdr:from>
    <xdr:to>
      <xdr:col>17</xdr:col>
      <xdr:colOff>476249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20371" y="59055"/>
          <a:ext cx="1266825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1647825</xdr:colOff>
      <xdr:row>0</xdr:row>
      <xdr:rowOff>95250</xdr:rowOff>
    </xdr:from>
    <xdr:to>
      <xdr:col>48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217167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1238249</xdr:colOff>
      <xdr:row>0</xdr:row>
      <xdr:rowOff>59055</xdr:rowOff>
    </xdr:from>
    <xdr:to>
      <xdr:col>48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21331910" y="59055"/>
          <a:ext cx="1173481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1266825</xdr:colOff>
      <xdr:row>0</xdr:row>
      <xdr:rowOff>78105</xdr:rowOff>
    </xdr:from>
    <xdr:to>
      <xdr:col>48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213395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1571625</xdr:colOff>
      <xdr:row>0</xdr:row>
      <xdr:rowOff>87630</xdr:rowOff>
    </xdr:from>
    <xdr:to>
      <xdr:col>47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2135477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476249</xdr:colOff>
      <xdr:row>0</xdr:row>
      <xdr:rowOff>104775</xdr:rowOff>
    </xdr:from>
    <xdr:to>
      <xdr:col>23</xdr:col>
      <xdr:colOff>295275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40785" y="104775"/>
          <a:ext cx="125920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100965</xdr:rowOff>
    </xdr:from>
    <xdr:to>
      <xdr:col>23</xdr:col>
      <xdr:colOff>392430</xdr:colOff>
      <xdr:row>0</xdr:row>
      <xdr:rowOff>558165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43630" y="100965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1083571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8" headerRowCount="0" totalsRowShown="0" headerRowDxfId="48" dataDxfId="47" tableBorderDxfId="46">
  <sortState xmlns:xlrd2="http://schemas.microsoft.com/office/spreadsheetml/2017/richdata2" ref="A7:X125">
    <sortCondition descending="1" ref="C7:C125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>
      <selection activeCell="D24" sqref="D24"/>
    </sheetView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571" t="s">
        <v>762</v>
      </c>
      <c r="B2" s="571"/>
      <c r="C2" s="571"/>
      <c r="D2" s="571"/>
    </row>
    <row r="3" spans="1:4" ht="24.6" customHeight="1" x14ac:dyDescent="0.5">
      <c r="A3" s="572" t="s">
        <v>763</v>
      </c>
      <c r="B3" s="572"/>
      <c r="C3" s="572"/>
      <c r="D3" s="572"/>
    </row>
    <row r="4" spans="1:4" ht="36" customHeight="1" x14ac:dyDescent="0.5">
      <c r="A4" s="123" t="s">
        <v>439</v>
      </c>
      <c r="B4" s="124" t="s">
        <v>213</v>
      </c>
      <c r="C4" s="125" t="s">
        <v>214</v>
      </c>
      <c r="D4" s="126" t="s">
        <v>438</v>
      </c>
    </row>
    <row r="5" spans="1:4" ht="21" customHeight="1" x14ac:dyDescent="0.5">
      <c r="A5" s="127">
        <v>1.1000000000000001</v>
      </c>
      <c r="B5" s="128" t="s">
        <v>747</v>
      </c>
      <c r="C5" s="129" t="s">
        <v>748</v>
      </c>
      <c r="D5" s="127">
        <v>1.1000000000000001</v>
      </c>
    </row>
    <row r="6" spans="1:4" ht="21" customHeight="1" x14ac:dyDescent="0.5">
      <c r="A6" s="127">
        <v>1.2</v>
      </c>
      <c r="B6" s="128" t="s">
        <v>212</v>
      </c>
      <c r="C6" s="129" t="s">
        <v>498</v>
      </c>
      <c r="D6" s="127">
        <v>1.2</v>
      </c>
    </row>
    <row r="7" spans="1:4" ht="21" customHeight="1" x14ac:dyDescent="0.5">
      <c r="A7" s="127">
        <v>2</v>
      </c>
      <c r="B7" s="128" t="s">
        <v>528</v>
      </c>
      <c r="C7" s="129" t="s">
        <v>706</v>
      </c>
      <c r="D7" s="127">
        <v>2</v>
      </c>
    </row>
    <row r="8" spans="1:4" ht="21" customHeight="1" x14ac:dyDescent="0.5">
      <c r="A8" s="127">
        <v>3</v>
      </c>
      <c r="B8" s="128" t="s">
        <v>529</v>
      </c>
      <c r="C8" s="129" t="s">
        <v>707</v>
      </c>
      <c r="D8" s="127">
        <v>3</v>
      </c>
    </row>
    <row r="9" spans="1:4" ht="21" customHeight="1" x14ac:dyDescent="0.5">
      <c r="A9" s="127">
        <v>4</v>
      </c>
      <c r="B9" s="128" t="s">
        <v>530</v>
      </c>
      <c r="C9" s="129" t="s">
        <v>708</v>
      </c>
      <c r="D9" s="127">
        <v>4</v>
      </c>
    </row>
    <row r="10" spans="1:4" ht="21" customHeight="1" x14ac:dyDescent="0.5">
      <c r="A10" s="127">
        <v>5</v>
      </c>
      <c r="B10" s="128" t="s">
        <v>531</v>
      </c>
      <c r="C10" s="129" t="s">
        <v>703</v>
      </c>
      <c r="D10" s="127">
        <v>5</v>
      </c>
    </row>
    <row r="11" spans="1:4" ht="21" customHeight="1" x14ac:dyDescent="0.5">
      <c r="A11" s="127">
        <v>6.1</v>
      </c>
      <c r="B11" s="128" t="s">
        <v>701</v>
      </c>
      <c r="C11" s="129" t="s">
        <v>704</v>
      </c>
      <c r="D11" s="127">
        <v>6.1</v>
      </c>
    </row>
    <row r="12" spans="1:4" ht="21" customHeight="1" x14ac:dyDescent="0.5">
      <c r="A12" s="127">
        <v>6.2</v>
      </c>
      <c r="B12" s="128" t="s">
        <v>702</v>
      </c>
      <c r="C12" s="129" t="s">
        <v>705</v>
      </c>
      <c r="D12" s="127">
        <v>6.2</v>
      </c>
    </row>
    <row r="13" spans="1:4" ht="21" customHeight="1" x14ac:dyDescent="0.5">
      <c r="A13" s="127">
        <v>7</v>
      </c>
      <c r="B13" s="128" t="s">
        <v>796</v>
      </c>
      <c r="C13" s="129" t="s">
        <v>797</v>
      </c>
      <c r="D13" s="127">
        <v>7</v>
      </c>
    </row>
    <row r="14" spans="1:4" ht="21" customHeight="1" x14ac:dyDescent="0.5">
      <c r="A14" s="127">
        <v>8</v>
      </c>
      <c r="B14" s="128" t="s">
        <v>0</v>
      </c>
      <c r="C14" s="129" t="s">
        <v>215</v>
      </c>
      <c r="D14" s="127">
        <v>8</v>
      </c>
    </row>
    <row r="15" spans="1:4" ht="21" customHeight="1" x14ac:dyDescent="0.5">
      <c r="A15" s="127">
        <v>9</v>
      </c>
      <c r="B15" s="128" t="s">
        <v>749</v>
      </c>
      <c r="C15" s="129" t="s">
        <v>750</v>
      </c>
      <c r="D15" s="127">
        <v>9</v>
      </c>
    </row>
    <row r="16" spans="1:4" ht="21" customHeight="1" x14ac:dyDescent="0.5">
      <c r="A16" s="127">
        <v>10</v>
      </c>
      <c r="B16" s="128" t="s">
        <v>758</v>
      </c>
      <c r="C16" s="129" t="s">
        <v>759</v>
      </c>
      <c r="D16" s="127">
        <v>10</v>
      </c>
    </row>
    <row r="17" spans="1:4" ht="21" customHeight="1" x14ac:dyDescent="0.5">
      <c r="A17" s="127">
        <v>11.1</v>
      </c>
      <c r="B17" s="128" t="s">
        <v>611</v>
      </c>
      <c r="C17" s="129" t="s">
        <v>615</v>
      </c>
      <c r="D17" s="127">
        <v>11.1</v>
      </c>
    </row>
    <row r="18" spans="1:4" ht="21" customHeight="1" x14ac:dyDescent="0.5">
      <c r="A18" s="127">
        <v>11.2</v>
      </c>
      <c r="B18" s="128" t="s">
        <v>612</v>
      </c>
      <c r="C18" s="129" t="s">
        <v>616</v>
      </c>
      <c r="D18" s="127">
        <v>11.2</v>
      </c>
    </row>
    <row r="19" spans="1:4" ht="21" customHeight="1" x14ac:dyDescent="0.5">
      <c r="A19" s="127">
        <v>12.1</v>
      </c>
      <c r="B19" s="128" t="s">
        <v>613</v>
      </c>
      <c r="C19" s="129" t="s">
        <v>617</v>
      </c>
      <c r="D19" s="127">
        <v>12.1</v>
      </c>
    </row>
    <row r="20" spans="1:4" ht="21" customHeight="1" x14ac:dyDescent="0.5">
      <c r="A20" s="127">
        <v>12.2</v>
      </c>
      <c r="B20" s="128" t="s">
        <v>614</v>
      </c>
      <c r="C20" s="129" t="s">
        <v>618</v>
      </c>
      <c r="D20" s="127">
        <v>12.2</v>
      </c>
    </row>
    <row r="21" spans="1:4" ht="21" customHeight="1" x14ac:dyDescent="0.5">
      <c r="A21" s="127">
        <v>13.1</v>
      </c>
      <c r="B21" s="128" t="s">
        <v>725</v>
      </c>
      <c r="C21" s="129" t="s">
        <v>726</v>
      </c>
      <c r="D21" s="127">
        <v>13.1</v>
      </c>
    </row>
    <row r="22" spans="1:4" ht="21" customHeight="1" x14ac:dyDescent="0.5">
      <c r="A22" s="127">
        <v>13.2</v>
      </c>
      <c r="B22" s="128" t="s">
        <v>727</v>
      </c>
      <c r="C22" s="129" t="s">
        <v>728</v>
      </c>
      <c r="D22" s="127">
        <v>13.2</v>
      </c>
    </row>
    <row r="23" spans="1:4" ht="19.2" customHeight="1" x14ac:dyDescent="0.5">
      <c r="A23" s="127"/>
      <c r="B23" s="128" t="s">
        <v>440</v>
      </c>
      <c r="C23" s="130" t="s">
        <v>441</v>
      </c>
      <c r="D23" s="127"/>
    </row>
    <row r="24" spans="1:4" ht="18" x14ac:dyDescent="0.5">
      <c r="A24" s="22"/>
      <c r="B24" s="22"/>
      <c r="C24" s="22"/>
      <c r="D24" s="22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3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3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7:D17" location="'11.1'!A1" display="'11.1'!A1" xr:uid="{EAF7E835-BBEC-4B39-919A-A661D114E821}"/>
    <hyperlink ref="A18:D18" location="'11.2'!A1" display="'11.2'!A1" xr:uid="{54EC91C5-359F-480A-8907-BE5F58AAEA08}"/>
    <hyperlink ref="A19:D19" location="'12.1'!A1" display="'12.1'!A1" xr:uid="{46DFA529-8E63-473E-847D-6055412F3AE8}"/>
    <hyperlink ref="A20:D20" location="'12.2'!A1" display="'12.2'!A1" xr:uid="{DDA1088E-6148-4A9D-9CAE-F5EE7F428F01}"/>
    <hyperlink ref="B21:C21" location="'16.1'!A1" display="'16.1'!A1" xr:uid="{406A90B6-03F1-4434-AE92-6D12A1FAA90A}"/>
    <hyperlink ref="B22:C22" location="'16.2'!A1" display="'16.2'!A1" xr:uid="{22C95CD1-24DE-446C-B2A6-87F052FEA7B9}"/>
    <hyperlink ref="D17" location="'14.1'!A1" display="'14.1'!A1" xr:uid="{B13FA054-05B9-427C-8263-45D8DE9A1A90}"/>
    <hyperlink ref="D18" location="'14.2'!A1" display="'14.2'!A1" xr:uid="{4562A690-EB0E-4FE7-965A-63B9570008C2}"/>
    <hyperlink ref="D19" location="'15.1'!A1" display="'15.1'!A1" xr:uid="{CFF8CAF5-15F1-42E8-9E2E-66A297739F80}"/>
    <hyperlink ref="D20" location="'15.2'!A1" display="'15.2'!A1" xr:uid="{79CF54A0-B0EE-45E2-9258-312E6E061704}"/>
    <hyperlink ref="A21:D21" location="'13.1'!A1" display="'13.1'!A1" xr:uid="{3F52C144-08BB-4496-873B-E1181DD037C7}"/>
    <hyperlink ref="A22:D22" location="'13.2'!A1" display="'13.2'!A1" xr:uid="{D6E55675-1FBC-4A6D-B84B-9E862B21E0C9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A03B-5241-46CB-97EE-E6B23D0D2CAB}">
  <sheetPr>
    <tabColor rgb="FF9BA8C2"/>
    <pageSetUpPr autoPageBreaks="0"/>
  </sheetPr>
  <dimension ref="A1:AJ9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5.44140625" style="241" customWidth="1"/>
    <col min="2" max="2" width="25.44140625" style="241" customWidth="1"/>
    <col min="3" max="5" width="8.88671875" style="241" hidden="1" customWidth="1" outlineLevel="2"/>
    <col min="6" max="6" width="8.88671875" style="241" hidden="1" customWidth="1" outlineLevel="1"/>
    <col min="7" max="9" width="8.88671875" style="241" hidden="1" customWidth="1" outlineLevel="2"/>
    <col min="10" max="10" width="8.88671875" style="241" hidden="1" customWidth="1" outlineLevel="1"/>
    <col min="11" max="13" width="8.88671875" style="241" hidden="1" customWidth="1" outlineLevel="2"/>
    <col min="14" max="14" width="8.88671875" style="241" hidden="1" customWidth="1" outlineLevel="1"/>
    <col min="15" max="17" width="8.88671875" style="241" hidden="1" customWidth="1" outlineLevel="2"/>
    <col min="18" max="18" width="8.88671875" style="241" hidden="1" customWidth="1" outlineLevel="1"/>
    <col min="19" max="19" width="10" style="241" customWidth="1" collapsed="1"/>
    <col min="20" max="24" width="8.88671875" style="241" customWidth="1"/>
    <col min="25" max="25" width="25.5546875" style="241" customWidth="1"/>
    <col min="26" max="165" width="8.88671875" style="241"/>
    <col min="166" max="166" width="5.88671875" style="241" customWidth="1"/>
    <col min="167" max="167" width="32.88671875" style="241" customWidth="1"/>
    <col min="168" max="168" width="5.88671875" style="241" customWidth="1"/>
    <col min="169" max="169" width="32.88671875" style="241" customWidth="1"/>
    <col min="170" max="175" width="8.88671875" style="241"/>
    <col min="176" max="176" width="32.88671875" style="241" customWidth="1"/>
    <col min="177" max="177" width="5.88671875" style="241" customWidth="1"/>
    <col min="178" max="178" width="32.88671875" style="241" customWidth="1"/>
    <col min="179" max="179" width="5.88671875" style="241" customWidth="1"/>
    <col min="180" max="421" width="8.88671875" style="241"/>
    <col min="422" max="422" width="5.88671875" style="241" customWidth="1"/>
    <col min="423" max="423" width="32.88671875" style="241" customWidth="1"/>
    <col min="424" max="424" width="5.88671875" style="241" customWidth="1"/>
    <col min="425" max="425" width="32.88671875" style="241" customWidth="1"/>
    <col min="426" max="431" width="8.88671875" style="241"/>
    <col min="432" max="432" width="32.88671875" style="241" customWidth="1"/>
    <col min="433" max="433" width="5.88671875" style="241" customWidth="1"/>
    <col min="434" max="434" width="32.88671875" style="241" customWidth="1"/>
    <col min="435" max="435" width="5.88671875" style="241" customWidth="1"/>
    <col min="436" max="677" width="8.88671875" style="241"/>
    <col min="678" max="678" width="5.88671875" style="241" customWidth="1"/>
    <col min="679" max="679" width="32.88671875" style="241" customWidth="1"/>
    <col min="680" max="680" width="5.88671875" style="241" customWidth="1"/>
    <col min="681" max="681" width="32.88671875" style="241" customWidth="1"/>
    <col min="682" max="687" width="8.88671875" style="241"/>
    <col min="688" max="688" width="32.88671875" style="241" customWidth="1"/>
    <col min="689" max="689" width="5.88671875" style="241" customWidth="1"/>
    <col min="690" max="690" width="32.88671875" style="241" customWidth="1"/>
    <col min="691" max="691" width="5.88671875" style="241" customWidth="1"/>
    <col min="692" max="933" width="8.88671875" style="241"/>
    <col min="934" max="934" width="5.88671875" style="241" customWidth="1"/>
    <col min="935" max="935" width="32.88671875" style="241" customWidth="1"/>
    <col min="936" max="936" width="5.88671875" style="241" customWidth="1"/>
    <col min="937" max="937" width="32.88671875" style="241" customWidth="1"/>
    <col min="938" max="943" width="8.88671875" style="241"/>
    <col min="944" max="944" width="32.88671875" style="241" customWidth="1"/>
    <col min="945" max="945" width="5.88671875" style="241" customWidth="1"/>
    <col min="946" max="946" width="32.88671875" style="241" customWidth="1"/>
    <col min="947" max="947" width="5.88671875" style="241" customWidth="1"/>
    <col min="948" max="1189" width="8.88671875" style="241"/>
    <col min="1190" max="1190" width="5.88671875" style="241" customWidth="1"/>
    <col min="1191" max="1191" width="32.88671875" style="241" customWidth="1"/>
    <col min="1192" max="1192" width="5.88671875" style="241" customWidth="1"/>
    <col min="1193" max="1193" width="32.88671875" style="241" customWidth="1"/>
    <col min="1194" max="1199" width="8.88671875" style="241"/>
    <col min="1200" max="1200" width="32.88671875" style="241" customWidth="1"/>
    <col min="1201" max="1201" width="5.88671875" style="241" customWidth="1"/>
    <col min="1202" max="1202" width="32.88671875" style="241" customWidth="1"/>
    <col min="1203" max="1203" width="5.88671875" style="241" customWidth="1"/>
    <col min="1204" max="1445" width="8.88671875" style="241"/>
    <col min="1446" max="1446" width="5.88671875" style="241" customWidth="1"/>
    <col min="1447" max="1447" width="32.88671875" style="241" customWidth="1"/>
    <col min="1448" max="1448" width="5.88671875" style="241" customWidth="1"/>
    <col min="1449" max="1449" width="32.88671875" style="241" customWidth="1"/>
    <col min="1450" max="1455" width="8.88671875" style="241"/>
    <col min="1456" max="1456" width="32.88671875" style="241" customWidth="1"/>
    <col min="1457" max="1457" width="5.88671875" style="241" customWidth="1"/>
    <col min="1458" max="1458" width="32.88671875" style="241" customWidth="1"/>
    <col min="1459" max="1459" width="5.88671875" style="241" customWidth="1"/>
    <col min="1460" max="1701" width="8.88671875" style="241"/>
    <col min="1702" max="1702" width="5.88671875" style="241" customWidth="1"/>
    <col min="1703" max="1703" width="32.88671875" style="241" customWidth="1"/>
    <col min="1704" max="1704" width="5.88671875" style="241" customWidth="1"/>
    <col min="1705" max="1705" width="32.88671875" style="241" customWidth="1"/>
    <col min="1706" max="1711" width="8.88671875" style="241"/>
    <col min="1712" max="1712" width="32.88671875" style="241" customWidth="1"/>
    <col min="1713" max="1713" width="5.88671875" style="241" customWidth="1"/>
    <col min="1714" max="1714" width="32.88671875" style="241" customWidth="1"/>
    <col min="1715" max="1715" width="5.88671875" style="241" customWidth="1"/>
    <col min="1716" max="1957" width="8.88671875" style="241"/>
    <col min="1958" max="1958" width="5.88671875" style="241" customWidth="1"/>
    <col min="1959" max="1959" width="32.88671875" style="241" customWidth="1"/>
    <col min="1960" max="1960" width="5.88671875" style="241" customWidth="1"/>
    <col min="1961" max="1961" width="32.88671875" style="241" customWidth="1"/>
    <col min="1962" max="1967" width="8.88671875" style="241"/>
    <col min="1968" max="1968" width="32.88671875" style="241" customWidth="1"/>
    <col min="1969" max="1969" width="5.88671875" style="241" customWidth="1"/>
    <col min="1970" max="1970" width="32.88671875" style="241" customWidth="1"/>
    <col min="1971" max="1971" width="5.88671875" style="241" customWidth="1"/>
    <col min="1972" max="2213" width="8.88671875" style="241"/>
    <col min="2214" max="2214" width="5.88671875" style="241" customWidth="1"/>
    <col min="2215" max="2215" width="32.88671875" style="241" customWidth="1"/>
    <col min="2216" max="2216" width="5.88671875" style="241" customWidth="1"/>
    <col min="2217" max="2217" width="32.88671875" style="241" customWidth="1"/>
    <col min="2218" max="2223" width="8.88671875" style="241"/>
    <col min="2224" max="2224" width="32.88671875" style="241" customWidth="1"/>
    <col min="2225" max="2225" width="5.88671875" style="241" customWidth="1"/>
    <col min="2226" max="2226" width="32.88671875" style="241" customWidth="1"/>
    <col min="2227" max="2227" width="5.88671875" style="241" customWidth="1"/>
    <col min="2228" max="2469" width="8.88671875" style="241"/>
    <col min="2470" max="2470" width="5.88671875" style="241" customWidth="1"/>
    <col min="2471" max="2471" width="32.88671875" style="241" customWidth="1"/>
    <col min="2472" max="2472" width="5.88671875" style="241" customWidth="1"/>
    <col min="2473" max="2473" width="32.88671875" style="241" customWidth="1"/>
    <col min="2474" max="2479" width="8.88671875" style="241"/>
    <col min="2480" max="2480" width="32.88671875" style="241" customWidth="1"/>
    <col min="2481" max="2481" width="5.88671875" style="241" customWidth="1"/>
    <col min="2482" max="2482" width="32.88671875" style="241" customWidth="1"/>
    <col min="2483" max="2483" width="5.88671875" style="241" customWidth="1"/>
    <col min="2484" max="2725" width="8.88671875" style="241"/>
    <col min="2726" max="2726" width="5.88671875" style="241" customWidth="1"/>
    <col min="2727" max="2727" width="32.88671875" style="241" customWidth="1"/>
    <col min="2728" max="2728" width="5.88671875" style="241" customWidth="1"/>
    <col min="2729" max="2729" width="32.88671875" style="241" customWidth="1"/>
    <col min="2730" max="2735" width="8.88671875" style="241"/>
    <col min="2736" max="2736" width="32.88671875" style="241" customWidth="1"/>
    <col min="2737" max="2737" width="5.88671875" style="241" customWidth="1"/>
    <col min="2738" max="2738" width="32.88671875" style="241" customWidth="1"/>
    <col min="2739" max="2739" width="5.88671875" style="241" customWidth="1"/>
    <col min="2740" max="2981" width="8.88671875" style="241"/>
    <col min="2982" max="2982" width="5.88671875" style="241" customWidth="1"/>
    <col min="2983" max="2983" width="32.88671875" style="241" customWidth="1"/>
    <col min="2984" max="2984" width="5.88671875" style="241" customWidth="1"/>
    <col min="2985" max="2985" width="32.88671875" style="241" customWidth="1"/>
    <col min="2986" max="2991" width="8.88671875" style="241"/>
    <col min="2992" max="2992" width="32.88671875" style="241" customWidth="1"/>
    <col min="2993" max="2993" width="5.88671875" style="241" customWidth="1"/>
    <col min="2994" max="2994" width="32.88671875" style="241" customWidth="1"/>
    <col min="2995" max="2995" width="5.88671875" style="241" customWidth="1"/>
    <col min="2996" max="3237" width="8.88671875" style="241"/>
    <col min="3238" max="3238" width="5.88671875" style="241" customWidth="1"/>
    <col min="3239" max="3239" width="32.88671875" style="241" customWidth="1"/>
    <col min="3240" max="3240" width="5.88671875" style="241" customWidth="1"/>
    <col min="3241" max="3241" width="32.88671875" style="241" customWidth="1"/>
    <col min="3242" max="3247" width="8.88671875" style="241"/>
    <col min="3248" max="3248" width="32.88671875" style="241" customWidth="1"/>
    <col min="3249" max="3249" width="5.88671875" style="241" customWidth="1"/>
    <col min="3250" max="3250" width="32.88671875" style="241" customWidth="1"/>
    <col min="3251" max="3251" width="5.88671875" style="241" customWidth="1"/>
    <col min="3252" max="3493" width="8.88671875" style="241"/>
    <col min="3494" max="3494" width="5.88671875" style="241" customWidth="1"/>
    <col min="3495" max="3495" width="32.88671875" style="241" customWidth="1"/>
    <col min="3496" max="3496" width="5.88671875" style="241" customWidth="1"/>
    <col min="3497" max="3497" width="32.88671875" style="241" customWidth="1"/>
    <col min="3498" max="3503" width="8.88671875" style="241"/>
    <col min="3504" max="3504" width="32.88671875" style="241" customWidth="1"/>
    <col min="3505" max="3505" width="5.88671875" style="241" customWidth="1"/>
    <col min="3506" max="3506" width="32.88671875" style="241" customWidth="1"/>
    <col min="3507" max="3507" width="5.88671875" style="241" customWidth="1"/>
    <col min="3508" max="3749" width="8.88671875" style="241"/>
    <col min="3750" max="3750" width="5.88671875" style="241" customWidth="1"/>
    <col min="3751" max="3751" width="32.88671875" style="241" customWidth="1"/>
    <col min="3752" max="3752" width="5.88671875" style="241" customWidth="1"/>
    <col min="3753" max="3753" width="32.88671875" style="241" customWidth="1"/>
    <col min="3754" max="3759" width="8.88671875" style="241"/>
    <col min="3760" max="3760" width="32.88671875" style="241" customWidth="1"/>
    <col min="3761" max="3761" width="5.88671875" style="241" customWidth="1"/>
    <col min="3762" max="3762" width="32.88671875" style="241" customWidth="1"/>
    <col min="3763" max="3763" width="5.88671875" style="241" customWidth="1"/>
    <col min="3764" max="4005" width="8.88671875" style="241"/>
    <col min="4006" max="4006" width="5.88671875" style="241" customWidth="1"/>
    <col min="4007" max="4007" width="32.88671875" style="241" customWidth="1"/>
    <col min="4008" max="4008" width="5.88671875" style="241" customWidth="1"/>
    <col min="4009" max="4009" width="32.88671875" style="241" customWidth="1"/>
    <col min="4010" max="4015" width="8.88671875" style="241"/>
    <col min="4016" max="4016" width="32.88671875" style="241" customWidth="1"/>
    <col min="4017" max="4017" width="5.88671875" style="241" customWidth="1"/>
    <col min="4018" max="4018" width="32.88671875" style="241" customWidth="1"/>
    <col min="4019" max="4019" width="5.88671875" style="241" customWidth="1"/>
    <col min="4020" max="4261" width="8.88671875" style="241"/>
    <col min="4262" max="4262" width="5.88671875" style="241" customWidth="1"/>
    <col min="4263" max="4263" width="32.88671875" style="241" customWidth="1"/>
    <col min="4264" max="4264" width="5.88671875" style="241" customWidth="1"/>
    <col min="4265" max="4265" width="32.88671875" style="241" customWidth="1"/>
    <col min="4266" max="4271" width="8.88671875" style="241"/>
    <col min="4272" max="4272" width="32.88671875" style="241" customWidth="1"/>
    <col min="4273" max="4273" width="5.88671875" style="241" customWidth="1"/>
    <col min="4274" max="4274" width="32.88671875" style="241" customWidth="1"/>
    <col min="4275" max="4275" width="5.88671875" style="241" customWidth="1"/>
    <col min="4276" max="4517" width="8.88671875" style="241"/>
    <col min="4518" max="4518" width="5.88671875" style="241" customWidth="1"/>
    <col min="4519" max="4519" width="32.88671875" style="241" customWidth="1"/>
    <col min="4520" max="4520" width="5.88671875" style="241" customWidth="1"/>
    <col min="4521" max="4521" width="32.88671875" style="241" customWidth="1"/>
    <col min="4522" max="4527" width="8.88671875" style="241"/>
    <col min="4528" max="4528" width="32.88671875" style="241" customWidth="1"/>
    <col min="4529" max="4529" width="5.88671875" style="241" customWidth="1"/>
    <col min="4530" max="4530" width="32.88671875" style="241" customWidth="1"/>
    <col min="4531" max="4531" width="5.88671875" style="241" customWidth="1"/>
    <col min="4532" max="4773" width="8.88671875" style="241"/>
    <col min="4774" max="4774" width="5.88671875" style="241" customWidth="1"/>
    <col min="4775" max="4775" width="32.88671875" style="241" customWidth="1"/>
    <col min="4776" max="4776" width="5.88671875" style="241" customWidth="1"/>
    <col min="4777" max="4777" width="32.88671875" style="241" customWidth="1"/>
    <col min="4778" max="4783" width="8.88671875" style="241"/>
    <col min="4784" max="4784" width="32.88671875" style="241" customWidth="1"/>
    <col min="4785" max="4785" width="5.88671875" style="241" customWidth="1"/>
    <col min="4786" max="4786" width="32.88671875" style="241" customWidth="1"/>
    <col min="4787" max="4787" width="5.88671875" style="241" customWidth="1"/>
    <col min="4788" max="5029" width="8.88671875" style="241"/>
    <col min="5030" max="5030" width="5.88671875" style="241" customWidth="1"/>
    <col min="5031" max="5031" width="32.88671875" style="241" customWidth="1"/>
    <col min="5032" max="5032" width="5.88671875" style="241" customWidth="1"/>
    <col min="5033" max="5033" width="32.88671875" style="241" customWidth="1"/>
    <col min="5034" max="5039" width="8.88671875" style="241"/>
    <col min="5040" max="5040" width="32.88671875" style="241" customWidth="1"/>
    <col min="5041" max="5041" width="5.88671875" style="241" customWidth="1"/>
    <col min="5042" max="5042" width="32.88671875" style="241" customWidth="1"/>
    <col min="5043" max="5043" width="5.88671875" style="241" customWidth="1"/>
    <col min="5044" max="5285" width="8.88671875" style="241"/>
    <col min="5286" max="5286" width="5.88671875" style="241" customWidth="1"/>
    <col min="5287" max="5287" width="32.88671875" style="241" customWidth="1"/>
    <col min="5288" max="5288" width="5.88671875" style="241" customWidth="1"/>
    <col min="5289" max="5289" width="32.88671875" style="241" customWidth="1"/>
    <col min="5290" max="5295" width="8.88671875" style="241"/>
    <col min="5296" max="5296" width="32.88671875" style="241" customWidth="1"/>
    <col min="5297" max="5297" width="5.88671875" style="241" customWidth="1"/>
    <col min="5298" max="5298" width="32.88671875" style="241" customWidth="1"/>
    <col min="5299" max="5299" width="5.88671875" style="241" customWidth="1"/>
    <col min="5300" max="5541" width="8.88671875" style="241"/>
    <col min="5542" max="5542" width="5.88671875" style="241" customWidth="1"/>
    <col min="5543" max="5543" width="32.88671875" style="241" customWidth="1"/>
    <col min="5544" max="5544" width="5.88671875" style="241" customWidth="1"/>
    <col min="5545" max="5545" width="32.88671875" style="241" customWidth="1"/>
    <col min="5546" max="5551" width="8.88671875" style="241"/>
    <col min="5552" max="5552" width="32.88671875" style="241" customWidth="1"/>
    <col min="5553" max="5553" width="5.88671875" style="241" customWidth="1"/>
    <col min="5554" max="5554" width="32.88671875" style="241" customWidth="1"/>
    <col min="5555" max="5555" width="5.88671875" style="241" customWidth="1"/>
    <col min="5556" max="5797" width="8.88671875" style="241"/>
    <col min="5798" max="5798" width="5.88671875" style="241" customWidth="1"/>
    <col min="5799" max="5799" width="32.88671875" style="241" customWidth="1"/>
    <col min="5800" max="5800" width="5.88671875" style="241" customWidth="1"/>
    <col min="5801" max="5801" width="32.88671875" style="241" customWidth="1"/>
    <col min="5802" max="5807" width="8.88671875" style="241"/>
    <col min="5808" max="5808" width="32.88671875" style="241" customWidth="1"/>
    <col min="5809" max="5809" width="5.88671875" style="241" customWidth="1"/>
    <col min="5810" max="5810" width="32.88671875" style="241" customWidth="1"/>
    <col min="5811" max="5811" width="5.88671875" style="241" customWidth="1"/>
    <col min="5812" max="6053" width="8.88671875" style="241"/>
    <col min="6054" max="6054" width="5.88671875" style="241" customWidth="1"/>
    <col min="6055" max="6055" width="32.88671875" style="241" customWidth="1"/>
    <col min="6056" max="6056" width="5.88671875" style="241" customWidth="1"/>
    <col min="6057" max="6057" width="32.88671875" style="241" customWidth="1"/>
    <col min="6058" max="6063" width="8.88671875" style="241"/>
    <col min="6064" max="6064" width="32.88671875" style="241" customWidth="1"/>
    <col min="6065" max="6065" width="5.88671875" style="241" customWidth="1"/>
    <col min="6066" max="6066" width="32.88671875" style="241" customWidth="1"/>
    <col min="6067" max="6067" width="5.88671875" style="241" customWidth="1"/>
    <col min="6068" max="6309" width="8.88671875" style="241"/>
    <col min="6310" max="6310" width="5.88671875" style="241" customWidth="1"/>
    <col min="6311" max="6311" width="32.88671875" style="241" customWidth="1"/>
    <col min="6312" max="6312" width="5.88671875" style="241" customWidth="1"/>
    <col min="6313" max="6313" width="32.88671875" style="241" customWidth="1"/>
    <col min="6314" max="6319" width="8.88671875" style="241"/>
    <col min="6320" max="6320" width="32.88671875" style="241" customWidth="1"/>
    <col min="6321" max="6321" width="5.88671875" style="241" customWidth="1"/>
    <col min="6322" max="6322" width="32.88671875" style="241" customWidth="1"/>
    <col min="6323" max="6323" width="5.88671875" style="241" customWidth="1"/>
    <col min="6324" max="6565" width="8.88671875" style="241"/>
    <col min="6566" max="6566" width="5.88671875" style="241" customWidth="1"/>
    <col min="6567" max="6567" width="32.88671875" style="241" customWidth="1"/>
    <col min="6568" max="6568" width="5.88671875" style="241" customWidth="1"/>
    <col min="6569" max="6569" width="32.88671875" style="241" customWidth="1"/>
    <col min="6570" max="6575" width="8.88671875" style="241"/>
    <col min="6576" max="6576" width="32.88671875" style="241" customWidth="1"/>
    <col min="6577" max="6577" width="5.88671875" style="241" customWidth="1"/>
    <col min="6578" max="6578" width="32.88671875" style="241" customWidth="1"/>
    <col min="6579" max="6579" width="5.88671875" style="241" customWidth="1"/>
    <col min="6580" max="6821" width="8.88671875" style="241"/>
    <col min="6822" max="6822" width="5.88671875" style="241" customWidth="1"/>
    <col min="6823" max="6823" width="32.88671875" style="241" customWidth="1"/>
    <col min="6824" max="6824" width="5.88671875" style="241" customWidth="1"/>
    <col min="6825" max="6825" width="32.88671875" style="241" customWidth="1"/>
    <col min="6826" max="6831" width="8.88671875" style="241"/>
    <col min="6832" max="6832" width="32.88671875" style="241" customWidth="1"/>
    <col min="6833" max="6833" width="5.88671875" style="241" customWidth="1"/>
    <col min="6834" max="6834" width="32.88671875" style="241" customWidth="1"/>
    <col min="6835" max="6835" width="5.88671875" style="241" customWidth="1"/>
    <col min="6836" max="7077" width="8.88671875" style="241"/>
    <col min="7078" max="7078" width="5.88671875" style="241" customWidth="1"/>
    <col min="7079" max="7079" width="32.88671875" style="241" customWidth="1"/>
    <col min="7080" max="7080" width="5.88671875" style="241" customWidth="1"/>
    <col min="7081" max="7081" width="32.88671875" style="241" customWidth="1"/>
    <col min="7082" max="7087" width="8.88671875" style="241"/>
    <col min="7088" max="7088" width="32.88671875" style="241" customWidth="1"/>
    <col min="7089" max="7089" width="5.88671875" style="241" customWidth="1"/>
    <col min="7090" max="7090" width="32.88671875" style="241" customWidth="1"/>
    <col min="7091" max="7091" width="5.88671875" style="241" customWidth="1"/>
    <col min="7092" max="7333" width="8.88671875" style="241"/>
    <col min="7334" max="7334" width="5.88671875" style="241" customWidth="1"/>
    <col min="7335" max="7335" width="32.88671875" style="241" customWidth="1"/>
    <col min="7336" max="7336" width="5.88671875" style="241" customWidth="1"/>
    <col min="7337" max="7337" width="32.88671875" style="241" customWidth="1"/>
    <col min="7338" max="7343" width="8.88671875" style="241"/>
    <col min="7344" max="7344" width="32.88671875" style="241" customWidth="1"/>
    <col min="7345" max="7345" width="5.88671875" style="241" customWidth="1"/>
    <col min="7346" max="7346" width="32.88671875" style="241" customWidth="1"/>
    <col min="7347" max="7347" width="5.88671875" style="241" customWidth="1"/>
    <col min="7348" max="7589" width="8.88671875" style="241"/>
    <col min="7590" max="7590" width="5.88671875" style="241" customWidth="1"/>
    <col min="7591" max="7591" width="32.88671875" style="241" customWidth="1"/>
    <col min="7592" max="7592" width="5.88671875" style="241" customWidth="1"/>
    <col min="7593" max="7593" width="32.88671875" style="241" customWidth="1"/>
    <col min="7594" max="7599" width="8.88671875" style="241"/>
    <col min="7600" max="7600" width="32.88671875" style="241" customWidth="1"/>
    <col min="7601" max="7601" width="5.88671875" style="241" customWidth="1"/>
    <col min="7602" max="7602" width="32.88671875" style="241" customWidth="1"/>
    <col min="7603" max="7603" width="5.88671875" style="241" customWidth="1"/>
    <col min="7604" max="7845" width="8.88671875" style="241"/>
    <col min="7846" max="7846" width="5.88671875" style="241" customWidth="1"/>
    <col min="7847" max="7847" width="32.88671875" style="241" customWidth="1"/>
    <col min="7848" max="7848" width="5.88671875" style="241" customWidth="1"/>
    <col min="7849" max="7849" width="32.88671875" style="241" customWidth="1"/>
    <col min="7850" max="7855" width="8.88671875" style="241"/>
    <col min="7856" max="7856" width="32.88671875" style="241" customWidth="1"/>
    <col min="7857" max="7857" width="5.88671875" style="241" customWidth="1"/>
    <col min="7858" max="7858" width="32.88671875" style="241" customWidth="1"/>
    <col min="7859" max="7859" width="5.88671875" style="241" customWidth="1"/>
    <col min="7860" max="8101" width="8.88671875" style="241"/>
    <col min="8102" max="8102" width="5.88671875" style="241" customWidth="1"/>
    <col min="8103" max="8103" width="32.88671875" style="241" customWidth="1"/>
    <col min="8104" max="8104" width="5.88671875" style="241" customWidth="1"/>
    <col min="8105" max="8105" width="32.88671875" style="241" customWidth="1"/>
    <col min="8106" max="8111" width="8.88671875" style="241"/>
    <col min="8112" max="8112" width="32.88671875" style="241" customWidth="1"/>
    <col min="8113" max="8113" width="5.88671875" style="241" customWidth="1"/>
    <col min="8114" max="8114" width="32.88671875" style="241" customWidth="1"/>
    <col min="8115" max="8115" width="5.88671875" style="241" customWidth="1"/>
    <col min="8116" max="8357" width="8.88671875" style="241"/>
    <col min="8358" max="8358" width="5.88671875" style="241" customWidth="1"/>
    <col min="8359" max="8359" width="32.88671875" style="241" customWidth="1"/>
    <col min="8360" max="8360" width="5.88671875" style="241" customWidth="1"/>
    <col min="8361" max="8361" width="32.88671875" style="241" customWidth="1"/>
    <col min="8362" max="8367" width="8.88671875" style="241"/>
    <col min="8368" max="8368" width="32.88671875" style="241" customWidth="1"/>
    <col min="8369" max="8369" width="5.88671875" style="241" customWidth="1"/>
    <col min="8370" max="8370" width="32.88671875" style="241" customWidth="1"/>
    <col min="8371" max="8371" width="5.88671875" style="241" customWidth="1"/>
    <col min="8372" max="8613" width="8.88671875" style="241"/>
    <col min="8614" max="8614" width="5.88671875" style="241" customWidth="1"/>
    <col min="8615" max="8615" width="32.88671875" style="241" customWidth="1"/>
    <col min="8616" max="8616" width="5.88671875" style="241" customWidth="1"/>
    <col min="8617" max="8617" width="32.88671875" style="241" customWidth="1"/>
    <col min="8618" max="8623" width="8.88671875" style="241"/>
    <col min="8624" max="8624" width="32.88671875" style="241" customWidth="1"/>
    <col min="8625" max="8625" width="5.88671875" style="241" customWidth="1"/>
    <col min="8626" max="8626" width="32.88671875" style="241" customWidth="1"/>
    <col min="8627" max="8627" width="5.88671875" style="241" customWidth="1"/>
    <col min="8628" max="8869" width="8.88671875" style="241"/>
    <col min="8870" max="8870" width="5.88671875" style="241" customWidth="1"/>
    <col min="8871" max="8871" width="32.88671875" style="241" customWidth="1"/>
    <col min="8872" max="8872" width="5.88671875" style="241" customWidth="1"/>
    <col min="8873" max="8873" width="32.88671875" style="241" customWidth="1"/>
    <col min="8874" max="8879" width="8.88671875" style="241"/>
    <col min="8880" max="8880" width="32.88671875" style="241" customWidth="1"/>
    <col min="8881" max="8881" width="5.88671875" style="241" customWidth="1"/>
    <col min="8882" max="8882" width="32.88671875" style="241" customWidth="1"/>
    <col min="8883" max="8883" width="5.88671875" style="241" customWidth="1"/>
    <col min="8884" max="9125" width="8.88671875" style="241"/>
    <col min="9126" max="9126" width="5.88671875" style="241" customWidth="1"/>
    <col min="9127" max="9127" width="32.88671875" style="241" customWidth="1"/>
    <col min="9128" max="9128" width="5.88671875" style="241" customWidth="1"/>
    <col min="9129" max="9129" width="32.88671875" style="241" customWidth="1"/>
    <col min="9130" max="9135" width="8.88671875" style="241"/>
    <col min="9136" max="9136" width="32.88671875" style="241" customWidth="1"/>
    <col min="9137" max="9137" width="5.88671875" style="241" customWidth="1"/>
    <col min="9138" max="9138" width="32.88671875" style="241" customWidth="1"/>
    <col min="9139" max="9139" width="5.88671875" style="241" customWidth="1"/>
    <col min="9140" max="9381" width="8.88671875" style="241"/>
    <col min="9382" max="9382" width="5.88671875" style="241" customWidth="1"/>
    <col min="9383" max="9383" width="32.88671875" style="241" customWidth="1"/>
    <col min="9384" max="9384" width="5.88671875" style="241" customWidth="1"/>
    <col min="9385" max="9385" width="32.88671875" style="241" customWidth="1"/>
    <col min="9386" max="9391" width="8.88671875" style="241"/>
    <col min="9392" max="9392" width="32.88671875" style="241" customWidth="1"/>
    <col min="9393" max="9393" width="5.88671875" style="241" customWidth="1"/>
    <col min="9394" max="9394" width="32.88671875" style="241" customWidth="1"/>
    <col min="9395" max="9395" width="5.88671875" style="241" customWidth="1"/>
    <col min="9396" max="9637" width="8.88671875" style="241"/>
    <col min="9638" max="9638" width="5.88671875" style="241" customWidth="1"/>
    <col min="9639" max="9639" width="32.88671875" style="241" customWidth="1"/>
    <col min="9640" max="9640" width="5.88671875" style="241" customWidth="1"/>
    <col min="9641" max="9641" width="32.88671875" style="241" customWidth="1"/>
    <col min="9642" max="9647" width="8.88671875" style="241"/>
    <col min="9648" max="9648" width="32.88671875" style="241" customWidth="1"/>
    <col min="9649" max="9649" width="5.88671875" style="241" customWidth="1"/>
    <col min="9650" max="9650" width="32.88671875" style="241" customWidth="1"/>
    <col min="9651" max="9651" width="5.88671875" style="241" customWidth="1"/>
    <col min="9652" max="9893" width="8.88671875" style="241"/>
    <col min="9894" max="9894" width="5.88671875" style="241" customWidth="1"/>
    <col min="9895" max="9895" width="32.88671875" style="241" customWidth="1"/>
    <col min="9896" max="9896" width="5.88671875" style="241" customWidth="1"/>
    <col min="9897" max="9897" width="32.88671875" style="241" customWidth="1"/>
    <col min="9898" max="9903" width="8.88671875" style="241"/>
    <col min="9904" max="9904" width="32.88671875" style="241" customWidth="1"/>
    <col min="9905" max="9905" width="5.88671875" style="241" customWidth="1"/>
    <col min="9906" max="9906" width="32.88671875" style="241" customWidth="1"/>
    <col min="9907" max="9907" width="5.88671875" style="241" customWidth="1"/>
    <col min="9908" max="10149" width="8.88671875" style="241"/>
    <col min="10150" max="10150" width="5.88671875" style="241" customWidth="1"/>
    <col min="10151" max="10151" width="32.88671875" style="241" customWidth="1"/>
    <col min="10152" max="10152" width="5.88671875" style="241" customWidth="1"/>
    <col min="10153" max="10153" width="32.88671875" style="241" customWidth="1"/>
    <col min="10154" max="10159" width="8.88671875" style="241"/>
    <col min="10160" max="10160" width="32.88671875" style="241" customWidth="1"/>
    <col min="10161" max="10161" width="5.88671875" style="241" customWidth="1"/>
    <col min="10162" max="10162" width="32.88671875" style="241" customWidth="1"/>
    <col min="10163" max="10163" width="5.88671875" style="241" customWidth="1"/>
    <col min="10164" max="10405" width="8.88671875" style="241"/>
    <col min="10406" max="10406" width="5.88671875" style="241" customWidth="1"/>
    <col min="10407" max="10407" width="32.88671875" style="241" customWidth="1"/>
    <col min="10408" max="10408" width="5.88671875" style="241" customWidth="1"/>
    <col min="10409" max="10409" width="32.88671875" style="241" customWidth="1"/>
    <col min="10410" max="10415" width="8.88671875" style="241"/>
    <col min="10416" max="10416" width="32.88671875" style="241" customWidth="1"/>
    <col min="10417" max="10417" width="5.88671875" style="241" customWidth="1"/>
    <col min="10418" max="10418" width="32.88671875" style="241" customWidth="1"/>
    <col min="10419" max="10419" width="5.88671875" style="241" customWidth="1"/>
    <col min="10420" max="10661" width="8.88671875" style="241"/>
    <col min="10662" max="10662" width="5.88671875" style="241" customWidth="1"/>
    <col min="10663" max="10663" width="32.88671875" style="241" customWidth="1"/>
    <col min="10664" max="10664" width="5.88671875" style="241" customWidth="1"/>
    <col min="10665" max="10665" width="32.88671875" style="241" customWidth="1"/>
    <col min="10666" max="10671" width="8.88671875" style="241"/>
    <col min="10672" max="10672" width="32.88671875" style="241" customWidth="1"/>
    <col min="10673" max="10673" width="5.88671875" style="241" customWidth="1"/>
    <col min="10674" max="10674" width="32.88671875" style="241" customWidth="1"/>
    <col min="10675" max="10675" width="5.88671875" style="241" customWidth="1"/>
    <col min="10676" max="10917" width="8.88671875" style="241"/>
    <col min="10918" max="10918" width="5.88671875" style="241" customWidth="1"/>
    <col min="10919" max="10919" width="32.88671875" style="241" customWidth="1"/>
    <col min="10920" max="10920" width="5.88671875" style="241" customWidth="1"/>
    <col min="10921" max="10921" width="32.88671875" style="241" customWidth="1"/>
    <col min="10922" max="10927" width="8.88671875" style="241"/>
    <col min="10928" max="10928" width="32.88671875" style="241" customWidth="1"/>
    <col min="10929" max="10929" width="5.88671875" style="241" customWidth="1"/>
    <col min="10930" max="10930" width="32.88671875" style="241" customWidth="1"/>
    <col min="10931" max="10931" width="5.88671875" style="241" customWidth="1"/>
    <col min="10932" max="11173" width="8.88671875" style="241"/>
    <col min="11174" max="11174" width="5.88671875" style="241" customWidth="1"/>
    <col min="11175" max="11175" width="32.88671875" style="241" customWidth="1"/>
    <col min="11176" max="11176" width="5.88671875" style="241" customWidth="1"/>
    <col min="11177" max="11177" width="32.88671875" style="241" customWidth="1"/>
    <col min="11178" max="11183" width="8.88671875" style="241"/>
    <col min="11184" max="11184" width="32.88671875" style="241" customWidth="1"/>
    <col min="11185" max="11185" width="5.88671875" style="241" customWidth="1"/>
    <col min="11186" max="11186" width="32.88671875" style="241" customWidth="1"/>
    <col min="11187" max="11187" width="5.88671875" style="241" customWidth="1"/>
    <col min="11188" max="11429" width="8.88671875" style="241"/>
    <col min="11430" max="11430" width="5.88671875" style="241" customWidth="1"/>
    <col min="11431" max="11431" width="32.88671875" style="241" customWidth="1"/>
    <col min="11432" max="11432" width="5.88671875" style="241" customWidth="1"/>
    <col min="11433" max="11433" width="32.88671875" style="241" customWidth="1"/>
    <col min="11434" max="11439" width="8.88671875" style="241"/>
    <col min="11440" max="11440" width="32.88671875" style="241" customWidth="1"/>
    <col min="11441" max="11441" width="5.88671875" style="241" customWidth="1"/>
    <col min="11442" max="11442" width="32.88671875" style="241" customWidth="1"/>
    <col min="11443" max="11443" width="5.88671875" style="241" customWidth="1"/>
    <col min="11444" max="11685" width="8.88671875" style="241"/>
    <col min="11686" max="11686" width="5.88671875" style="241" customWidth="1"/>
    <col min="11687" max="11687" width="32.88671875" style="241" customWidth="1"/>
    <col min="11688" max="11688" width="5.88671875" style="241" customWidth="1"/>
    <col min="11689" max="11689" width="32.88671875" style="241" customWidth="1"/>
    <col min="11690" max="11695" width="8.88671875" style="241"/>
    <col min="11696" max="11696" width="32.88671875" style="241" customWidth="1"/>
    <col min="11697" max="11697" width="5.88671875" style="241" customWidth="1"/>
    <col min="11698" max="11698" width="32.88671875" style="241" customWidth="1"/>
    <col min="11699" max="11699" width="5.88671875" style="241" customWidth="1"/>
    <col min="11700" max="11941" width="8.88671875" style="241"/>
    <col min="11942" max="11942" width="5.88671875" style="241" customWidth="1"/>
    <col min="11943" max="11943" width="32.88671875" style="241" customWidth="1"/>
    <col min="11944" max="11944" width="5.88671875" style="241" customWidth="1"/>
    <col min="11945" max="11945" width="32.88671875" style="241" customWidth="1"/>
    <col min="11946" max="11951" width="8.88671875" style="241"/>
    <col min="11952" max="11952" width="32.88671875" style="241" customWidth="1"/>
    <col min="11953" max="11953" width="5.88671875" style="241" customWidth="1"/>
    <col min="11954" max="11954" width="32.88671875" style="241" customWidth="1"/>
    <col min="11955" max="11955" width="5.88671875" style="241" customWidth="1"/>
    <col min="11956" max="12197" width="8.88671875" style="241"/>
    <col min="12198" max="12198" width="5.88671875" style="241" customWidth="1"/>
    <col min="12199" max="12199" width="32.88671875" style="241" customWidth="1"/>
    <col min="12200" max="12200" width="5.88671875" style="241" customWidth="1"/>
    <col min="12201" max="12201" width="32.88671875" style="241" customWidth="1"/>
    <col min="12202" max="12207" width="8.88671875" style="241"/>
    <col min="12208" max="12208" width="32.88671875" style="241" customWidth="1"/>
    <col min="12209" max="12209" width="5.88671875" style="241" customWidth="1"/>
    <col min="12210" max="12210" width="32.88671875" style="241" customWidth="1"/>
    <col min="12211" max="12211" width="5.88671875" style="241" customWidth="1"/>
    <col min="12212" max="12453" width="8.88671875" style="241"/>
    <col min="12454" max="12454" width="5.88671875" style="241" customWidth="1"/>
    <col min="12455" max="12455" width="32.88671875" style="241" customWidth="1"/>
    <col min="12456" max="12456" width="5.88671875" style="241" customWidth="1"/>
    <col min="12457" max="12457" width="32.88671875" style="241" customWidth="1"/>
    <col min="12458" max="12463" width="8.88671875" style="241"/>
    <col min="12464" max="12464" width="32.88671875" style="241" customWidth="1"/>
    <col min="12465" max="12465" width="5.88671875" style="241" customWidth="1"/>
    <col min="12466" max="12466" width="32.88671875" style="241" customWidth="1"/>
    <col min="12467" max="12467" width="5.88671875" style="241" customWidth="1"/>
    <col min="12468" max="12709" width="8.88671875" style="241"/>
    <col min="12710" max="12710" width="5.88671875" style="241" customWidth="1"/>
    <col min="12711" max="12711" width="32.88671875" style="241" customWidth="1"/>
    <col min="12712" max="12712" width="5.88671875" style="241" customWidth="1"/>
    <col min="12713" max="12713" width="32.88671875" style="241" customWidth="1"/>
    <col min="12714" max="12719" width="8.88671875" style="241"/>
    <col min="12720" max="12720" width="32.88671875" style="241" customWidth="1"/>
    <col min="12721" max="12721" width="5.88671875" style="241" customWidth="1"/>
    <col min="12722" max="12722" width="32.88671875" style="241" customWidth="1"/>
    <col min="12723" max="12723" width="5.88671875" style="241" customWidth="1"/>
    <col min="12724" max="12965" width="8.88671875" style="241"/>
    <col min="12966" max="12966" width="5.88671875" style="241" customWidth="1"/>
    <col min="12967" max="12967" width="32.88671875" style="241" customWidth="1"/>
    <col min="12968" max="12968" width="5.88671875" style="241" customWidth="1"/>
    <col min="12969" max="12969" width="32.88671875" style="241" customWidth="1"/>
    <col min="12970" max="12975" width="8.88671875" style="241"/>
    <col min="12976" max="12976" width="32.88671875" style="241" customWidth="1"/>
    <col min="12977" max="12977" width="5.88671875" style="241" customWidth="1"/>
    <col min="12978" max="12978" width="32.88671875" style="241" customWidth="1"/>
    <col min="12979" max="12979" width="5.88671875" style="241" customWidth="1"/>
    <col min="12980" max="13221" width="8.88671875" style="241"/>
    <col min="13222" max="13222" width="5.88671875" style="241" customWidth="1"/>
    <col min="13223" max="13223" width="32.88671875" style="241" customWidth="1"/>
    <col min="13224" max="13224" width="5.88671875" style="241" customWidth="1"/>
    <col min="13225" max="13225" width="32.88671875" style="241" customWidth="1"/>
    <col min="13226" max="13231" width="8.88671875" style="241"/>
    <col min="13232" max="13232" width="32.88671875" style="241" customWidth="1"/>
    <col min="13233" max="13233" width="5.88671875" style="241" customWidth="1"/>
    <col min="13234" max="13234" width="32.88671875" style="241" customWidth="1"/>
    <col min="13235" max="13235" width="5.88671875" style="241" customWidth="1"/>
    <col min="13236" max="13477" width="8.88671875" style="241"/>
    <col min="13478" max="13478" width="5.88671875" style="241" customWidth="1"/>
    <col min="13479" max="13479" width="32.88671875" style="241" customWidth="1"/>
    <col min="13480" max="13480" width="5.88671875" style="241" customWidth="1"/>
    <col min="13481" max="13481" width="32.88671875" style="241" customWidth="1"/>
    <col min="13482" max="13487" width="8.88671875" style="241"/>
    <col min="13488" max="13488" width="32.88671875" style="241" customWidth="1"/>
    <col min="13489" max="13489" width="5.88671875" style="241" customWidth="1"/>
    <col min="13490" max="13490" width="32.88671875" style="241" customWidth="1"/>
    <col min="13491" max="13491" width="5.88671875" style="241" customWidth="1"/>
    <col min="13492" max="13733" width="8.88671875" style="241"/>
    <col min="13734" max="13734" width="5.88671875" style="241" customWidth="1"/>
    <col min="13735" max="13735" width="32.88671875" style="241" customWidth="1"/>
    <col min="13736" max="13736" width="5.88671875" style="241" customWidth="1"/>
    <col min="13737" max="13737" width="32.88671875" style="241" customWidth="1"/>
    <col min="13738" max="13743" width="8.88671875" style="241"/>
    <col min="13744" max="13744" width="32.88671875" style="241" customWidth="1"/>
    <col min="13745" max="13745" width="5.88671875" style="241" customWidth="1"/>
    <col min="13746" max="13746" width="32.88671875" style="241" customWidth="1"/>
    <col min="13747" max="13747" width="5.88671875" style="241" customWidth="1"/>
    <col min="13748" max="13989" width="8.88671875" style="241"/>
    <col min="13990" max="13990" width="5.88671875" style="241" customWidth="1"/>
    <col min="13991" max="13991" width="32.88671875" style="241" customWidth="1"/>
    <col min="13992" max="13992" width="5.88671875" style="241" customWidth="1"/>
    <col min="13993" max="13993" width="32.88671875" style="241" customWidth="1"/>
    <col min="13994" max="13999" width="8.88671875" style="241"/>
    <col min="14000" max="14000" width="32.88671875" style="241" customWidth="1"/>
    <col min="14001" max="14001" width="5.88671875" style="241" customWidth="1"/>
    <col min="14002" max="14002" width="32.88671875" style="241" customWidth="1"/>
    <col min="14003" max="14003" width="5.88671875" style="241" customWidth="1"/>
    <col min="14004" max="14245" width="8.88671875" style="241"/>
    <col min="14246" max="14246" width="5.88671875" style="241" customWidth="1"/>
    <col min="14247" max="14247" width="32.88671875" style="241" customWidth="1"/>
    <col min="14248" max="14248" width="5.88671875" style="241" customWidth="1"/>
    <col min="14249" max="14249" width="32.88671875" style="241" customWidth="1"/>
    <col min="14250" max="14255" width="8.88671875" style="241"/>
    <col min="14256" max="14256" width="32.88671875" style="241" customWidth="1"/>
    <col min="14257" max="14257" width="5.88671875" style="241" customWidth="1"/>
    <col min="14258" max="14258" width="32.88671875" style="241" customWidth="1"/>
    <col min="14259" max="14259" width="5.88671875" style="241" customWidth="1"/>
    <col min="14260" max="14501" width="8.88671875" style="241"/>
    <col min="14502" max="14502" width="5.88671875" style="241" customWidth="1"/>
    <col min="14503" max="14503" width="32.88671875" style="241" customWidth="1"/>
    <col min="14504" max="14504" width="5.88671875" style="241" customWidth="1"/>
    <col min="14505" max="14505" width="32.88671875" style="241" customWidth="1"/>
    <col min="14506" max="14511" width="8.88671875" style="241"/>
    <col min="14512" max="14512" width="32.88671875" style="241" customWidth="1"/>
    <col min="14513" max="14513" width="5.88671875" style="241" customWidth="1"/>
    <col min="14514" max="14514" width="32.88671875" style="241" customWidth="1"/>
    <col min="14515" max="14515" width="5.88671875" style="241" customWidth="1"/>
    <col min="14516" max="14757" width="8.88671875" style="241"/>
    <col min="14758" max="14758" width="5.88671875" style="241" customWidth="1"/>
    <col min="14759" max="14759" width="32.88671875" style="241" customWidth="1"/>
    <col min="14760" max="14760" width="5.88671875" style="241" customWidth="1"/>
    <col min="14761" max="14761" width="32.88671875" style="241" customWidth="1"/>
    <col min="14762" max="14767" width="8.88671875" style="241"/>
    <col min="14768" max="14768" width="32.88671875" style="241" customWidth="1"/>
    <col min="14769" max="14769" width="5.88671875" style="241" customWidth="1"/>
    <col min="14770" max="14770" width="32.88671875" style="241" customWidth="1"/>
    <col min="14771" max="14771" width="5.88671875" style="241" customWidth="1"/>
    <col min="14772" max="15013" width="8.88671875" style="241"/>
    <col min="15014" max="15014" width="5.88671875" style="241" customWidth="1"/>
    <col min="15015" max="15015" width="32.88671875" style="241" customWidth="1"/>
    <col min="15016" max="15016" width="5.88671875" style="241" customWidth="1"/>
    <col min="15017" max="15017" width="32.88671875" style="241" customWidth="1"/>
    <col min="15018" max="15023" width="8.88671875" style="241"/>
    <col min="15024" max="15024" width="32.88671875" style="241" customWidth="1"/>
    <col min="15025" max="15025" width="5.88671875" style="241" customWidth="1"/>
    <col min="15026" max="15026" width="32.88671875" style="241" customWidth="1"/>
    <col min="15027" max="15027" width="5.88671875" style="241" customWidth="1"/>
    <col min="15028" max="15269" width="8.88671875" style="241"/>
    <col min="15270" max="15270" width="5.88671875" style="241" customWidth="1"/>
    <col min="15271" max="15271" width="32.88671875" style="241" customWidth="1"/>
    <col min="15272" max="15272" width="5.88671875" style="241" customWidth="1"/>
    <col min="15273" max="15273" width="32.88671875" style="241" customWidth="1"/>
    <col min="15274" max="15279" width="8.88671875" style="241"/>
    <col min="15280" max="15280" width="32.88671875" style="241" customWidth="1"/>
    <col min="15281" max="15281" width="5.88671875" style="241" customWidth="1"/>
    <col min="15282" max="15282" width="32.88671875" style="241" customWidth="1"/>
    <col min="15283" max="15283" width="5.88671875" style="241" customWidth="1"/>
    <col min="15284" max="15525" width="8.88671875" style="241"/>
    <col min="15526" max="15526" width="5.88671875" style="241" customWidth="1"/>
    <col min="15527" max="15527" width="32.88671875" style="241" customWidth="1"/>
    <col min="15528" max="15528" width="5.88671875" style="241" customWidth="1"/>
    <col min="15529" max="15529" width="32.88671875" style="241" customWidth="1"/>
    <col min="15530" max="15535" width="8.88671875" style="241"/>
    <col min="15536" max="15536" width="32.88671875" style="241" customWidth="1"/>
    <col min="15537" max="15537" width="5.88671875" style="241" customWidth="1"/>
    <col min="15538" max="15538" width="32.88671875" style="241" customWidth="1"/>
    <col min="15539" max="15539" width="5.88671875" style="241" customWidth="1"/>
    <col min="15540" max="15781" width="8.88671875" style="241"/>
    <col min="15782" max="15782" width="5.88671875" style="241" customWidth="1"/>
    <col min="15783" max="15783" width="32.88671875" style="241" customWidth="1"/>
    <col min="15784" max="15784" width="5.88671875" style="241" customWidth="1"/>
    <col min="15785" max="15785" width="32.88671875" style="241" customWidth="1"/>
    <col min="15786" max="15791" width="8.88671875" style="241"/>
    <col min="15792" max="15792" width="32.88671875" style="241" customWidth="1"/>
    <col min="15793" max="15793" width="5.88671875" style="241" customWidth="1"/>
    <col min="15794" max="15794" width="32.88671875" style="241" customWidth="1"/>
    <col min="15795" max="15795" width="5.88671875" style="241" customWidth="1"/>
    <col min="15796" max="16037" width="8.88671875" style="241"/>
    <col min="16038" max="16038" width="5.88671875" style="241" customWidth="1"/>
    <col min="16039" max="16039" width="32.88671875" style="241" customWidth="1"/>
    <col min="16040" max="16040" width="5.88671875" style="241" customWidth="1"/>
    <col min="16041" max="16041" width="32.88671875" style="241" customWidth="1"/>
    <col min="16042" max="16047" width="8.88671875" style="241"/>
    <col min="16048" max="16048" width="32.88671875" style="241" customWidth="1"/>
    <col min="16049" max="16049" width="5.88671875" style="241" customWidth="1"/>
    <col min="16050" max="16050" width="32.88671875" style="241" customWidth="1"/>
    <col min="16051" max="16051" width="5.88671875" style="241" customWidth="1"/>
    <col min="16052" max="16384" width="8.88671875" style="241"/>
  </cols>
  <sheetData>
    <row r="1" spans="1:36" s="245" customFormat="1" ht="57.6" customHeight="1" x14ac:dyDescent="0.5">
      <c r="A1" s="236"/>
    </row>
    <row r="2" spans="1:36" s="562" customFormat="1" ht="26.4" x14ac:dyDescent="0.5">
      <c r="A2" s="249" t="s">
        <v>786</v>
      </c>
      <c r="B2" s="237"/>
    </row>
    <row r="3" spans="1:36" s="562" customFormat="1" ht="26.4" x14ac:dyDescent="0.5">
      <c r="A3" s="249" t="s">
        <v>787</v>
      </c>
      <c r="B3" s="237"/>
    </row>
    <row r="4" spans="1:36" s="562" customFormat="1" ht="24" customHeight="1" x14ac:dyDescent="0.5">
      <c r="A4" s="563"/>
      <c r="B4" s="564"/>
      <c r="C4" s="642" t="s">
        <v>520</v>
      </c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4"/>
      <c r="Y4" s="632" t="s">
        <v>428</v>
      </c>
      <c r="Z4" s="633" t="s">
        <v>243</v>
      </c>
    </row>
    <row r="5" spans="1:36" s="239" customFormat="1" ht="24" customHeight="1" x14ac:dyDescent="0.5">
      <c r="A5" s="634" t="s">
        <v>684</v>
      </c>
      <c r="B5" s="635" t="s">
        <v>130</v>
      </c>
      <c r="C5" s="636">
        <v>2025</v>
      </c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8"/>
      <c r="T5" s="639" t="s">
        <v>636</v>
      </c>
      <c r="U5" s="640"/>
      <c r="V5" s="640"/>
      <c r="W5" s="640"/>
      <c r="X5" s="641"/>
      <c r="Y5" s="632"/>
      <c r="Z5" s="633"/>
    </row>
    <row r="6" spans="1:36" s="239" customFormat="1" ht="36" customHeight="1" x14ac:dyDescent="0.5">
      <c r="A6" s="634"/>
      <c r="B6" s="635"/>
      <c r="C6" s="272" t="s">
        <v>637</v>
      </c>
      <c r="D6" s="273" t="s">
        <v>644</v>
      </c>
      <c r="E6" s="273" t="s">
        <v>670</v>
      </c>
      <c r="F6" s="273" t="s">
        <v>671</v>
      </c>
      <c r="G6" s="273" t="s">
        <v>672</v>
      </c>
      <c r="H6" s="273" t="s">
        <v>673</v>
      </c>
      <c r="I6" s="273" t="s">
        <v>674</v>
      </c>
      <c r="J6" s="273" t="s">
        <v>675</v>
      </c>
      <c r="K6" s="273" t="s">
        <v>676</v>
      </c>
      <c r="L6" s="273" t="s">
        <v>677</v>
      </c>
      <c r="M6" s="273" t="s">
        <v>678</v>
      </c>
      <c r="N6" s="273" t="s">
        <v>679</v>
      </c>
      <c r="O6" s="273" t="s">
        <v>680</v>
      </c>
      <c r="P6" s="273" t="s">
        <v>681</v>
      </c>
      <c r="Q6" s="346" t="s">
        <v>682</v>
      </c>
      <c r="R6" s="273" t="s">
        <v>683</v>
      </c>
      <c r="S6" s="328">
        <v>2025</v>
      </c>
      <c r="T6" s="566" t="s">
        <v>637</v>
      </c>
      <c r="U6" s="567" t="s">
        <v>644</v>
      </c>
      <c r="V6" s="568" t="s">
        <v>670</v>
      </c>
      <c r="W6" s="567" t="s">
        <v>671</v>
      </c>
      <c r="X6" s="565" t="s">
        <v>672</v>
      </c>
      <c r="Y6" s="632"/>
      <c r="Z6" s="633"/>
      <c r="AF6" s="41"/>
      <c r="AG6" s="41"/>
      <c r="AH6" s="42"/>
      <c r="AI6" s="42"/>
      <c r="AJ6" s="42"/>
    </row>
    <row r="7" spans="1:36" s="239" customFormat="1" ht="30" customHeight="1" thickBot="1" x14ac:dyDescent="0.55000000000000004">
      <c r="A7" s="362"/>
      <c r="B7" s="363" t="s">
        <v>788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58"/>
      <c r="T7" s="458"/>
      <c r="U7" s="458"/>
      <c r="V7" s="458"/>
      <c r="W7" s="458"/>
      <c r="X7" s="458"/>
      <c r="Y7" s="561" t="s">
        <v>789</v>
      </c>
      <c r="Z7" s="362"/>
    </row>
    <row r="8" spans="1:36" s="239" customFormat="1" ht="18" customHeight="1" x14ac:dyDescent="0.5">
      <c r="A8" s="364">
        <v>1</v>
      </c>
      <c r="B8" s="365" t="s">
        <v>685</v>
      </c>
      <c r="C8" s="526">
        <v>2533.824603</v>
      </c>
      <c r="D8" s="517">
        <v>2527.0111710000001</v>
      </c>
      <c r="E8" s="517">
        <v>2645.0940489999998</v>
      </c>
      <c r="F8" s="517">
        <v>7705.9298239999998</v>
      </c>
      <c r="G8" s="517">
        <v>2816.0384159999999</v>
      </c>
      <c r="H8" s="517">
        <v>3289.328395</v>
      </c>
      <c r="I8" s="517">
        <v>2240.2568030000002</v>
      </c>
      <c r="J8" s="517">
        <v>8345.6236140000001</v>
      </c>
      <c r="K8" s="517">
        <v>2385.858248</v>
      </c>
      <c r="L8" s="517">
        <v>2330.0936360000001</v>
      </c>
      <c r="M8" s="517">
        <v>2061.6785209999998</v>
      </c>
      <c r="N8" s="517">
        <v>6777.6304049999999</v>
      </c>
      <c r="O8" s="517">
        <v>2806.2345129999999</v>
      </c>
      <c r="P8" s="517">
        <v>2362.8382139999999</v>
      </c>
      <c r="Q8" s="517">
        <v>3047.3559329999998</v>
      </c>
      <c r="R8" s="517">
        <v>8216.4286599999996</v>
      </c>
      <c r="S8" s="325">
        <v>31045.612502</v>
      </c>
      <c r="T8" s="525">
        <v>2863.4534269999999</v>
      </c>
      <c r="U8" s="525">
        <v>2322.096254</v>
      </c>
      <c r="V8" s="525">
        <v>2026.6255060000001</v>
      </c>
      <c r="W8" s="525">
        <v>7212.1751880000002</v>
      </c>
      <c r="X8" s="325">
        <v>1959.9368280000001</v>
      </c>
      <c r="Y8" s="366" t="s">
        <v>686</v>
      </c>
      <c r="Z8" s="364">
        <v>1</v>
      </c>
      <c r="AF8" s="41"/>
      <c r="AG8" s="41"/>
      <c r="AH8" s="42"/>
      <c r="AI8" s="42"/>
      <c r="AJ8" s="42"/>
    </row>
    <row r="9" spans="1:36" s="239" customFormat="1" ht="18" customHeight="1" x14ac:dyDescent="0.5">
      <c r="A9" s="367">
        <v>2</v>
      </c>
      <c r="B9" s="368" t="s">
        <v>687</v>
      </c>
      <c r="C9" s="528">
        <v>18167.6054</v>
      </c>
      <c r="D9" s="519">
        <v>15683.976361999999</v>
      </c>
      <c r="E9" s="519">
        <v>18031.014020999999</v>
      </c>
      <c r="F9" s="519">
        <v>51882.595782999997</v>
      </c>
      <c r="G9" s="519">
        <v>20282.069456000001</v>
      </c>
      <c r="H9" s="519">
        <v>19335.209157000001</v>
      </c>
      <c r="I9" s="519">
        <v>16945.637635999999</v>
      </c>
      <c r="J9" s="519">
        <v>56562.916248000001</v>
      </c>
      <c r="K9" s="519">
        <v>19320.322991000001</v>
      </c>
      <c r="L9" s="519">
        <v>17765.043426</v>
      </c>
      <c r="M9" s="519">
        <v>16856.750787000001</v>
      </c>
      <c r="N9" s="519">
        <v>53942.117205000002</v>
      </c>
      <c r="O9" s="519">
        <v>22498.783883</v>
      </c>
      <c r="P9" s="519">
        <v>17582.093808000001</v>
      </c>
      <c r="Q9" s="519">
        <v>18271.497599999999</v>
      </c>
      <c r="R9" s="519">
        <v>58352.375290999997</v>
      </c>
      <c r="S9" s="324">
        <v>220740.00452700001</v>
      </c>
      <c r="T9" s="527">
        <v>21127.596163999999</v>
      </c>
      <c r="U9" s="527">
        <v>20809.959271</v>
      </c>
      <c r="V9" s="527">
        <v>14904.926675999999</v>
      </c>
      <c r="W9" s="527">
        <v>56842.482109999997</v>
      </c>
      <c r="X9" s="324">
        <v>18140.604476</v>
      </c>
      <c r="Y9" s="369" t="s">
        <v>688</v>
      </c>
      <c r="Z9" s="367">
        <v>2</v>
      </c>
      <c r="AF9" s="41"/>
      <c r="AG9" s="41"/>
      <c r="AH9" s="42"/>
      <c r="AI9" s="42"/>
      <c r="AJ9" s="42"/>
    </row>
    <row r="10" spans="1:36" s="239" customFormat="1" ht="18" customHeight="1" x14ac:dyDescent="0.5">
      <c r="A10" s="364">
        <v>3</v>
      </c>
      <c r="B10" s="365" t="s">
        <v>689</v>
      </c>
      <c r="C10" s="526">
        <v>55677.657988999999</v>
      </c>
      <c r="D10" s="517">
        <v>53210.919322000002</v>
      </c>
      <c r="E10" s="517">
        <v>56130.73328</v>
      </c>
      <c r="F10" s="517">
        <v>165019.31059199999</v>
      </c>
      <c r="G10" s="517">
        <v>56777.007418000001</v>
      </c>
      <c r="H10" s="517">
        <v>61595.458785000003</v>
      </c>
      <c r="I10" s="517">
        <v>53468.736728999997</v>
      </c>
      <c r="J10" s="517">
        <v>171841.20293299999</v>
      </c>
      <c r="K10" s="517">
        <v>61013.220082</v>
      </c>
      <c r="L10" s="517">
        <v>58739.416322999998</v>
      </c>
      <c r="M10" s="517">
        <v>58545.170803000001</v>
      </c>
      <c r="N10" s="517">
        <v>178297.80720800001</v>
      </c>
      <c r="O10" s="517">
        <v>57509.390419000003</v>
      </c>
      <c r="P10" s="517">
        <v>60276.986915000001</v>
      </c>
      <c r="Q10" s="517">
        <v>65094.846810000003</v>
      </c>
      <c r="R10" s="517">
        <v>182881.22414400001</v>
      </c>
      <c r="S10" s="325">
        <v>698039.54487700004</v>
      </c>
      <c r="T10" s="525">
        <v>60426.828264999996</v>
      </c>
      <c r="U10" s="525">
        <v>57076.003868</v>
      </c>
      <c r="V10" s="525">
        <v>42658.293624999998</v>
      </c>
      <c r="W10" s="525">
        <v>160161.125757</v>
      </c>
      <c r="X10" s="325">
        <v>55648.229374000002</v>
      </c>
      <c r="Y10" s="366" t="s">
        <v>690</v>
      </c>
      <c r="Z10" s="364">
        <v>3</v>
      </c>
      <c r="AF10" s="41"/>
      <c r="AG10" s="41"/>
      <c r="AH10" s="42"/>
      <c r="AI10" s="42"/>
      <c r="AJ10" s="42"/>
    </row>
    <row r="11" spans="1:36" ht="18" customHeight="1" x14ac:dyDescent="0.5">
      <c r="A11" s="370"/>
      <c r="B11" s="371" t="s">
        <v>21</v>
      </c>
      <c r="C11" s="530">
        <v>76379.087992000001</v>
      </c>
      <c r="D11" s="521">
        <v>71421.906855000008</v>
      </c>
      <c r="E11" s="521">
        <v>76806.841350000002</v>
      </c>
      <c r="F11" s="521">
        <v>224607.83619900001</v>
      </c>
      <c r="G11" s="521">
        <v>79875.115290000002</v>
      </c>
      <c r="H11" s="521">
        <v>84219.996337000004</v>
      </c>
      <c r="I11" s="521">
        <v>72654.631167999993</v>
      </c>
      <c r="J11" s="521">
        <v>236749.742795</v>
      </c>
      <c r="K11" s="521">
        <v>82719.401321000012</v>
      </c>
      <c r="L11" s="521">
        <v>78834.553385000007</v>
      </c>
      <c r="M11" s="521">
        <v>77463.600110999992</v>
      </c>
      <c r="N11" s="521">
        <v>239017.554818</v>
      </c>
      <c r="O11" s="521">
        <v>82814.408815000003</v>
      </c>
      <c r="P11" s="521">
        <v>80221.918937000009</v>
      </c>
      <c r="Q11" s="521">
        <v>86413.700343000004</v>
      </c>
      <c r="R11" s="521">
        <v>249450.02809499999</v>
      </c>
      <c r="S11" s="531">
        <v>949825.16190599999</v>
      </c>
      <c r="T11" s="529">
        <v>84417.877855999905</v>
      </c>
      <c r="U11" s="529">
        <v>80208.059393000003</v>
      </c>
      <c r="V11" s="529">
        <v>59589.845806999903</v>
      </c>
      <c r="W11" s="529">
        <v>224215.78305499899</v>
      </c>
      <c r="X11" s="531">
        <v>75748.770678000001</v>
      </c>
      <c r="Y11" s="372" t="s">
        <v>240</v>
      </c>
      <c r="Z11" s="373"/>
    </row>
    <row r="12" spans="1:36" ht="18" customHeight="1" x14ac:dyDescent="0.5">
      <c r="A12" s="9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47"/>
      <c r="T12" s="47"/>
      <c r="U12" s="47"/>
      <c r="V12" s="47"/>
      <c r="W12" s="47"/>
      <c r="X12" s="47"/>
      <c r="Z12" s="93"/>
    </row>
    <row r="13" spans="1:36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36" s="562" customFormat="1" ht="24" customHeight="1" x14ac:dyDescent="0.5">
      <c r="A14" s="563"/>
      <c r="B14" s="564"/>
      <c r="C14" s="642" t="s">
        <v>520</v>
      </c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3"/>
      <c r="R14" s="643"/>
      <c r="S14" s="643"/>
      <c r="T14" s="643"/>
      <c r="U14" s="643"/>
      <c r="V14" s="643"/>
      <c r="W14" s="643"/>
      <c r="X14" s="644"/>
      <c r="Y14" s="632" t="s">
        <v>428</v>
      </c>
      <c r="Z14" s="633" t="s">
        <v>243</v>
      </c>
    </row>
    <row r="15" spans="1:36" s="239" customFormat="1" ht="24" customHeight="1" x14ac:dyDescent="0.5">
      <c r="A15" s="634" t="s">
        <v>684</v>
      </c>
      <c r="B15" s="645" t="s">
        <v>130</v>
      </c>
      <c r="C15" s="636">
        <v>2025</v>
      </c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7"/>
      <c r="O15" s="637"/>
      <c r="P15" s="637"/>
      <c r="Q15" s="637"/>
      <c r="R15" s="637"/>
      <c r="S15" s="638"/>
      <c r="T15" s="639" t="s">
        <v>636</v>
      </c>
      <c r="U15" s="640"/>
      <c r="V15" s="640"/>
      <c r="W15" s="640"/>
      <c r="X15" s="641"/>
      <c r="Y15" s="632"/>
      <c r="Z15" s="633"/>
    </row>
    <row r="16" spans="1:36" s="239" customFormat="1" ht="36" customHeight="1" x14ac:dyDescent="0.5">
      <c r="A16" s="634"/>
      <c r="B16" s="645"/>
      <c r="C16" s="272" t="s">
        <v>637</v>
      </c>
      <c r="D16" s="273" t="s">
        <v>644</v>
      </c>
      <c r="E16" s="273" t="s">
        <v>670</v>
      </c>
      <c r="F16" s="273" t="s">
        <v>671</v>
      </c>
      <c r="G16" s="273" t="s">
        <v>672</v>
      </c>
      <c r="H16" s="273" t="s">
        <v>673</v>
      </c>
      <c r="I16" s="273" t="s">
        <v>674</v>
      </c>
      <c r="J16" s="273" t="s">
        <v>675</v>
      </c>
      <c r="K16" s="273" t="s">
        <v>676</v>
      </c>
      <c r="L16" s="273" t="s">
        <v>677</v>
      </c>
      <c r="M16" s="273" t="s">
        <v>678</v>
      </c>
      <c r="N16" s="273" t="s">
        <v>679</v>
      </c>
      <c r="O16" s="273" t="s">
        <v>680</v>
      </c>
      <c r="P16" s="273" t="s">
        <v>681</v>
      </c>
      <c r="Q16" s="346" t="s">
        <v>682</v>
      </c>
      <c r="R16" s="273" t="s">
        <v>683</v>
      </c>
      <c r="S16" s="328">
        <v>2025</v>
      </c>
      <c r="T16" s="566" t="s">
        <v>637</v>
      </c>
      <c r="U16" s="567" t="s">
        <v>644</v>
      </c>
      <c r="V16" s="568" t="s">
        <v>670</v>
      </c>
      <c r="W16" s="567" t="s">
        <v>671</v>
      </c>
      <c r="X16" s="565" t="s">
        <v>672</v>
      </c>
      <c r="Y16" s="632"/>
      <c r="Z16" s="633"/>
      <c r="AF16" s="41"/>
      <c r="AG16" s="41"/>
      <c r="AH16" s="42"/>
      <c r="AI16" s="42"/>
      <c r="AJ16" s="42"/>
    </row>
    <row r="17" spans="1:36" s="239" customFormat="1" ht="30" customHeight="1" thickBot="1" x14ac:dyDescent="0.55000000000000004">
      <c r="A17" s="362"/>
      <c r="B17" s="363" t="s">
        <v>790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02"/>
      <c r="T17" s="302"/>
      <c r="U17" s="302"/>
      <c r="V17" s="302"/>
      <c r="W17" s="302"/>
      <c r="X17" s="302"/>
      <c r="Y17" s="569" t="s">
        <v>791</v>
      </c>
      <c r="Z17" s="362"/>
    </row>
    <row r="18" spans="1:36" s="239" customFormat="1" ht="18" customHeight="1" x14ac:dyDescent="0.5">
      <c r="A18" s="364">
        <v>1</v>
      </c>
      <c r="B18" s="365" t="s">
        <v>792</v>
      </c>
      <c r="C18" s="526">
        <v>25868.86348</v>
      </c>
      <c r="D18" s="517">
        <v>24051.306047999999</v>
      </c>
      <c r="E18" s="517">
        <v>25018.685227999998</v>
      </c>
      <c r="F18" s="517">
        <v>74938.854756999994</v>
      </c>
      <c r="G18" s="517">
        <v>24494.767711</v>
      </c>
      <c r="H18" s="517">
        <v>24568.115474999999</v>
      </c>
      <c r="I18" s="517">
        <v>21078.973348</v>
      </c>
      <c r="J18" s="517">
        <v>70141.856534000006</v>
      </c>
      <c r="K18" s="517">
        <v>25242.464602</v>
      </c>
      <c r="L18" s="517">
        <v>24025.460304</v>
      </c>
      <c r="M18" s="517">
        <v>24342.708748000001</v>
      </c>
      <c r="N18" s="517">
        <v>73610.633652999997</v>
      </c>
      <c r="O18" s="517">
        <v>23018.962660000001</v>
      </c>
      <c r="P18" s="517">
        <v>24884.871523999998</v>
      </c>
      <c r="Q18" s="517">
        <v>26379.884969999999</v>
      </c>
      <c r="R18" s="517">
        <v>74283.719154000006</v>
      </c>
      <c r="S18" s="325">
        <v>292975.064098</v>
      </c>
      <c r="T18" s="525">
        <v>26431.620533000001</v>
      </c>
      <c r="U18" s="525">
        <v>23429.071681000001</v>
      </c>
      <c r="V18" s="525">
        <v>15974.7675</v>
      </c>
      <c r="W18" s="525">
        <v>65835.459713999997</v>
      </c>
      <c r="X18" s="525">
        <v>19020.463183</v>
      </c>
      <c r="Y18" s="366" t="s">
        <v>429</v>
      </c>
      <c r="Z18" s="364">
        <v>1</v>
      </c>
      <c r="AF18" s="41"/>
      <c r="AG18" s="41"/>
      <c r="AH18" s="42"/>
      <c r="AI18" s="42"/>
      <c r="AJ18" s="42"/>
    </row>
    <row r="19" spans="1:36" s="239" customFormat="1" ht="18" customHeight="1" x14ac:dyDescent="0.5">
      <c r="A19" s="367">
        <v>2</v>
      </c>
      <c r="B19" s="368" t="s">
        <v>793</v>
      </c>
      <c r="C19" s="528">
        <v>34664.021266000003</v>
      </c>
      <c r="D19" s="519">
        <v>33810.970878</v>
      </c>
      <c r="E19" s="519">
        <v>35326.675994999998</v>
      </c>
      <c r="F19" s="519">
        <v>103801.668139</v>
      </c>
      <c r="G19" s="519">
        <v>36633.196491000002</v>
      </c>
      <c r="H19" s="519">
        <v>39101.372090999997</v>
      </c>
      <c r="I19" s="519">
        <v>34937.430789999999</v>
      </c>
      <c r="J19" s="519">
        <v>110671.99937200001</v>
      </c>
      <c r="K19" s="519">
        <v>37425.922716000001</v>
      </c>
      <c r="L19" s="519">
        <v>34780.853013</v>
      </c>
      <c r="M19" s="519">
        <v>33083.226939</v>
      </c>
      <c r="N19" s="519">
        <v>105290.00266899999</v>
      </c>
      <c r="O19" s="519">
        <v>39957.969904999998</v>
      </c>
      <c r="P19" s="519">
        <v>34148.145782</v>
      </c>
      <c r="Q19" s="519">
        <v>36669.269533999999</v>
      </c>
      <c r="R19" s="519">
        <v>110775.385221</v>
      </c>
      <c r="S19" s="324">
        <v>430539.05540100002</v>
      </c>
      <c r="T19" s="527">
        <v>36288.027552</v>
      </c>
      <c r="U19" s="527">
        <v>36412.576115999997</v>
      </c>
      <c r="V19" s="527">
        <v>27674.771324000001</v>
      </c>
      <c r="W19" s="527">
        <v>100375.374992</v>
      </c>
      <c r="X19" s="527">
        <v>35247.534147999999</v>
      </c>
      <c r="Y19" s="369" t="s">
        <v>430</v>
      </c>
      <c r="Z19" s="367">
        <v>2</v>
      </c>
      <c r="AF19" s="41"/>
      <c r="AG19" s="41"/>
      <c r="AH19" s="42"/>
      <c r="AI19" s="42"/>
      <c r="AJ19" s="42"/>
    </row>
    <row r="20" spans="1:36" s="239" customFormat="1" ht="18" customHeight="1" x14ac:dyDescent="0.5">
      <c r="A20" s="364">
        <v>3</v>
      </c>
      <c r="B20" s="365" t="s">
        <v>794</v>
      </c>
      <c r="C20" s="526">
        <v>15846.203245999999</v>
      </c>
      <c r="D20" s="517">
        <v>13559.629929999999</v>
      </c>
      <c r="E20" s="517">
        <v>16461.480125999999</v>
      </c>
      <c r="F20" s="517">
        <v>45867.313302000002</v>
      </c>
      <c r="G20" s="517">
        <v>18747.151087999999</v>
      </c>
      <c r="H20" s="517">
        <v>20550.508772000001</v>
      </c>
      <c r="I20" s="517">
        <v>16638.227029999998</v>
      </c>
      <c r="J20" s="517">
        <v>55935.886889000001</v>
      </c>
      <c r="K20" s="517">
        <v>20051.014003</v>
      </c>
      <c r="L20" s="517">
        <v>20028.240068999999</v>
      </c>
      <c r="M20" s="517">
        <v>20037.664423999999</v>
      </c>
      <c r="N20" s="517">
        <v>60116.918495999998</v>
      </c>
      <c r="O20" s="517">
        <v>19837.47625</v>
      </c>
      <c r="P20" s="517">
        <v>21188.901631000001</v>
      </c>
      <c r="Q20" s="517">
        <v>23364.545838999999</v>
      </c>
      <c r="R20" s="517">
        <v>64390.923719999999</v>
      </c>
      <c r="S20" s="325">
        <v>226311.04240800001</v>
      </c>
      <c r="T20" s="525">
        <v>21698.229770999998</v>
      </c>
      <c r="U20" s="525">
        <v>20366.411596000002</v>
      </c>
      <c r="V20" s="525">
        <v>15940.306983</v>
      </c>
      <c r="W20" s="525">
        <v>58004.948349999999</v>
      </c>
      <c r="X20" s="525">
        <v>21480.773346000002</v>
      </c>
      <c r="Y20" s="366" t="s">
        <v>795</v>
      </c>
      <c r="Z20" s="364">
        <v>3</v>
      </c>
      <c r="AF20" s="41"/>
      <c r="AG20" s="41"/>
      <c r="AH20" s="42"/>
      <c r="AI20" s="42"/>
      <c r="AJ20" s="42"/>
    </row>
    <row r="21" spans="1:36" ht="18" customHeight="1" x14ac:dyDescent="0.5">
      <c r="A21" s="370"/>
      <c r="B21" s="371" t="s">
        <v>21</v>
      </c>
      <c r="C21" s="523">
        <v>76379.087992000001</v>
      </c>
      <c r="D21" s="523">
        <v>71421.906856000001</v>
      </c>
      <c r="E21" s="523">
        <v>76806.841348999995</v>
      </c>
      <c r="F21" s="523">
        <v>224607.836198</v>
      </c>
      <c r="G21" s="523">
        <v>79875.115290000002</v>
      </c>
      <c r="H21" s="523">
        <v>84219.996337999997</v>
      </c>
      <c r="I21" s="523">
        <v>72654.631167999993</v>
      </c>
      <c r="J21" s="523">
        <v>236749.742795</v>
      </c>
      <c r="K21" s="523">
        <v>82719.401321000012</v>
      </c>
      <c r="L21" s="523">
        <v>78834.553386</v>
      </c>
      <c r="M21" s="523">
        <v>77463.600111000007</v>
      </c>
      <c r="N21" s="523">
        <v>239017.554818</v>
      </c>
      <c r="O21" s="523">
        <v>82814.408815000003</v>
      </c>
      <c r="P21" s="523">
        <v>80221.918936999995</v>
      </c>
      <c r="Q21" s="523">
        <v>86413.700343000004</v>
      </c>
      <c r="R21" s="523">
        <v>249450.02809499999</v>
      </c>
      <c r="S21" s="524">
        <v>949825.161907</v>
      </c>
      <c r="T21" s="522">
        <v>84417.877856000006</v>
      </c>
      <c r="U21" s="522">
        <v>80208.059393000003</v>
      </c>
      <c r="V21" s="522">
        <v>59589.845806999998</v>
      </c>
      <c r="W21" s="522">
        <v>224215.78305599999</v>
      </c>
      <c r="X21" s="522">
        <v>75748.770676999993</v>
      </c>
      <c r="Y21" s="372" t="s">
        <v>240</v>
      </c>
      <c r="Z21" s="373"/>
    </row>
    <row r="22" spans="1:36" x14ac:dyDescent="0.5">
      <c r="A22" s="18"/>
      <c r="B22" s="18"/>
    </row>
    <row r="23" spans="1:36" x14ac:dyDescent="0.5">
      <c r="A23" s="18"/>
      <c r="B23" s="18"/>
    </row>
    <row r="24" spans="1:36" x14ac:dyDescent="0.5">
      <c r="A24" s="18"/>
      <c r="B24" s="18"/>
    </row>
    <row r="25" spans="1:36" x14ac:dyDescent="0.5">
      <c r="A25" s="18"/>
      <c r="B25" s="18"/>
    </row>
    <row r="26" spans="1:36" x14ac:dyDescent="0.5">
      <c r="A26" s="18"/>
      <c r="B26" s="18"/>
    </row>
    <row r="27" spans="1:36" x14ac:dyDescent="0.5">
      <c r="A27" s="18"/>
      <c r="B27" s="18"/>
    </row>
    <row r="28" spans="1:36" x14ac:dyDescent="0.5">
      <c r="A28" s="18"/>
      <c r="B28" s="18"/>
    </row>
    <row r="29" spans="1:36" x14ac:dyDescent="0.5">
      <c r="A29" s="18"/>
      <c r="B29" s="18"/>
    </row>
    <row r="30" spans="1:36" x14ac:dyDescent="0.5">
      <c r="A30" s="18"/>
      <c r="B30" s="18"/>
    </row>
    <row r="31" spans="1:36" x14ac:dyDescent="0.5">
      <c r="A31" s="18"/>
      <c r="B31" s="18"/>
    </row>
    <row r="32" spans="1:36" x14ac:dyDescent="0.5">
      <c r="A32" s="18"/>
      <c r="B32" s="18"/>
    </row>
    <row r="33" spans="1:2" x14ac:dyDescent="0.5">
      <c r="A33" s="18"/>
      <c r="B33" s="18"/>
    </row>
    <row r="34" spans="1:2" x14ac:dyDescent="0.5">
      <c r="A34" s="18"/>
      <c r="B34" s="18"/>
    </row>
    <row r="35" spans="1:2" x14ac:dyDescent="0.5">
      <c r="A35" s="18"/>
      <c r="B35" s="18"/>
    </row>
    <row r="36" spans="1:2" x14ac:dyDescent="0.5">
      <c r="A36" s="18"/>
      <c r="B36" s="18"/>
    </row>
    <row r="37" spans="1:2" x14ac:dyDescent="0.5">
      <c r="A37" s="18"/>
      <c r="B37" s="18"/>
    </row>
    <row r="38" spans="1:2" x14ac:dyDescent="0.5">
      <c r="A38" s="18"/>
      <c r="B38" s="18"/>
    </row>
    <row r="39" spans="1:2" x14ac:dyDescent="0.5">
      <c r="A39" s="18"/>
      <c r="B39" s="18"/>
    </row>
    <row r="40" spans="1:2" x14ac:dyDescent="0.5">
      <c r="A40" s="18"/>
      <c r="B40" s="18"/>
    </row>
    <row r="41" spans="1:2" x14ac:dyDescent="0.5">
      <c r="A41" s="18"/>
      <c r="B41" s="18"/>
    </row>
    <row r="42" spans="1:2" x14ac:dyDescent="0.5">
      <c r="A42" s="18"/>
      <c r="B42" s="18"/>
    </row>
    <row r="43" spans="1:2" x14ac:dyDescent="0.5">
      <c r="A43" s="18"/>
      <c r="B43" s="18"/>
    </row>
    <row r="44" spans="1:2" x14ac:dyDescent="0.5">
      <c r="A44" s="18"/>
      <c r="B44" s="18"/>
    </row>
    <row r="45" spans="1:2" x14ac:dyDescent="0.5">
      <c r="A45" s="18"/>
      <c r="B45" s="18"/>
    </row>
    <row r="46" spans="1:2" x14ac:dyDescent="0.5">
      <c r="A46" s="18"/>
      <c r="B46" s="18"/>
    </row>
    <row r="47" spans="1:2" x14ac:dyDescent="0.5">
      <c r="A47" s="18"/>
      <c r="B47" s="18"/>
    </row>
    <row r="48" spans="1:2" x14ac:dyDescent="0.5">
      <c r="A48" s="18"/>
      <c r="B48" s="18"/>
    </row>
    <row r="49" spans="1:2" x14ac:dyDescent="0.5">
      <c r="A49" s="18"/>
      <c r="B49" s="18"/>
    </row>
    <row r="50" spans="1:2" x14ac:dyDescent="0.5">
      <c r="A50" s="18"/>
      <c r="B50" s="18"/>
    </row>
    <row r="51" spans="1:2" x14ac:dyDescent="0.5">
      <c r="A51" s="18"/>
      <c r="B51" s="18"/>
    </row>
    <row r="52" spans="1:2" x14ac:dyDescent="0.5">
      <c r="A52" s="18"/>
      <c r="B52" s="18"/>
    </row>
    <row r="53" spans="1:2" x14ac:dyDescent="0.5">
      <c r="A53" s="18"/>
      <c r="B53" s="18"/>
    </row>
    <row r="54" spans="1:2" x14ac:dyDescent="0.5">
      <c r="A54" s="18"/>
      <c r="B54" s="18"/>
    </row>
    <row r="55" spans="1:2" x14ac:dyDescent="0.5">
      <c r="A55" s="18"/>
      <c r="B55" s="18"/>
    </row>
    <row r="56" spans="1:2" x14ac:dyDescent="0.5">
      <c r="A56" s="18"/>
      <c r="B56" s="18"/>
    </row>
    <row r="57" spans="1:2" x14ac:dyDescent="0.5">
      <c r="A57" s="18"/>
      <c r="B57" s="18"/>
    </row>
    <row r="58" spans="1:2" x14ac:dyDescent="0.5">
      <c r="A58" s="18"/>
      <c r="B58" s="18"/>
    </row>
    <row r="59" spans="1:2" x14ac:dyDescent="0.5">
      <c r="A59" s="18"/>
      <c r="B59" s="18"/>
    </row>
    <row r="60" spans="1:2" x14ac:dyDescent="0.5">
      <c r="A60" s="18"/>
      <c r="B60" s="18"/>
    </row>
    <row r="61" spans="1:2" x14ac:dyDescent="0.5">
      <c r="A61" s="18"/>
      <c r="B61" s="18"/>
    </row>
    <row r="62" spans="1:2" x14ac:dyDescent="0.5">
      <c r="A62" s="18"/>
      <c r="B62" s="18"/>
    </row>
    <row r="63" spans="1:2" x14ac:dyDescent="0.5">
      <c r="A63" s="18"/>
      <c r="B63" s="18"/>
    </row>
    <row r="64" spans="1:2" x14ac:dyDescent="0.5">
      <c r="A64" s="18"/>
      <c r="B64" s="18"/>
    </row>
    <row r="65" spans="1:2" x14ac:dyDescent="0.5">
      <c r="A65" s="18"/>
      <c r="B65" s="18"/>
    </row>
    <row r="66" spans="1:2" x14ac:dyDescent="0.5">
      <c r="A66" s="18"/>
      <c r="B66" s="18"/>
    </row>
    <row r="67" spans="1:2" x14ac:dyDescent="0.5">
      <c r="A67" s="18"/>
      <c r="B67" s="18"/>
    </row>
    <row r="68" spans="1:2" x14ac:dyDescent="0.5">
      <c r="A68" s="18"/>
      <c r="B68" s="18"/>
    </row>
    <row r="69" spans="1:2" x14ac:dyDescent="0.5">
      <c r="A69" s="18"/>
      <c r="B69" s="18"/>
    </row>
    <row r="70" spans="1:2" x14ac:dyDescent="0.5">
      <c r="A70" s="18"/>
      <c r="B70" s="18"/>
    </row>
    <row r="71" spans="1:2" x14ac:dyDescent="0.5">
      <c r="A71" s="18"/>
      <c r="B71" s="18"/>
    </row>
    <row r="72" spans="1:2" x14ac:dyDescent="0.5">
      <c r="A72" s="18"/>
      <c r="B72" s="18"/>
    </row>
    <row r="73" spans="1:2" x14ac:dyDescent="0.5">
      <c r="A73" s="18"/>
      <c r="B73" s="18"/>
    </row>
    <row r="74" spans="1:2" x14ac:dyDescent="0.5">
      <c r="A74" s="18"/>
      <c r="B74" s="18"/>
    </row>
    <row r="75" spans="1:2" x14ac:dyDescent="0.5">
      <c r="A75" s="18"/>
      <c r="B75" s="18"/>
    </row>
    <row r="76" spans="1:2" x14ac:dyDescent="0.5">
      <c r="A76" s="18"/>
      <c r="B76" s="18"/>
    </row>
    <row r="77" spans="1:2" x14ac:dyDescent="0.5">
      <c r="A77" s="18"/>
      <c r="B77" s="18"/>
    </row>
    <row r="78" spans="1:2" x14ac:dyDescent="0.5">
      <c r="A78" s="18"/>
      <c r="B78" s="18"/>
    </row>
    <row r="79" spans="1:2" x14ac:dyDescent="0.5">
      <c r="A79" s="18"/>
      <c r="B79" s="18"/>
    </row>
    <row r="80" spans="1:2" x14ac:dyDescent="0.5">
      <c r="A80" s="18"/>
      <c r="B80" s="18"/>
    </row>
    <row r="81" spans="1:2" x14ac:dyDescent="0.5">
      <c r="A81" s="18"/>
      <c r="B81" s="18"/>
    </row>
    <row r="82" spans="1:2" x14ac:dyDescent="0.5">
      <c r="A82" s="18"/>
      <c r="B82" s="18"/>
    </row>
    <row r="83" spans="1:2" x14ac:dyDescent="0.5">
      <c r="A83" s="18"/>
      <c r="B83" s="18"/>
    </row>
    <row r="84" spans="1:2" x14ac:dyDescent="0.5">
      <c r="A84" s="18"/>
      <c r="B84" s="18"/>
    </row>
    <row r="85" spans="1:2" x14ac:dyDescent="0.5">
      <c r="A85" s="18"/>
      <c r="B85" s="18"/>
    </row>
    <row r="86" spans="1:2" x14ac:dyDescent="0.5">
      <c r="A86" s="18"/>
      <c r="B86" s="18"/>
    </row>
    <row r="87" spans="1:2" x14ac:dyDescent="0.5">
      <c r="A87" s="18"/>
      <c r="B87" s="18"/>
    </row>
    <row r="88" spans="1:2" x14ac:dyDescent="0.5">
      <c r="A88" s="18"/>
      <c r="B88" s="18"/>
    </row>
    <row r="89" spans="1:2" x14ac:dyDescent="0.5">
      <c r="A89" s="18"/>
      <c r="B89" s="18"/>
    </row>
    <row r="90" spans="1:2" x14ac:dyDescent="0.5">
      <c r="A90" s="18"/>
      <c r="B90" s="18"/>
    </row>
    <row r="91" spans="1:2" x14ac:dyDescent="0.5">
      <c r="A91" s="18"/>
      <c r="B91" s="18"/>
    </row>
    <row r="92" spans="1:2" x14ac:dyDescent="0.5">
      <c r="A92" s="18"/>
      <c r="B92" s="18"/>
    </row>
    <row r="93" spans="1:2" x14ac:dyDescent="0.5">
      <c r="A93" s="18"/>
      <c r="B93" s="18"/>
    </row>
    <row r="94" spans="1:2" x14ac:dyDescent="0.5">
      <c r="A94" s="18"/>
      <c r="B94" s="18"/>
    </row>
  </sheetData>
  <mergeCells count="14">
    <mergeCell ref="Y14:Y16"/>
    <mergeCell ref="Z14:Z16"/>
    <mergeCell ref="A15:A16"/>
    <mergeCell ref="B15:B16"/>
    <mergeCell ref="C15:S15"/>
    <mergeCell ref="C14:X14"/>
    <mergeCell ref="T15:X15"/>
    <mergeCell ref="Y4:Y6"/>
    <mergeCell ref="Z4:Z6"/>
    <mergeCell ref="A5:A6"/>
    <mergeCell ref="B5:B6"/>
    <mergeCell ref="C5:S5"/>
    <mergeCell ref="T5:X5"/>
    <mergeCell ref="C4:X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63"/>
  <sheetViews>
    <sheetView showGridLines="0" rightToLeft="1" zoomScaleNormal="100" workbookViewId="0">
      <selection activeCell="Q1" sqref="Q1"/>
    </sheetView>
  </sheetViews>
  <sheetFormatPr defaultColWidth="8.88671875" defaultRowHeight="18" customHeight="1" outlineLevelRow="2" x14ac:dyDescent="0.5"/>
  <cols>
    <col min="1" max="1" width="7.109375" style="46" customWidth="1"/>
    <col min="2" max="3" width="12" style="46" customWidth="1"/>
    <col min="4" max="5" width="15.44140625" style="46" customWidth="1"/>
    <col min="6" max="6" width="28.33203125" style="46" customWidth="1"/>
    <col min="7" max="7" width="17.88671875" style="46" customWidth="1"/>
    <col min="8" max="259" width="8.88671875" style="46"/>
    <col min="260" max="262" width="25.88671875" style="46" customWidth="1"/>
    <col min="263" max="515" width="8.88671875" style="46"/>
    <col min="516" max="518" width="25.88671875" style="46" customWidth="1"/>
    <col min="519" max="771" width="8.88671875" style="46"/>
    <col min="772" max="774" width="25.88671875" style="46" customWidth="1"/>
    <col min="775" max="1027" width="8.88671875" style="46"/>
    <col min="1028" max="1030" width="25.88671875" style="46" customWidth="1"/>
    <col min="1031" max="1283" width="8.88671875" style="46"/>
    <col min="1284" max="1286" width="25.88671875" style="46" customWidth="1"/>
    <col min="1287" max="1539" width="8.88671875" style="46"/>
    <col min="1540" max="1542" width="25.88671875" style="46" customWidth="1"/>
    <col min="1543" max="1795" width="8.88671875" style="46"/>
    <col min="1796" max="1798" width="25.88671875" style="46" customWidth="1"/>
    <col min="1799" max="2051" width="8.88671875" style="46"/>
    <col min="2052" max="2054" width="25.88671875" style="46" customWidth="1"/>
    <col min="2055" max="2307" width="8.88671875" style="46"/>
    <col min="2308" max="2310" width="25.88671875" style="46" customWidth="1"/>
    <col min="2311" max="2563" width="8.88671875" style="46"/>
    <col min="2564" max="2566" width="25.88671875" style="46" customWidth="1"/>
    <col min="2567" max="2819" width="8.88671875" style="46"/>
    <col min="2820" max="2822" width="25.88671875" style="46" customWidth="1"/>
    <col min="2823" max="3075" width="8.88671875" style="46"/>
    <col min="3076" max="3078" width="25.88671875" style="46" customWidth="1"/>
    <col min="3079" max="3331" width="8.88671875" style="46"/>
    <col min="3332" max="3334" width="25.88671875" style="46" customWidth="1"/>
    <col min="3335" max="3587" width="8.88671875" style="46"/>
    <col min="3588" max="3590" width="25.88671875" style="46" customWidth="1"/>
    <col min="3591" max="3843" width="8.88671875" style="46"/>
    <col min="3844" max="3846" width="25.88671875" style="46" customWidth="1"/>
    <col min="3847" max="4099" width="8.88671875" style="46"/>
    <col min="4100" max="4102" width="25.88671875" style="46" customWidth="1"/>
    <col min="4103" max="4355" width="8.88671875" style="46"/>
    <col min="4356" max="4358" width="25.88671875" style="46" customWidth="1"/>
    <col min="4359" max="4611" width="8.88671875" style="46"/>
    <col min="4612" max="4614" width="25.88671875" style="46" customWidth="1"/>
    <col min="4615" max="4867" width="8.88671875" style="46"/>
    <col min="4868" max="4870" width="25.88671875" style="46" customWidth="1"/>
    <col min="4871" max="5123" width="8.88671875" style="46"/>
    <col min="5124" max="5126" width="25.88671875" style="46" customWidth="1"/>
    <col min="5127" max="5379" width="8.88671875" style="46"/>
    <col min="5380" max="5382" width="25.88671875" style="46" customWidth="1"/>
    <col min="5383" max="5635" width="8.88671875" style="46"/>
    <col min="5636" max="5638" width="25.88671875" style="46" customWidth="1"/>
    <col min="5639" max="5891" width="8.88671875" style="46"/>
    <col min="5892" max="5894" width="25.88671875" style="46" customWidth="1"/>
    <col min="5895" max="6147" width="8.88671875" style="46"/>
    <col min="6148" max="6150" width="25.88671875" style="46" customWidth="1"/>
    <col min="6151" max="6403" width="8.88671875" style="46"/>
    <col min="6404" max="6406" width="25.88671875" style="46" customWidth="1"/>
    <col min="6407" max="6659" width="8.88671875" style="46"/>
    <col min="6660" max="6662" width="25.88671875" style="46" customWidth="1"/>
    <col min="6663" max="6915" width="8.88671875" style="46"/>
    <col min="6916" max="6918" width="25.88671875" style="46" customWidth="1"/>
    <col min="6919" max="7171" width="8.88671875" style="46"/>
    <col min="7172" max="7174" width="25.88671875" style="46" customWidth="1"/>
    <col min="7175" max="7427" width="8.88671875" style="46"/>
    <col min="7428" max="7430" width="25.88671875" style="46" customWidth="1"/>
    <col min="7431" max="7683" width="8.88671875" style="46"/>
    <col min="7684" max="7686" width="25.88671875" style="46" customWidth="1"/>
    <col min="7687" max="7939" width="8.88671875" style="46"/>
    <col min="7940" max="7942" width="25.88671875" style="46" customWidth="1"/>
    <col min="7943" max="8195" width="8.88671875" style="46"/>
    <col min="8196" max="8198" width="25.88671875" style="46" customWidth="1"/>
    <col min="8199" max="8451" width="8.88671875" style="46"/>
    <col min="8452" max="8454" width="25.88671875" style="46" customWidth="1"/>
    <col min="8455" max="8707" width="8.88671875" style="46"/>
    <col min="8708" max="8710" width="25.88671875" style="46" customWidth="1"/>
    <col min="8711" max="8963" width="8.88671875" style="46"/>
    <col min="8964" max="8966" width="25.88671875" style="46" customWidth="1"/>
    <col min="8967" max="9219" width="8.88671875" style="46"/>
    <col min="9220" max="9222" width="25.88671875" style="46" customWidth="1"/>
    <col min="9223" max="9475" width="8.88671875" style="46"/>
    <col min="9476" max="9478" width="25.88671875" style="46" customWidth="1"/>
    <col min="9479" max="9731" width="8.88671875" style="46"/>
    <col min="9732" max="9734" width="25.88671875" style="46" customWidth="1"/>
    <col min="9735" max="9987" width="8.88671875" style="46"/>
    <col min="9988" max="9990" width="25.88671875" style="46" customWidth="1"/>
    <col min="9991" max="10243" width="8.88671875" style="46"/>
    <col min="10244" max="10246" width="25.88671875" style="46" customWidth="1"/>
    <col min="10247" max="10499" width="8.88671875" style="46"/>
    <col min="10500" max="10502" width="25.88671875" style="46" customWidth="1"/>
    <col min="10503" max="10755" width="8.88671875" style="46"/>
    <col min="10756" max="10758" width="25.88671875" style="46" customWidth="1"/>
    <col min="10759" max="11011" width="8.88671875" style="46"/>
    <col min="11012" max="11014" width="25.88671875" style="46" customWidth="1"/>
    <col min="11015" max="11267" width="8.88671875" style="46"/>
    <col min="11268" max="11270" width="25.88671875" style="46" customWidth="1"/>
    <col min="11271" max="11523" width="8.88671875" style="46"/>
    <col min="11524" max="11526" width="25.88671875" style="46" customWidth="1"/>
    <col min="11527" max="11779" width="8.88671875" style="46"/>
    <col min="11780" max="11782" width="25.88671875" style="46" customWidth="1"/>
    <col min="11783" max="12035" width="8.88671875" style="46"/>
    <col min="12036" max="12038" width="25.88671875" style="46" customWidth="1"/>
    <col min="12039" max="12291" width="8.88671875" style="46"/>
    <col min="12292" max="12294" width="25.88671875" style="46" customWidth="1"/>
    <col min="12295" max="12547" width="8.88671875" style="46"/>
    <col min="12548" max="12550" width="25.88671875" style="46" customWidth="1"/>
    <col min="12551" max="12803" width="8.88671875" style="46"/>
    <col min="12804" max="12806" width="25.88671875" style="46" customWidth="1"/>
    <col min="12807" max="13059" width="8.88671875" style="46"/>
    <col min="13060" max="13062" width="25.88671875" style="46" customWidth="1"/>
    <col min="13063" max="13315" width="8.88671875" style="46"/>
    <col min="13316" max="13318" width="25.88671875" style="46" customWidth="1"/>
    <col min="13319" max="13571" width="8.88671875" style="46"/>
    <col min="13572" max="13574" width="25.88671875" style="46" customWidth="1"/>
    <col min="13575" max="13827" width="8.88671875" style="46"/>
    <col min="13828" max="13830" width="25.88671875" style="46" customWidth="1"/>
    <col min="13831" max="14083" width="8.88671875" style="46"/>
    <col min="14084" max="14086" width="25.88671875" style="46" customWidth="1"/>
    <col min="14087" max="14339" width="8.88671875" style="46"/>
    <col min="14340" max="14342" width="25.88671875" style="46" customWidth="1"/>
    <col min="14343" max="14595" width="8.88671875" style="46"/>
    <col min="14596" max="14598" width="25.88671875" style="46" customWidth="1"/>
    <col min="14599" max="14851" width="8.88671875" style="46"/>
    <col min="14852" max="14854" width="25.88671875" style="46" customWidth="1"/>
    <col min="14855" max="15107" width="8.88671875" style="46"/>
    <col min="15108" max="15110" width="25.88671875" style="46" customWidth="1"/>
    <col min="15111" max="15363" width="8.88671875" style="46"/>
    <col min="15364" max="15366" width="25.88671875" style="46" customWidth="1"/>
    <col min="15367" max="15619" width="8.88671875" style="46"/>
    <col min="15620" max="15622" width="25.88671875" style="46" customWidth="1"/>
    <col min="15623" max="15875" width="8.88671875" style="46"/>
    <col min="15876" max="15878" width="25.88671875" style="46" customWidth="1"/>
    <col min="15879" max="16131" width="8.88671875" style="46"/>
    <col min="16132" max="16134" width="25.88671875" style="46" customWidth="1"/>
    <col min="16135" max="16384" width="8.88671875" style="46"/>
  </cols>
  <sheetData>
    <row r="1" spans="1:6" s="27" customFormat="1" ht="57.6" customHeight="1" x14ac:dyDescent="0.5"/>
    <row r="2" spans="1:6" s="169" customFormat="1" ht="30" x14ac:dyDescent="0.85">
      <c r="A2" s="111" t="s">
        <v>492</v>
      </c>
      <c r="B2" s="167"/>
      <c r="C2" s="167"/>
      <c r="D2" s="167"/>
      <c r="E2" s="167"/>
      <c r="F2" s="167"/>
    </row>
    <row r="3" spans="1:6" s="169" customFormat="1" ht="30" x14ac:dyDescent="0.85">
      <c r="A3" s="112" t="s">
        <v>493</v>
      </c>
      <c r="B3" s="168"/>
      <c r="C3" s="168"/>
      <c r="D3" s="168"/>
      <c r="E3" s="168"/>
      <c r="F3" s="168"/>
    </row>
    <row r="4" spans="1:6" s="39" customFormat="1" ht="66" customHeight="1" x14ac:dyDescent="0.65">
      <c r="A4" s="178" t="s">
        <v>230</v>
      </c>
      <c r="B4" s="179" t="s">
        <v>2</v>
      </c>
      <c r="C4" s="180" t="s">
        <v>216</v>
      </c>
      <c r="D4" s="181" t="s">
        <v>431</v>
      </c>
      <c r="E4" s="181" t="s">
        <v>432</v>
      </c>
      <c r="F4" s="182" t="s">
        <v>433</v>
      </c>
    </row>
    <row r="5" spans="1:6" s="239" customFormat="1" ht="21.6" outlineLevel="2" x14ac:dyDescent="0.5">
      <c r="A5" s="367">
        <v>2017</v>
      </c>
      <c r="B5" s="260" t="s">
        <v>3</v>
      </c>
      <c r="C5" s="380" t="s">
        <v>217</v>
      </c>
      <c r="D5" s="395">
        <v>14802.413705999999</v>
      </c>
      <c r="E5" s="395">
        <v>45353.095735000003</v>
      </c>
      <c r="F5" s="396">
        <v>32.638155050078851</v>
      </c>
    </row>
    <row r="6" spans="1:6" s="241" customFormat="1" ht="18" customHeight="1" outlineLevel="2" x14ac:dyDescent="0.5">
      <c r="A6" s="364">
        <v>2017</v>
      </c>
      <c r="B6" s="262" t="s">
        <v>4</v>
      </c>
      <c r="C6" s="384" t="s">
        <v>218</v>
      </c>
      <c r="D6" s="397">
        <v>13377.156695</v>
      </c>
      <c r="E6" s="397">
        <v>38864.130824</v>
      </c>
      <c r="F6" s="398">
        <v>34.420316140813121</v>
      </c>
    </row>
    <row r="7" spans="1:6" s="241" customFormat="1" ht="18" customHeight="1" outlineLevel="2" x14ac:dyDescent="0.5">
      <c r="A7" s="367">
        <v>2017</v>
      </c>
      <c r="B7" s="260" t="s">
        <v>5</v>
      </c>
      <c r="C7" s="380" t="s">
        <v>219</v>
      </c>
      <c r="D7" s="395">
        <v>17322.425251000001</v>
      </c>
      <c r="E7" s="395">
        <v>41503.248833999998</v>
      </c>
      <c r="F7" s="396">
        <v>41.737516309347924</v>
      </c>
    </row>
    <row r="8" spans="1:6" s="241" customFormat="1" ht="18" customHeight="1" outlineLevel="1" x14ac:dyDescent="0.5">
      <c r="A8" s="399">
        <v>2017</v>
      </c>
      <c r="B8" s="377" t="s">
        <v>693</v>
      </c>
      <c r="C8" s="388" t="s">
        <v>694</v>
      </c>
      <c r="D8" s="400">
        <v>45501.995651999998</v>
      </c>
      <c r="E8" s="400">
        <v>125720.475393</v>
      </c>
      <c r="F8" s="401">
        <v>36.192987267795132</v>
      </c>
    </row>
    <row r="9" spans="1:6" s="241" customFormat="1" ht="18" customHeight="1" outlineLevel="2" x14ac:dyDescent="0.5">
      <c r="A9" s="364">
        <v>2017</v>
      </c>
      <c r="B9" s="262" t="s">
        <v>6</v>
      </c>
      <c r="C9" s="384" t="s">
        <v>220</v>
      </c>
      <c r="D9" s="397">
        <v>15459.904617</v>
      </c>
      <c r="E9" s="397">
        <v>44124.793023999999</v>
      </c>
      <c r="F9" s="398">
        <v>35.036775376127373</v>
      </c>
    </row>
    <row r="10" spans="1:6" s="241" customFormat="1" ht="18" customHeight="1" outlineLevel="2" x14ac:dyDescent="0.5">
      <c r="A10" s="367">
        <v>2017</v>
      </c>
      <c r="B10" s="260" t="s">
        <v>7</v>
      </c>
      <c r="C10" s="380" t="s">
        <v>221</v>
      </c>
      <c r="D10" s="395">
        <v>16652.062921000001</v>
      </c>
      <c r="E10" s="395">
        <v>47263.030852000004</v>
      </c>
      <c r="F10" s="396">
        <v>35.232744537997277</v>
      </c>
    </row>
    <row r="11" spans="1:6" s="241" customFormat="1" ht="18" customHeight="1" outlineLevel="2" x14ac:dyDescent="0.5">
      <c r="A11" s="364">
        <v>2017</v>
      </c>
      <c r="B11" s="262" t="s">
        <v>8</v>
      </c>
      <c r="C11" s="384" t="s">
        <v>222</v>
      </c>
      <c r="D11" s="397">
        <v>13245.551085999999</v>
      </c>
      <c r="E11" s="397">
        <v>35322.480409000003</v>
      </c>
      <c r="F11" s="398">
        <v>37.498926838176104</v>
      </c>
    </row>
    <row r="12" spans="1:6" s="241" customFormat="1" ht="18" customHeight="1" outlineLevel="1" x14ac:dyDescent="0.5">
      <c r="A12" s="399">
        <v>2017</v>
      </c>
      <c r="B12" s="377" t="s">
        <v>698</v>
      </c>
      <c r="C12" s="388" t="s">
        <v>695</v>
      </c>
      <c r="D12" s="400">
        <v>45357.518624000004</v>
      </c>
      <c r="E12" s="400">
        <v>126710.30428500002</v>
      </c>
      <c r="F12" s="401">
        <v>35.796235262746059</v>
      </c>
    </row>
    <row r="13" spans="1:6" s="241" customFormat="1" ht="18" customHeight="1" outlineLevel="2" x14ac:dyDescent="0.5">
      <c r="A13" s="367">
        <v>2017</v>
      </c>
      <c r="B13" s="260" t="s">
        <v>9</v>
      </c>
      <c r="C13" s="380" t="s">
        <v>223</v>
      </c>
      <c r="D13" s="395">
        <v>16172.119461999999</v>
      </c>
      <c r="E13" s="395">
        <v>44894.211418999999</v>
      </c>
      <c r="F13" s="396">
        <v>36.022727542900292</v>
      </c>
    </row>
    <row r="14" spans="1:6" s="241" customFormat="1" ht="18" customHeight="1" outlineLevel="2" x14ac:dyDescent="0.5">
      <c r="A14" s="364">
        <v>2017</v>
      </c>
      <c r="B14" s="262" t="s">
        <v>10</v>
      </c>
      <c r="C14" s="384" t="s">
        <v>224</v>
      </c>
      <c r="D14" s="397">
        <v>17814.305634</v>
      </c>
      <c r="E14" s="397">
        <v>43538.375118000004</v>
      </c>
      <c r="F14" s="398">
        <v>40.916330905135361</v>
      </c>
    </row>
    <row r="15" spans="1:6" s="241" customFormat="1" ht="18" customHeight="1" outlineLevel="2" x14ac:dyDescent="0.5">
      <c r="A15" s="367">
        <v>2017</v>
      </c>
      <c r="B15" s="260" t="s">
        <v>11</v>
      </c>
      <c r="C15" s="380" t="s">
        <v>225</v>
      </c>
      <c r="D15" s="395">
        <v>12895.136033000001</v>
      </c>
      <c r="E15" s="395">
        <v>35420.926003</v>
      </c>
      <c r="F15" s="396">
        <v>36.405417610787019</v>
      </c>
    </row>
    <row r="16" spans="1:6" s="241" customFormat="1" ht="18" customHeight="1" outlineLevel="1" x14ac:dyDescent="0.5">
      <c r="A16" s="399">
        <v>2017</v>
      </c>
      <c r="B16" s="377" t="s">
        <v>699</v>
      </c>
      <c r="C16" s="388" t="s">
        <v>696</v>
      </c>
      <c r="D16" s="400">
        <v>46881.561129000002</v>
      </c>
      <c r="E16" s="400">
        <v>123853.51254</v>
      </c>
      <c r="F16" s="401">
        <v>37.852427571530548</v>
      </c>
    </row>
    <row r="17" spans="1:6" s="241" customFormat="1" ht="18" customHeight="1" outlineLevel="2" x14ac:dyDescent="0.5">
      <c r="A17" s="364">
        <v>2017</v>
      </c>
      <c r="B17" s="262" t="s">
        <v>12</v>
      </c>
      <c r="C17" s="384" t="s">
        <v>226</v>
      </c>
      <c r="D17" s="397">
        <v>17944.112184000001</v>
      </c>
      <c r="E17" s="397">
        <v>44668.277562000003</v>
      </c>
      <c r="F17" s="398">
        <v>40.171936692865309</v>
      </c>
    </row>
    <row r="18" spans="1:6" s="241" customFormat="1" ht="18" customHeight="1" outlineLevel="2" x14ac:dyDescent="0.5">
      <c r="A18" s="367">
        <v>2017</v>
      </c>
      <c r="B18" s="260" t="s">
        <v>13</v>
      </c>
      <c r="C18" s="380" t="s">
        <v>227</v>
      </c>
      <c r="D18" s="395">
        <v>18960.673349000001</v>
      </c>
      <c r="E18" s="395">
        <v>40691.838113999998</v>
      </c>
      <c r="F18" s="396">
        <v>46.595765214343054</v>
      </c>
    </row>
    <row r="19" spans="1:6" s="241" customFormat="1" ht="18" customHeight="1" outlineLevel="2" x14ac:dyDescent="0.5">
      <c r="A19" s="364">
        <v>2017</v>
      </c>
      <c r="B19" s="262" t="s">
        <v>14</v>
      </c>
      <c r="C19" s="384" t="s">
        <v>228</v>
      </c>
      <c r="D19" s="397">
        <v>18833.143533999999</v>
      </c>
      <c r="E19" s="397">
        <v>42802.208843</v>
      </c>
      <c r="F19" s="398">
        <v>44.000401014537893</v>
      </c>
    </row>
    <row r="20" spans="1:6" s="241" customFormat="1" ht="18" customHeight="1" outlineLevel="1" x14ac:dyDescent="0.5">
      <c r="A20" s="399">
        <v>2017</v>
      </c>
      <c r="B20" s="377" t="s">
        <v>700</v>
      </c>
      <c r="C20" s="388" t="s">
        <v>697</v>
      </c>
      <c r="D20" s="400">
        <v>55737.929067000005</v>
      </c>
      <c r="E20" s="400">
        <v>128162.324519</v>
      </c>
      <c r="F20" s="401">
        <v>43.490104659218225</v>
      </c>
    </row>
    <row r="21" spans="1:6" s="241" customFormat="1" ht="18" customHeight="1" x14ac:dyDescent="0.5">
      <c r="A21" s="399">
        <v>2017</v>
      </c>
      <c r="B21" s="377" t="s">
        <v>21</v>
      </c>
      <c r="C21" s="388" t="s">
        <v>240</v>
      </c>
      <c r="D21" s="400">
        <v>193479.004472</v>
      </c>
      <c r="E21" s="400">
        <v>504446.61673700006</v>
      </c>
      <c r="F21" s="401">
        <v>38.354703560807671</v>
      </c>
    </row>
    <row r="22" spans="1:6" s="241" customFormat="1" ht="18" customHeight="1" outlineLevel="2" x14ac:dyDescent="0.5">
      <c r="A22" s="367">
        <v>2018</v>
      </c>
      <c r="B22" s="260" t="s">
        <v>3</v>
      </c>
      <c r="C22" s="380" t="s">
        <v>217</v>
      </c>
      <c r="D22" s="395">
        <v>18041.061877</v>
      </c>
      <c r="E22" s="395">
        <v>42205.095980999999</v>
      </c>
      <c r="F22" s="396">
        <v>42.746169526831004</v>
      </c>
    </row>
    <row r="23" spans="1:6" s="241" customFormat="1" ht="18" customHeight="1" outlineLevel="2" x14ac:dyDescent="0.5">
      <c r="A23" s="364">
        <v>2018</v>
      </c>
      <c r="B23" s="262" t="s">
        <v>4</v>
      </c>
      <c r="C23" s="384" t="s">
        <v>218</v>
      </c>
      <c r="D23" s="397">
        <v>18287.113181000001</v>
      </c>
      <c r="E23" s="397">
        <v>42044.502259000001</v>
      </c>
      <c r="F23" s="398">
        <v>43.494659702114753</v>
      </c>
    </row>
    <row r="24" spans="1:6" s="241" customFormat="1" ht="18" customHeight="1" outlineLevel="2" x14ac:dyDescent="0.5">
      <c r="A24" s="367">
        <v>2018</v>
      </c>
      <c r="B24" s="260" t="s">
        <v>5</v>
      </c>
      <c r="C24" s="380" t="s">
        <v>219</v>
      </c>
      <c r="D24" s="395">
        <v>20259.273321000001</v>
      </c>
      <c r="E24" s="395">
        <v>41806.037349999999</v>
      </c>
      <c r="F24" s="396">
        <v>48.460161749819612</v>
      </c>
    </row>
    <row r="25" spans="1:6" s="241" customFormat="1" ht="18" customHeight="1" outlineLevel="1" x14ac:dyDescent="0.5">
      <c r="A25" s="399">
        <v>2018</v>
      </c>
      <c r="B25" s="377" t="s">
        <v>693</v>
      </c>
      <c r="C25" s="388" t="s">
        <v>694</v>
      </c>
      <c r="D25" s="400">
        <v>56587.448379000001</v>
      </c>
      <c r="E25" s="400">
        <v>126055.63558999999</v>
      </c>
      <c r="F25" s="401">
        <v>44.890851657796951</v>
      </c>
    </row>
    <row r="26" spans="1:6" s="241" customFormat="1" ht="18" customHeight="1" outlineLevel="2" x14ac:dyDescent="0.5">
      <c r="A26" s="364">
        <v>2018</v>
      </c>
      <c r="B26" s="262" t="s">
        <v>6</v>
      </c>
      <c r="C26" s="384" t="s">
        <v>220</v>
      </c>
      <c r="D26" s="397">
        <v>20873.752107</v>
      </c>
      <c r="E26" s="397">
        <v>47224.032464999997</v>
      </c>
      <c r="F26" s="398">
        <v>44.201545309521258</v>
      </c>
    </row>
    <row r="27" spans="1:6" s="241" customFormat="1" ht="18" customHeight="1" outlineLevel="2" x14ac:dyDescent="0.5">
      <c r="A27" s="367">
        <v>2018</v>
      </c>
      <c r="B27" s="260" t="s">
        <v>7</v>
      </c>
      <c r="C27" s="380" t="s">
        <v>221</v>
      </c>
      <c r="D27" s="395">
        <v>21999.099992000003</v>
      </c>
      <c r="E27" s="395">
        <v>48527.659895999997</v>
      </c>
      <c r="F27" s="396">
        <v>45.333115256631878</v>
      </c>
    </row>
    <row r="28" spans="1:6" s="241" customFormat="1" ht="18" customHeight="1" outlineLevel="2" x14ac:dyDescent="0.5">
      <c r="A28" s="364">
        <v>2018</v>
      </c>
      <c r="B28" s="262" t="s">
        <v>8</v>
      </c>
      <c r="C28" s="384" t="s">
        <v>222</v>
      </c>
      <c r="D28" s="397">
        <v>17884.652427000001</v>
      </c>
      <c r="E28" s="397">
        <v>37268.086433999997</v>
      </c>
      <c r="F28" s="398">
        <v>47.989188977204037</v>
      </c>
    </row>
    <row r="29" spans="1:6" s="241" customFormat="1" ht="18" customHeight="1" outlineLevel="1" x14ac:dyDescent="0.5">
      <c r="A29" s="399">
        <v>2018</v>
      </c>
      <c r="B29" s="377" t="s">
        <v>698</v>
      </c>
      <c r="C29" s="388" t="s">
        <v>695</v>
      </c>
      <c r="D29" s="400">
        <v>60757.504526000004</v>
      </c>
      <c r="E29" s="400">
        <v>133019.77879499999</v>
      </c>
      <c r="F29" s="401">
        <v>45.675541694919566</v>
      </c>
    </row>
    <row r="30" spans="1:6" s="241" customFormat="1" ht="18" customHeight="1" outlineLevel="2" x14ac:dyDescent="0.5">
      <c r="A30" s="367">
        <v>2018</v>
      </c>
      <c r="B30" s="260" t="s">
        <v>9</v>
      </c>
      <c r="C30" s="380" t="s">
        <v>223</v>
      </c>
      <c r="D30" s="395">
        <v>21540.877847</v>
      </c>
      <c r="E30" s="395">
        <v>48363.985882000001</v>
      </c>
      <c r="F30" s="396">
        <v>44.539087203350277</v>
      </c>
    </row>
    <row r="31" spans="1:6" s="241" customFormat="1" ht="18" customHeight="1" outlineLevel="2" x14ac:dyDescent="0.5">
      <c r="A31" s="364">
        <v>2018</v>
      </c>
      <c r="B31" s="262" t="s">
        <v>10</v>
      </c>
      <c r="C31" s="384" t="s">
        <v>224</v>
      </c>
      <c r="D31" s="397">
        <v>16638.929011</v>
      </c>
      <c r="E31" s="397">
        <v>37265.704925999999</v>
      </c>
      <c r="F31" s="398">
        <v>44.649441206172234</v>
      </c>
    </row>
    <row r="32" spans="1:6" s="241" customFormat="1" ht="18" customHeight="1" outlineLevel="2" x14ac:dyDescent="0.5">
      <c r="A32" s="367">
        <v>2018</v>
      </c>
      <c r="B32" s="260" t="s">
        <v>11</v>
      </c>
      <c r="C32" s="380" t="s">
        <v>225</v>
      </c>
      <c r="D32" s="395">
        <v>19310.687482000001</v>
      </c>
      <c r="E32" s="395">
        <v>42391.673384000002</v>
      </c>
      <c r="F32" s="396">
        <v>45.553020063813953</v>
      </c>
    </row>
    <row r="33" spans="1:6" s="241" customFormat="1" ht="18" customHeight="1" outlineLevel="1" x14ac:dyDescent="0.5">
      <c r="A33" s="399">
        <v>2018</v>
      </c>
      <c r="B33" s="377" t="s">
        <v>699</v>
      </c>
      <c r="C33" s="388" t="s">
        <v>696</v>
      </c>
      <c r="D33" s="400">
        <v>57490.494339999997</v>
      </c>
      <c r="E33" s="400">
        <v>128021.36419200001</v>
      </c>
      <c r="F33" s="401">
        <v>44.906953384576219</v>
      </c>
    </row>
    <row r="34" spans="1:6" s="241" customFormat="1" ht="18" customHeight="1" outlineLevel="2" x14ac:dyDescent="0.5">
      <c r="A34" s="364">
        <v>2018</v>
      </c>
      <c r="B34" s="262" t="s">
        <v>12</v>
      </c>
      <c r="C34" s="384" t="s">
        <v>226</v>
      </c>
      <c r="D34" s="397">
        <v>20022.686984</v>
      </c>
      <c r="E34" s="397">
        <v>46086.489556</v>
      </c>
      <c r="F34" s="398">
        <v>43.44589309556828</v>
      </c>
    </row>
    <row r="35" spans="1:6" s="241" customFormat="1" ht="18" customHeight="1" outlineLevel="2" x14ac:dyDescent="0.5">
      <c r="A35" s="367">
        <v>2018</v>
      </c>
      <c r="B35" s="260" t="s">
        <v>13</v>
      </c>
      <c r="C35" s="380" t="s">
        <v>227</v>
      </c>
      <c r="D35" s="395">
        <v>20191.454088999999</v>
      </c>
      <c r="E35" s="395">
        <v>38908.824329000003</v>
      </c>
      <c r="F35" s="396">
        <v>51.894279606774596</v>
      </c>
    </row>
    <row r="36" spans="1:6" s="241" customFormat="1" ht="18" customHeight="1" outlineLevel="2" x14ac:dyDescent="0.5">
      <c r="A36" s="364">
        <v>2018</v>
      </c>
      <c r="B36" s="262" t="s">
        <v>14</v>
      </c>
      <c r="C36" s="384" t="s">
        <v>228</v>
      </c>
      <c r="D36" s="397">
        <v>20408.495347</v>
      </c>
      <c r="E36" s="397">
        <v>41900.597736999996</v>
      </c>
      <c r="F36" s="398">
        <v>48.706931283174598</v>
      </c>
    </row>
    <row r="37" spans="1:6" s="241" customFormat="1" ht="18" customHeight="1" outlineLevel="1" x14ac:dyDescent="0.5">
      <c r="A37" s="399">
        <v>2018</v>
      </c>
      <c r="B37" s="377" t="s">
        <v>700</v>
      </c>
      <c r="C37" s="388" t="s">
        <v>697</v>
      </c>
      <c r="D37" s="400">
        <v>60622.636419999995</v>
      </c>
      <c r="E37" s="400">
        <v>126895.91162200001</v>
      </c>
      <c r="F37" s="401">
        <v>47.773514248893903</v>
      </c>
    </row>
    <row r="38" spans="1:6" s="241" customFormat="1" ht="18" customHeight="1" x14ac:dyDescent="0.5">
      <c r="A38" s="399">
        <v>2018</v>
      </c>
      <c r="B38" s="377" t="s">
        <v>21</v>
      </c>
      <c r="C38" s="388" t="s">
        <v>240</v>
      </c>
      <c r="D38" s="400">
        <v>235458.08366500001</v>
      </c>
      <c r="E38" s="400">
        <v>513992.69019900006</v>
      </c>
      <c r="F38" s="401">
        <v>45.809617170594166</v>
      </c>
    </row>
    <row r="39" spans="1:6" s="241" customFormat="1" ht="18" customHeight="1" outlineLevel="2" x14ac:dyDescent="0.5">
      <c r="A39" s="367">
        <v>2019</v>
      </c>
      <c r="B39" s="260" t="s">
        <v>3</v>
      </c>
      <c r="C39" s="380" t="s">
        <v>217</v>
      </c>
      <c r="D39" s="395">
        <v>19399.531244999998</v>
      </c>
      <c r="E39" s="395">
        <v>46104.347585000003</v>
      </c>
      <c r="F39" s="396">
        <v>42.077444451923256</v>
      </c>
    </row>
    <row r="40" spans="1:6" s="241" customFormat="1" ht="18" customHeight="1" outlineLevel="2" x14ac:dyDescent="0.5">
      <c r="A40" s="364">
        <v>2019</v>
      </c>
      <c r="B40" s="262" t="s">
        <v>4</v>
      </c>
      <c r="C40" s="384" t="s">
        <v>218</v>
      </c>
      <c r="D40" s="397">
        <v>18531.186318</v>
      </c>
      <c r="E40" s="397">
        <v>41087.700803</v>
      </c>
      <c r="F40" s="398">
        <v>45.101541229698</v>
      </c>
    </row>
    <row r="41" spans="1:6" s="241" customFormat="1" ht="18" customHeight="1" outlineLevel="2" x14ac:dyDescent="0.5">
      <c r="A41" s="367">
        <v>2019</v>
      </c>
      <c r="B41" s="260" t="s">
        <v>5</v>
      </c>
      <c r="C41" s="380" t="s">
        <v>219</v>
      </c>
      <c r="D41" s="395">
        <v>21308.863099000002</v>
      </c>
      <c r="E41" s="395">
        <v>44999.793593000002</v>
      </c>
      <c r="F41" s="396">
        <v>47.353246309811361</v>
      </c>
    </row>
    <row r="42" spans="1:6" s="241" customFormat="1" ht="18" customHeight="1" outlineLevel="1" x14ac:dyDescent="0.5">
      <c r="A42" s="399">
        <v>2019</v>
      </c>
      <c r="B42" s="377" t="s">
        <v>693</v>
      </c>
      <c r="C42" s="388" t="s">
        <v>694</v>
      </c>
      <c r="D42" s="400">
        <v>59239.580662</v>
      </c>
      <c r="E42" s="400">
        <v>132191.84198100001</v>
      </c>
      <c r="F42" s="401">
        <v>44.813340803976793</v>
      </c>
    </row>
    <row r="43" spans="1:6" s="241" customFormat="1" ht="18" customHeight="1" outlineLevel="2" x14ac:dyDescent="0.5">
      <c r="A43" s="364">
        <v>2019</v>
      </c>
      <c r="B43" s="262" t="s">
        <v>6</v>
      </c>
      <c r="C43" s="384" t="s">
        <v>220</v>
      </c>
      <c r="D43" s="397">
        <v>20562.847437</v>
      </c>
      <c r="E43" s="397">
        <v>54200.396258000001</v>
      </c>
      <c r="F43" s="398">
        <v>37.938555539554599</v>
      </c>
    </row>
    <row r="44" spans="1:6" s="241" customFormat="1" ht="18" customHeight="1" outlineLevel="2" x14ac:dyDescent="0.5">
      <c r="A44" s="367">
        <v>2019</v>
      </c>
      <c r="B44" s="260" t="s">
        <v>7</v>
      </c>
      <c r="C44" s="380" t="s">
        <v>221</v>
      </c>
      <c r="D44" s="395">
        <v>18564.824525</v>
      </c>
      <c r="E44" s="395">
        <v>54376.124280000004</v>
      </c>
      <c r="F44" s="396">
        <v>34.141500099204933</v>
      </c>
    </row>
    <row r="45" spans="1:6" s="241" customFormat="1" ht="18" customHeight="1" outlineLevel="2" x14ac:dyDescent="0.5">
      <c r="A45" s="364">
        <v>2019</v>
      </c>
      <c r="B45" s="262" t="s">
        <v>8</v>
      </c>
      <c r="C45" s="384" t="s">
        <v>222</v>
      </c>
      <c r="D45" s="397">
        <v>17667.719488999999</v>
      </c>
      <c r="E45" s="397">
        <v>43242.091756000002</v>
      </c>
      <c r="F45" s="398">
        <v>40.857689282684937</v>
      </c>
    </row>
    <row r="46" spans="1:6" s="241" customFormat="1" ht="18" customHeight="1" outlineLevel="1" x14ac:dyDescent="0.5">
      <c r="A46" s="399">
        <v>2019</v>
      </c>
      <c r="B46" s="377" t="s">
        <v>698</v>
      </c>
      <c r="C46" s="388" t="s">
        <v>695</v>
      </c>
      <c r="D46" s="400">
        <v>56795.391451000003</v>
      </c>
      <c r="E46" s="400">
        <v>151818.61229400002</v>
      </c>
      <c r="F46" s="401">
        <v>37.410032006493708</v>
      </c>
    </row>
    <row r="47" spans="1:6" s="241" customFormat="1" ht="18" customHeight="1" outlineLevel="2" x14ac:dyDescent="0.5">
      <c r="A47" s="367">
        <v>2019</v>
      </c>
      <c r="B47" s="260" t="s">
        <v>9</v>
      </c>
      <c r="C47" s="380" t="s">
        <v>223</v>
      </c>
      <c r="D47" s="395">
        <v>19003.160897999998</v>
      </c>
      <c r="E47" s="395">
        <v>54181.396387000001</v>
      </c>
      <c r="F47" s="396">
        <v>35.073221004247721</v>
      </c>
    </row>
    <row r="48" spans="1:6" s="241" customFormat="1" ht="18" customHeight="1" outlineLevel="2" x14ac:dyDescent="0.5">
      <c r="A48" s="364">
        <v>2019</v>
      </c>
      <c r="B48" s="262" t="s">
        <v>10</v>
      </c>
      <c r="C48" s="384" t="s">
        <v>224</v>
      </c>
      <c r="D48" s="397">
        <v>16799.207480999998</v>
      </c>
      <c r="E48" s="397">
        <v>47158.917594999999</v>
      </c>
      <c r="F48" s="398">
        <v>35.622546779532371</v>
      </c>
    </row>
    <row r="49" spans="1:6" s="241" customFormat="1" ht="18" customHeight="1" outlineLevel="2" x14ac:dyDescent="0.5">
      <c r="A49" s="367">
        <v>2019</v>
      </c>
      <c r="B49" s="260" t="s">
        <v>11</v>
      </c>
      <c r="C49" s="380" t="s">
        <v>225</v>
      </c>
      <c r="D49" s="395">
        <v>20066.611901</v>
      </c>
      <c r="E49" s="395">
        <v>44111.171941000001</v>
      </c>
      <c r="F49" s="396">
        <v>45.490996992416541</v>
      </c>
    </row>
    <row r="50" spans="1:6" s="241" customFormat="1" ht="18" customHeight="1" outlineLevel="1" x14ac:dyDescent="0.5">
      <c r="A50" s="399">
        <v>2019</v>
      </c>
      <c r="B50" s="377" t="s">
        <v>699</v>
      </c>
      <c r="C50" s="388" t="s">
        <v>696</v>
      </c>
      <c r="D50" s="400">
        <v>55868.980279999989</v>
      </c>
      <c r="E50" s="400">
        <v>145451.485923</v>
      </c>
      <c r="F50" s="401">
        <v>38.41073188456545</v>
      </c>
    </row>
    <row r="51" spans="1:6" s="241" customFormat="1" ht="18" customHeight="1" outlineLevel="2" x14ac:dyDescent="0.5">
      <c r="A51" s="364">
        <v>2019</v>
      </c>
      <c r="B51" s="262" t="s">
        <v>12</v>
      </c>
      <c r="C51" s="384" t="s">
        <v>226</v>
      </c>
      <c r="D51" s="397">
        <v>18944.881358999999</v>
      </c>
      <c r="E51" s="397">
        <v>49799.586224999999</v>
      </c>
      <c r="F51" s="398">
        <v>38.042246522701909</v>
      </c>
    </row>
    <row r="52" spans="1:6" s="241" customFormat="1" ht="18" customHeight="1" outlineLevel="2" x14ac:dyDescent="0.5">
      <c r="A52" s="367">
        <v>2019</v>
      </c>
      <c r="B52" s="260" t="s">
        <v>13</v>
      </c>
      <c r="C52" s="380" t="s">
        <v>227</v>
      </c>
      <c r="D52" s="395">
        <v>18370.194665999999</v>
      </c>
      <c r="E52" s="395">
        <v>44078.892528999997</v>
      </c>
      <c r="F52" s="396">
        <v>41.675717360444217</v>
      </c>
    </row>
    <row r="53" spans="1:6" s="241" customFormat="1" ht="18" customHeight="1" outlineLevel="2" x14ac:dyDescent="0.5">
      <c r="A53" s="364">
        <v>2019</v>
      </c>
      <c r="B53" s="262" t="s">
        <v>14</v>
      </c>
      <c r="C53" s="384" t="s">
        <v>228</v>
      </c>
      <c r="D53" s="397">
        <v>19965.206219</v>
      </c>
      <c r="E53" s="397">
        <v>51021.035651999999</v>
      </c>
      <c r="F53" s="398">
        <v>39.131322921739581</v>
      </c>
    </row>
    <row r="54" spans="1:6" s="241" customFormat="1" ht="18" customHeight="1" outlineLevel="1" x14ac:dyDescent="0.5">
      <c r="A54" s="399">
        <v>2019</v>
      </c>
      <c r="B54" s="377" t="s">
        <v>700</v>
      </c>
      <c r="C54" s="388" t="s">
        <v>697</v>
      </c>
      <c r="D54" s="400">
        <v>57280.282244000002</v>
      </c>
      <c r="E54" s="400">
        <v>144899.514406</v>
      </c>
      <c r="F54" s="401">
        <v>39.531038098239577</v>
      </c>
    </row>
    <row r="55" spans="1:6" s="241" customFormat="1" ht="18" customHeight="1" x14ac:dyDescent="0.5">
      <c r="A55" s="399">
        <v>2019</v>
      </c>
      <c r="B55" s="377" t="s">
        <v>21</v>
      </c>
      <c r="C55" s="388" t="s">
        <v>240</v>
      </c>
      <c r="D55" s="400">
        <v>229184.23463699999</v>
      </c>
      <c r="E55" s="400">
        <v>574361.45460400009</v>
      </c>
      <c r="F55" s="401">
        <v>39.902439970490988</v>
      </c>
    </row>
    <row r="56" spans="1:6" s="241" customFormat="1" ht="18" customHeight="1" outlineLevel="2" x14ac:dyDescent="0.5">
      <c r="A56" s="367">
        <v>2020</v>
      </c>
      <c r="B56" s="260" t="s">
        <v>3</v>
      </c>
      <c r="C56" s="380" t="s">
        <v>217</v>
      </c>
      <c r="D56" s="395">
        <v>16971.573192</v>
      </c>
      <c r="E56" s="395">
        <v>46017.6751</v>
      </c>
      <c r="F56" s="396">
        <v>36.88055329853028</v>
      </c>
    </row>
    <row r="57" spans="1:6" s="241" customFormat="1" ht="18" customHeight="1" outlineLevel="2" x14ac:dyDescent="0.5">
      <c r="A57" s="364">
        <v>2020</v>
      </c>
      <c r="B57" s="262" t="s">
        <v>4</v>
      </c>
      <c r="C57" s="384" t="s">
        <v>218</v>
      </c>
      <c r="D57" s="397">
        <v>16028.080432999999</v>
      </c>
      <c r="E57" s="397">
        <v>43044.386638999997</v>
      </c>
      <c r="F57" s="398">
        <v>37.236168719100519</v>
      </c>
    </row>
    <row r="58" spans="1:6" s="241" customFormat="1" ht="18" customHeight="1" outlineLevel="2" x14ac:dyDescent="0.5">
      <c r="A58" s="367">
        <v>2020</v>
      </c>
      <c r="B58" s="260" t="s">
        <v>5</v>
      </c>
      <c r="C58" s="380" t="s">
        <v>219</v>
      </c>
      <c r="D58" s="395">
        <v>15659.657225999999</v>
      </c>
      <c r="E58" s="395">
        <v>43318.699232999999</v>
      </c>
      <c r="F58" s="396">
        <v>36.149878697351419</v>
      </c>
    </row>
    <row r="59" spans="1:6" s="241" customFormat="1" ht="18" customHeight="1" outlineLevel="1" x14ac:dyDescent="0.5">
      <c r="A59" s="399">
        <v>2020</v>
      </c>
      <c r="B59" s="377" t="s">
        <v>693</v>
      </c>
      <c r="C59" s="388" t="s">
        <v>694</v>
      </c>
      <c r="D59" s="400">
        <v>48659.310851000002</v>
      </c>
      <c r="E59" s="400">
        <v>132380.76097199999</v>
      </c>
      <c r="F59" s="401">
        <v>36.757086523540977</v>
      </c>
    </row>
    <row r="60" spans="1:6" s="241" customFormat="1" ht="18" customHeight="1" outlineLevel="2" x14ac:dyDescent="0.5">
      <c r="A60" s="364">
        <v>2020</v>
      </c>
      <c r="B60" s="262" t="s">
        <v>6</v>
      </c>
      <c r="C60" s="384" t="s">
        <v>220</v>
      </c>
      <c r="D60" s="397">
        <v>13411.005983000001</v>
      </c>
      <c r="E60" s="397">
        <v>41789.809110000002</v>
      </c>
      <c r="F60" s="398">
        <v>32.091570334047887</v>
      </c>
    </row>
    <row r="61" spans="1:6" s="241" customFormat="1" ht="18" customHeight="1" outlineLevel="2" x14ac:dyDescent="0.5">
      <c r="A61" s="367">
        <v>2020</v>
      </c>
      <c r="B61" s="260" t="s">
        <v>7</v>
      </c>
      <c r="C61" s="380" t="s">
        <v>221</v>
      </c>
      <c r="D61" s="395">
        <v>12945.502746</v>
      </c>
      <c r="E61" s="395">
        <v>36915.968561000002</v>
      </c>
      <c r="F61" s="396">
        <v>35.06748773124788</v>
      </c>
    </row>
    <row r="62" spans="1:6" s="241" customFormat="1" ht="18" customHeight="1" outlineLevel="2" x14ac:dyDescent="0.5">
      <c r="A62" s="364">
        <v>2020</v>
      </c>
      <c r="B62" s="262" t="s">
        <v>8</v>
      </c>
      <c r="C62" s="384" t="s">
        <v>222</v>
      </c>
      <c r="D62" s="397">
        <v>16807.000923</v>
      </c>
      <c r="E62" s="397">
        <v>46143.005582999998</v>
      </c>
      <c r="F62" s="398">
        <v>36.423723835605614</v>
      </c>
    </row>
    <row r="63" spans="1:6" s="241" customFormat="1" ht="18" customHeight="1" outlineLevel="1" x14ac:dyDescent="0.5">
      <c r="A63" s="399">
        <v>2020</v>
      </c>
      <c r="B63" s="377" t="s">
        <v>698</v>
      </c>
      <c r="C63" s="388" t="s">
        <v>695</v>
      </c>
      <c r="D63" s="400">
        <v>43163.509652000001</v>
      </c>
      <c r="E63" s="400">
        <v>124848.78325400001</v>
      </c>
      <c r="F63" s="401">
        <v>34.572631408177614</v>
      </c>
    </row>
    <row r="64" spans="1:6" s="241" customFormat="1" ht="18" customHeight="1" outlineLevel="2" x14ac:dyDescent="0.5">
      <c r="A64" s="367">
        <v>2020</v>
      </c>
      <c r="B64" s="260" t="s">
        <v>9</v>
      </c>
      <c r="C64" s="380" t="s">
        <v>223</v>
      </c>
      <c r="D64" s="395">
        <v>17616.104510000001</v>
      </c>
      <c r="E64" s="395">
        <v>40298.209007999998</v>
      </c>
      <c r="F64" s="396">
        <v>43.714360870238309</v>
      </c>
    </row>
    <row r="65" spans="1:6" s="241" customFormat="1" ht="18" customHeight="1" outlineLevel="2" x14ac:dyDescent="0.5">
      <c r="A65" s="364">
        <v>2020</v>
      </c>
      <c r="B65" s="262" t="s">
        <v>10</v>
      </c>
      <c r="C65" s="384" t="s">
        <v>224</v>
      </c>
      <c r="D65" s="397">
        <v>18098.261565000001</v>
      </c>
      <c r="E65" s="397">
        <v>40739.298187</v>
      </c>
      <c r="F65" s="398">
        <v>44.424578651124619</v>
      </c>
    </row>
    <row r="66" spans="1:6" s="241" customFormat="1" ht="18" customHeight="1" outlineLevel="2" x14ac:dyDescent="0.5">
      <c r="A66" s="367">
        <v>2020</v>
      </c>
      <c r="B66" s="260" t="s">
        <v>11</v>
      </c>
      <c r="C66" s="380" t="s">
        <v>225</v>
      </c>
      <c r="D66" s="395">
        <v>18302.584155</v>
      </c>
      <c r="E66" s="395">
        <v>41995.055714000002</v>
      </c>
      <c r="F66" s="396">
        <v>43.582711926009949</v>
      </c>
    </row>
    <row r="67" spans="1:6" s="241" customFormat="1" ht="18" customHeight="1" outlineLevel="1" x14ac:dyDescent="0.5">
      <c r="A67" s="399">
        <v>2020</v>
      </c>
      <c r="B67" s="377" t="s">
        <v>699</v>
      </c>
      <c r="C67" s="388" t="s">
        <v>696</v>
      </c>
      <c r="D67" s="400">
        <v>54016.950230000002</v>
      </c>
      <c r="E67" s="400">
        <v>123032.562909</v>
      </c>
      <c r="F67" s="401">
        <v>43.904596435947759</v>
      </c>
    </row>
    <row r="68" spans="1:6" s="241" customFormat="1" ht="18" customHeight="1" outlineLevel="2" x14ac:dyDescent="0.5">
      <c r="A68" s="364">
        <v>2020</v>
      </c>
      <c r="B68" s="262" t="s">
        <v>12</v>
      </c>
      <c r="C68" s="384" t="s">
        <v>226</v>
      </c>
      <c r="D68" s="397">
        <v>18967.730683000002</v>
      </c>
      <c r="E68" s="397">
        <v>43035.318184999996</v>
      </c>
      <c r="F68" s="398">
        <v>44.074800612514636</v>
      </c>
    </row>
    <row r="69" spans="1:6" s="241" customFormat="1" ht="18" customHeight="1" outlineLevel="2" x14ac:dyDescent="0.5">
      <c r="A69" s="367">
        <v>2020</v>
      </c>
      <c r="B69" s="260" t="s">
        <v>13</v>
      </c>
      <c r="C69" s="380" t="s">
        <v>227</v>
      </c>
      <c r="D69" s="395">
        <v>20602.250338999998</v>
      </c>
      <c r="E69" s="395">
        <v>48714.608340999999</v>
      </c>
      <c r="F69" s="396">
        <v>42.291729402369818</v>
      </c>
    </row>
    <row r="70" spans="1:6" s="241" customFormat="1" ht="18" customHeight="1" outlineLevel="2" x14ac:dyDescent="0.5">
      <c r="A70" s="364">
        <v>2020</v>
      </c>
      <c r="B70" s="262" t="s">
        <v>14</v>
      </c>
      <c r="C70" s="384" t="s">
        <v>228</v>
      </c>
      <c r="D70" s="397">
        <v>18942.985670000002</v>
      </c>
      <c r="E70" s="397">
        <v>45478.560609</v>
      </c>
      <c r="F70" s="398">
        <v>41.652562034364983</v>
      </c>
    </row>
    <row r="71" spans="1:6" s="241" customFormat="1" ht="18" customHeight="1" outlineLevel="1" x14ac:dyDescent="0.5">
      <c r="A71" s="399">
        <v>2020</v>
      </c>
      <c r="B71" s="377" t="s">
        <v>700</v>
      </c>
      <c r="C71" s="388" t="s">
        <v>697</v>
      </c>
      <c r="D71" s="400">
        <v>58512.966692000002</v>
      </c>
      <c r="E71" s="400">
        <v>137228.487135</v>
      </c>
      <c r="F71" s="401">
        <v>42.639081661256853</v>
      </c>
    </row>
    <row r="72" spans="1:6" s="241" customFormat="1" ht="18" customHeight="1" x14ac:dyDescent="0.5">
      <c r="A72" s="399">
        <v>2020</v>
      </c>
      <c r="B72" s="377" t="s">
        <v>21</v>
      </c>
      <c r="C72" s="388" t="s">
        <v>240</v>
      </c>
      <c r="D72" s="400">
        <v>204352.737425</v>
      </c>
      <c r="E72" s="400">
        <v>517490.59427</v>
      </c>
      <c r="F72" s="401">
        <v>39.489169404763949</v>
      </c>
    </row>
    <row r="73" spans="1:6" s="241" customFormat="1" ht="18" customHeight="1" outlineLevel="2" x14ac:dyDescent="0.5">
      <c r="A73" s="367">
        <v>2021</v>
      </c>
      <c r="B73" s="260" t="s">
        <v>3</v>
      </c>
      <c r="C73" s="380" t="s">
        <v>217</v>
      </c>
      <c r="D73" s="395">
        <v>19002.757108000002</v>
      </c>
      <c r="E73" s="395">
        <v>48050.631590999998</v>
      </c>
      <c r="F73" s="396">
        <v>39.547361769869568</v>
      </c>
    </row>
    <row r="74" spans="1:6" s="241" customFormat="1" ht="18" customHeight="1" outlineLevel="2" x14ac:dyDescent="0.5">
      <c r="A74" s="364">
        <v>2021</v>
      </c>
      <c r="B74" s="262" t="s">
        <v>4</v>
      </c>
      <c r="C74" s="384" t="s">
        <v>218</v>
      </c>
      <c r="D74" s="397">
        <v>18672.259327</v>
      </c>
      <c r="E74" s="397">
        <v>41041.415606000002</v>
      </c>
      <c r="F74" s="398">
        <v>45.496138598762734</v>
      </c>
    </row>
    <row r="75" spans="1:6" s="241" customFormat="1" ht="18" customHeight="1" outlineLevel="2" x14ac:dyDescent="0.5">
      <c r="A75" s="367">
        <v>2021</v>
      </c>
      <c r="B75" s="260" t="s">
        <v>5</v>
      </c>
      <c r="C75" s="380" t="s">
        <v>219</v>
      </c>
      <c r="D75" s="395">
        <v>22467.055627999998</v>
      </c>
      <c r="E75" s="395">
        <v>50300.031558000002</v>
      </c>
      <c r="F75" s="396">
        <v>44.666086545281125</v>
      </c>
    </row>
    <row r="76" spans="1:6" s="241" customFormat="1" ht="18" customHeight="1" outlineLevel="1" x14ac:dyDescent="0.5">
      <c r="A76" s="399">
        <v>2021</v>
      </c>
      <c r="B76" s="377" t="s">
        <v>693</v>
      </c>
      <c r="C76" s="388" t="s">
        <v>694</v>
      </c>
      <c r="D76" s="400">
        <v>60142.072063</v>
      </c>
      <c r="E76" s="400">
        <v>139392.07875500002</v>
      </c>
      <c r="F76" s="401">
        <v>43.145975438609838</v>
      </c>
    </row>
    <row r="77" spans="1:6" s="241" customFormat="1" ht="18" customHeight="1" outlineLevel="2" x14ac:dyDescent="0.5">
      <c r="A77" s="364">
        <v>2021</v>
      </c>
      <c r="B77" s="262" t="s">
        <v>6</v>
      </c>
      <c r="C77" s="384" t="s">
        <v>220</v>
      </c>
      <c r="D77" s="397">
        <v>20038.395613000001</v>
      </c>
      <c r="E77" s="397">
        <v>49702.660086999997</v>
      </c>
      <c r="F77" s="398">
        <v>40.316545589158828</v>
      </c>
    </row>
    <row r="78" spans="1:6" s="241" customFormat="1" ht="18" customHeight="1" outlineLevel="2" x14ac:dyDescent="0.5">
      <c r="A78" s="367">
        <v>2021</v>
      </c>
      <c r="B78" s="260" t="s">
        <v>7</v>
      </c>
      <c r="C78" s="380" t="s">
        <v>221</v>
      </c>
      <c r="D78" s="395">
        <v>22038.954581999998</v>
      </c>
      <c r="E78" s="395">
        <v>44214.151553999996</v>
      </c>
      <c r="F78" s="396">
        <v>49.845928978379689</v>
      </c>
    </row>
    <row r="79" spans="1:6" s="241" customFormat="1" ht="18" customHeight="1" outlineLevel="2" x14ac:dyDescent="0.5">
      <c r="A79" s="364">
        <v>2021</v>
      </c>
      <c r="B79" s="262" t="s">
        <v>8</v>
      </c>
      <c r="C79" s="384" t="s">
        <v>222</v>
      </c>
      <c r="D79" s="397">
        <v>23695.657370000001</v>
      </c>
      <c r="E79" s="397">
        <v>46506.782373000002</v>
      </c>
      <c r="F79" s="398">
        <v>50.950971365752373</v>
      </c>
    </row>
    <row r="80" spans="1:6" s="241" customFormat="1" ht="18" customHeight="1" outlineLevel="1" x14ac:dyDescent="0.5">
      <c r="A80" s="399">
        <v>2021</v>
      </c>
      <c r="B80" s="377" t="s">
        <v>698</v>
      </c>
      <c r="C80" s="388" t="s">
        <v>695</v>
      </c>
      <c r="D80" s="400">
        <v>65773.007565000007</v>
      </c>
      <c r="E80" s="400">
        <v>140423.594014</v>
      </c>
      <c r="F80" s="401">
        <v>46.839000259772973</v>
      </c>
    </row>
    <row r="81" spans="1:6" s="241" customFormat="1" ht="18" customHeight="1" outlineLevel="2" x14ac:dyDescent="0.5">
      <c r="A81" s="367">
        <v>2021</v>
      </c>
      <c r="B81" s="260" t="s">
        <v>9</v>
      </c>
      <c r="C81" s="380" t="s">
        <v>223</v>
      </c>
      <c r="D81" s="395">
        <v>21080.85167</v>
      </c>
      <c r="E81" s="395">
        <v>46599.587974000002</v>
      </c>
      <c r="F81" s="396">
        <v>45.238279106162807</v>
      </c>
    </row>
    <row r="82" spans="1:6" s="241" customFormat="1" ht="18" customHeight="1" outlineLevel="2" x14ac:dyDescent="0.5">
      <c r="A82" s="364">
        <v>2021</v>
      </c>
      <c r="B82" s="262" t="s">
        <v>10</v>
      </c>
      <c r="C82" s="384" t="s">
        <v>224</v>
      </c>
      <c r="D82" s="397">
        <v>22989.209720999999</v>
      </c>
      <c r="E82" s="397">
        <v>50829.809834</v>
      </c>
      <c r="F82" s="398">
        <v>45.22780981490618</v>
      </c>
    </row>
    <row r="83" spans="1:6" s="241" customFormat="1" ht="18" customHeight="1" outlineLevel="2" x14ac:dyDescent="0.5">
      <c r="A83" s="367">
        <v>2021</v>
      </c>
      <c r="B83" s="260" t="s">
        <v>11</v>
      </c>
      <c r="C83" s="380" t="s">
        <v>225</v>
      </c>
      <c r="D83" s="395">
        <v>25319.469926999998</v>
      </c>
      <c r="E83" s="395">
        <v>47326.975918999997</v>
      </c>
      <c r="F83" s="396">
        <v>53.49902341179417</v>
      </c>
    </row>
    <row r="84" spans="1:6" s="241" customFormat="1" ht="18" customHeight="1" outlineLevel="1" x14ac:dyDescent="0.5">
      <c r="A84" s="399">
        <v>2021</v>
      </c>
      <c r="B84" s="377" t="s">
        <v>699</v>
      </c>
      <c r="C84" s="388" t="s">
        <v>696</v>
      </c>
      <c r="D84" s="400">
        <v>69389.531317999994</v>
      </c>
      <c r="E84" s="400">
        <v>144756.373727</v>
      </c>
      <c r="F84" s="401">
        <v>47.935389324454626</v>
      </c>
    </row>
    <row r="85" spans="1:6" s="241" customFormat="1" ht="18" customHeight="1" outlineLevel="2" x14ac:dyDescent="0.5">
      <c r="A85" s="364">
        <v>2021</v>
      </c>
      <c r="B85" s="262" t="s">
        <v>12</v>
      </c>
      <c r="C85" s="384" t="s">
        <v>226</v>
      </c>
      <c r="D85" s="397">
        <v>23867.490494000001</v>
      </c>
      <c r="E85" s="397">
        <v>45851.977155</v>
      </c>
      <c r="F85" s="398">
        <v>52.05335074934132</v>
      </c>
    </row>
    <row r="86" spans="1:6" s="241" customFormat="1" ht="18" customHeight="1" outlineLevel="2" x14ac:dyDescent="0.5">
      <c r="A86" s="367">
        <v>2021</v>
      </c>
      <c r="B86" s="260" t="s">
        <v>13</v>
      </c>
      <c r="C86" s="380" t="s">
        <v>227</v>
      </c>
      <c r="D86" s="395">
        <v>28312.145776000001</v>
      </c>
      <c r="E86" s="395">
        <v>49558.592423000002</v>
      </c>
      <c r="F86" s="396">
        <v>57.128631770543215</v>
      </c>
    </row>
    <row r="87" spans="1:6" s="241" customFormat="1" ht="18" customHeight="1" outlineLevel="2" x14ac:dyDescent="0.5">
      <c r="A87" s="364">
        <v>2021</v>
      </c>
      <c r="B87" s="262" t="s">
        <v>14</v>
      </c>
      <c r="C87" s="384" t="s">
        <v>228</v>
      </c>
      <c r="D87" s="397">
        <v>30063.491816999998</v>
      </c>
      <c r="E87" s="397">
        <v>53202.531267999999</v>
      </c>
      <c r="F87" s="398">
        <v>56.507634318298763</v>
      </c>
    </row>
    <row r="88" spans="1:6" s="241" customFormat="1" ht="18" customHeight="1" outlineLevel="1" x14ac:dyDescent="0.5">
      <c r="A88" s="399">
        <v>2021</v>
      </c>
      <c r="B88" s="377" t="s">
        <v>700</v>
      </c>
      <c r="C88" s="388" t="s">
        <v>697</v>
      </c>
      <c r="D88" s="400">
        <v>82243.128087000005</v>
      </c>
      <c r="E88" s="400">
        <v>148613.10084599999</v>
      </c>
      <c r="F88" s="401">
        <v>55.340429355702817</v>
      </c>
    </row>
    <row r="89" spans="1:6" s="241" customFormat="1" ht="18" customHeight="1" x14ac:dyDescent="0.5">
      <c r="A89" s="399">
        <v>2021</v>
      </c>
      <c r="B89" s="377" t="s">
        <v>21</v>
      </c>
      <c r="C89" s="388" t="s">
        <v>240</v>
      </c>
      <c r="D89" s="400">
        <v>277547.73903300002</v>
      </c>
      <c r="E89" s="400">
        <v>573185.14734200004</v>
      </c>
      <c r="F89" s="401">
        <v>48.422004708261703</v>
      </c>
    </row>
    <row r="90" spans="1:6" s="241" customFormat="1" ht="18" customHeight="1" outlineLevel="2" x14ac:dyDescent="0.5">
      <c r="A90" s="367">
        <v>2022</v>
      </c>
      <c r="B90" s="260" t="s">
        <v>3</v>
      </c>
      <c r="C90" s="380" t="s">
        <v>217</v>
      </c>
      <c r="D90" s="395">
        <v>24619.558140000001</v>
      </c>
      <c r="E90" s="395">
        <v>52350.524237999998</v>
      </c>
      <c r="F90" s="396">
        <v>47.028293409389107</v>
      </c>
    </row>
    <row r="91" spans="1:6" s="241" customFormat="1" ht="18" customHeight="1" outlineLevel="2" x14ac:dyDescent="0.5">
      <c r="A91" s="364">
        <v>2022</v>
      </c>
      <c r="B91" s="262" t="s">
        <v>4</v>
      </c>
      <c r="C91" s="384" t="s">
        <v>218</v>
      </c>
      <c r="D91" s="397">
        <v>25026.676094999999</v>
      </c>
      <c r="E91" s="397">
        <v>49266.231052000003</v>
      </c>
      <c r="F91" s="398">
        <v>50.798844483525841</v>
      </c>
    </row>
    <row r="92" spans="1:6" s="241" customFormat="1" ht="18" customHeight="1" outlineLevel="2" x14ac:dyDescent="0.5">
      <c r="A92" s="367">
        <v>2022</v>
      </c>
      <c r="B92" s="260" t="s">
        <v>5</v>
      </c>
      <c r="C92" s="380" t="s">
        <v>219</v>
      </c>
      <c r="D92" s="395">
        <v>28941.970063000001</v>
      </c>
      <c r="E92" s="395">
        <v>56287.946711999997</v>
      </c>
      <c r="F92" s="396">
        <v>51.417704417400387</v>
      </c>
    </row>
    <row r="93" spans="1:6" s="241" customFormat="1" ht="18" customHeight="1" outlineLevel="1" x14ac:dyDescent="0.5">
      <c r="A93" s="399">
        <v>2022</v>
      </c>
      <c r="B93" s="377" t="s">
        <v>693</v>
      </c>
      <c r="C93" s="388" t="s">
        <v>694</v>
      </c>
      <c r="D93" s="400">
        <v>78588.204297999997</v>
      </c>
      <c r="E93" s="400">
        <v>157904.70200200001</v>
      </c>
      <c r="F93" s="401">
        <v>49.769388309288345</v>
      </c>
    </row>
    <row r="94" spans="1:6" s="241" customFormat="1" ht="18" customHeight="1" outlineLevel="2" x14ac:dyDescent="0.5">
      <c r="A94" s="364">
        <v>2022</v>
      </c>
      <c r="B94" s="262" t="s">
        <v>6</v>
      </c>
      <c r="C94" s="384" t="s">
        <v>220</v>
      </c>
      <c r="D94" s="397">
        <v>27956.720127000001</v>
      </c>
      <c r="E94" s="397">
        <v>57324.396277</v>
      </c>
      <c r="F94" s="398">
        <v>48.769323259697281</v>
      </c>
    </row>
    <row r="95" spans="1:6" s="241" customFormat="1" ht="18" customHeight="1" outlineLevel="2" x14ac:dyDescent="0.5">
      <c r="A95" s="367">
        <v>2022</v>
      </c>
      <c r="B95" s="260" t="s">
        <v>7</v>
      </c>
      <c r="C95" s="380" t="s">
        <v>221</v>
      </c>
      <c r="D95" s="395">
        <v>27525.310928999999</v>
      </c>
      <c r="E95" s="395">
        <v>55958.986956000001</v>
      </c>
      <c r="F95" s="396">
        <v>49.188365312336479</v>
      </c>
    </row>
    <row r="96" spans="1:6" s="241" customFormat="1" ht="18" customHeight="1" outlineLevel="2" x14ac:dyDescent="0.5">
      <c r="A96" s="364">
        <v>2022</v>
      </c>
      <c r="B96" s="262" t="s">
        <v>8</v>
      </c>
      <c r="C96" s="384" t="s">
        <v>222</v>
      </c>
      <c r="D96" s="397">
        <v>30703.491139999998</v>
      </c>
      <c r="E96" s="397">
        <v>62070.882832000003</v>
      </c>
      <c r="F96" s="398">
        <v>49.465207741770882</v>
      </c>
    </row>
    <row r="97" spans="1:6" s="241" customFormat="1" ht="18" customHeight="1" outlineLevel="1" x14ac:dyDescent="0.5">
      <c r="A97" s="399">
        <v>2022</v>
      </c>
      <c r="B97" s="377" t="s">
        <v>698</v>
      </c>
      <c r="C97" s="388" t="s">
        <v>695</v>
      </c>
      <c r="D97" s="400">
        <v>86185.522196000005</v>
      </c>
      <c r="E97" s="400">
        <v>175354.266065</v>
      </c>
      <c r="F97" s="401">
        <v>49.149372940862989</v>
      </c>
    </row>
    <row r="98" spans="1:6" s="241" customFormat="1" ht="18" customHeight="1" outlineLevel="2" x14ac:dyDescent="0.5">
      <c r="A98" s="367">
        <v>2022</v>
      </c>
      <c r="B98" s="260" t="s">
        <v>9</v>
      </c>
      <c r="C98" s="380" t="s">
        <v>223</v>
      </c>
      <c r="D98" s="395">
        <v>27142.794063000001</v>
      </c>
      <c r="E98" s="395">
        <v>57555.576458000003</v>
      </c>
      <c r="F98" s="396">
        <v>47.159277577224678</v>
      </c>
    </row>
    <row r="99" spans="1:6" s="241" customFormat="1" ht="18" customHeight="1" outlineLevel="2" x14ac:dyDescent="0.5">
      <c r="A99" s="364">
        <v>2022</v>
      </c>
      <c r="B99" s="262" t="s">
        <v>10</v>
      </c>
      <c r="C99" s="384" t="s">
        <v>224</v>
      </c>
      <c r="D99" s="397">
        <v>26799.614558000001</v>
      </c>
      <c r="E99" s="397">
        <v>63796.635368000003</v>
      </c>
      <c r="F99" s="398">
        <v>42.007880828528023</v>
      </c>
    </row>
    <row r="100" spans="1:6" s="241" customFormat="1" ht="18" customHeight="1" outlineLevel="2" x14ac:dyDescent="0.5">
      <c r="A100" s="367">
        <v>2022</v>
      </c>
      <c r="B100" s="260" t="s">
        <v>11</v>
      </c>
      <c r="C100" s="380" t="s">
        <v>225</v>
      </c>
      <c r="D100" s="395">
        <v>24998.307363</v>
      </c>
      <c r="E100" s="395">
        <v>61458.585811999998</v>
      </c>
      <c r="F100" s="396">
        <v>40.67504488220586</v>
      </c>
    </row>
    <row r="101" spans="1:6" s="241" customFormat="1" ht="18" customHeight="1" outlineLevel="1" x14ac:dyDescent="0.5">
      <c r="A101" s="399">
        <v>2022</v>
      </c>
      <c r="B101" s="377" t="s">
        <v>699</v>
      </c>
      <c r="C101" s="388" t="s">
        <v>696</v>
      </c>
      <c r="D101" s="400">
        <v>78940.715984000009</v>
      </c>
      <c r="E101" s="400">
        <v>182810.79763800002</v>
      </c>
      <c r="F101" s="401">
        <v>43.181648460567175</v>
      </c>
    </row>
    <row r="102" spans="1:6" s="241" customFormat="1" ht="18" customHeight="1" outlineLevel="2" x14ac:dyDescent="0.5">
      <c r="A102" s="364">
        <v>2022</v>
      </c>
      <c r="B102" s="262" t="s">
        <v>12</v>
      </c>
      <c r="C102" s="384" t="s">
        <v>226</v>
      </c>
      <c r="D102" s="397">
        <v>25577.905961</v>
      </c>
      <c r="E102" s="397">
        <v>66275.153928999993</v>
      </c>
      <c r="F102" s="398">
        <v>38.593506683366428</v>
      </c>
    </row>
    <row r="103" spans="1:6" s="241" customFormat="1" ht="18" customHeight="1" outlineLevel="2" x14ac:dyDescent="0.5">
      <c r="A103" s="367">
        <v>2022</v>
      </c>
      <c r="B103" s="260" t="s">
        <v>13</v>
      </c>
      <c r="C103" s="380" t="s">
        <v>227</v>
      </c>
      <c r="D103" s="395">
        <v>22753.358834999999</v>
      </c>
      <c r="E103" s="395">
        <v>64754.098078000003</v>
      </c>
      <c r="F103" s="396">
        <v>35.138098607430656</v>
      </c>
    </row>
    <row r="104" spans="1:6" s="241" customFormat="1" ht="18" customHeight="1" outlineLevel="2" x14ac:dyDescent="0.5">
      <c r="A104" s="364">
        <v>2022</v>
      </c>
      <c r="B104" s="262" t="s">
        <v>14</v>
      </c>
      <c r="C104" s="384" t="s">
        <v>228</v>
      </c>
      <c r="D104" s="397">
        <v>23617.998065</v>
      </c>
      <c r="E104" s="397">
        <v>64938.981055999997</v>
      </c>
      <c r="F104" s="398">
        <v>36.369523637325116</v>
      </c>
    </row>
    <row r="105" spans="1:6" s="241" customFormat="1" ht="18" customHeight="1" outlineLevel="1" x14ac:dyDescent="0.5">
      <c r="A105" s="399">
        <v>2022</v>
      </c>
      <c r="B105" s="377" t="s">
        <v>700</v>
      </c>
      <c r="C105" s="388" t="s">
        <v>697</v>
      </c>
      <c r="D105" s="400">
        <v>71949.262860999996</v>
      </c>
      <c r="E105" s="400">
        <v>195968.23306299999</v>
      </c>
      <c r="F105" s="401">
        <v>36.714758170968302</v>
      </c>
    </row>
    <row r="106" spans="1:6" s="241" customFormat="1" ht="18" customHeight="1" x14ac:dyDescent="0.5">
      <c r="A106" s="399">
        <v>2022</v>
      </c>
      <c r="B106" s="377" t="s">
        <v>21</v>
      </c>
      <c r="C106" s="388" t="s">
        <v>240</v>
      </c>
      <c r="D106" s="400">
        <v>315663.70533899998</v>
      </c>
      <c r="E106" s="400">
        <v>712037.99876800005</v>
      </c>
      <c r="F106" s="401">
        <v>44.332424096070071</v>
      </c>
    </row>
    <row r="107" spans="1:6" s="241" customFormat="1" ht="18" customHeight="1" outlineLevel="2" x14ac:dyDescent="0.5">
      <c r="A107" s="367">
        <v>2023</v>
      </c>
      <c r="B107" s="260" t="s">
        <v>3</v>
      </c>
      <c r="C107" s="380" t="s">
        <v>217</v>
      </c>
      <c r="D107" s="395">
        <v>23185.442144000001</v>
      </c>
      <c r="E107" s="395">
        <v>66071.600479000001</v>
      </c>
      <c r="F107" s="396">
        <v>35.091388699399211</v>
      </c>
    </row>
    <row r="108" spans="1:6" s="241" customFormat="1" ht="18" customHeight="1" outlineLevel="2" x14ac:dyDescent="0.5">
      <c r="A108" s="364">
        <v>2023</v>
      </c>
      <c r="B108" s="262" t="s">
        <v>4</v>
      </c>
      <c r="C108" s="384" t="s">
        <v>218</v>
      </c>
      <c r="D108" s="397">
        <v>20936.327239999999</v>
      </c>
      <c r="E108" s="397">
        <v>56195.934169</v>
      </c>
      <c r="F108" s="398">
        <v>37.255946626027161</v>
      </c>
    </row>
    <row r="109" spans="1:6" s="241" customFormat="1" ht="18" customHeight="1" outlineLevel="2" x14ac:dyDescent="0.5">
      <c r="A109" s="367">
        <v>2023</v>
      </c>
      <c r="B109" s="260" t="s">
        <v>5</v>
      </c>
      <c r="C109" s="380" t="s">
        <v>219</v>
      </c>
      <c r="D109" s="395">
        <v>23461.672231</v>
      </c>
      <c r="E109" s="395">
        <v>66686.295026000007</v>
      </c>
      <c r="F109" s="396">
        <v>35.182149828315758</v>
      </c>
    </row>
    <row r="110" spans="1:6" s="241" customFormat="1" ht="18" customHeight="1" outlineLevel="1" x14ac:dyDescent="0.5">
      <c r="A110" s="399">
        <v>2023</v>
      </c>
      <c r="B110" s="377" t="s">
        <v>693</v>
      </c>
      <c r="C110" s="388" t="s">
        <v>694</v>
      </c>
      <c r="D110" s="400">
        <v>67583.441615000003</v>
      </c>
      <c r="E110" s="400">
        <v>188953.82967400001</v>
      </c>
      <c r="F110" s="401">
        <v>35.767172187830745</v>
      </c>
    </row>
    <row r="111" spans="1:6" s="241" customFormat="1" ht="18" customHeight="1" outlineLevel="2" x14ac:dyDescent="0.5">
      <c r="A111" s="364">
        <v>2023</v>
      </c>
      <c r="B111" s="262" t="s">
        <v>6</v>
      </c>
      <c r="C111" s="384" t="s">
        <v>220</v>
      </c>
      <c r="D111" s="397">
        <v>19910.342057999998</v>
      </c>
      <c r="E111" s="397">
        <v>61116.955199000004</v>
      </c>
      <c r="F111" s="398">
        <v>32.577444333034727</v>
      </c>
    </row>
    <row r="112" spans="1:6" s="241" customFormat="1" ht="18" customHeight="1" outlineLevel="2" x14ac:dyDescent="0.5">
      <c r="A112" s="367">
        <v>2023</v>
      </c>
      <c r="B112" s="260" t="s">
        <v>7</v>
      </c>
      <c r="C112" s="380" t="s">
        <v>221</v>
      </c>
      <c r="D112" s="395">
        <v>26707.944834999998</v>
      </c>
      <c r="E112" s="395">
        <v>68437.407315000004</v>
      </c>
      <c r="F112" s="396">
        <v>39.025360373560197</v>
      </c>
    </row>
    <row r="113" spans="1:6" s="241" customFormat="1" ht="18" customHeight="1" outlineLevel="2" x14ac:dyDescent="0.5">
      <c r="A113" s="364">
        <v>2023</v>
      </c>
      <c r="B113" s="262" t="s">
        <v>8</v>
      </c>
      <c r="C113" s="384" t="s">
        <v>222</v>
      </c>
      <c r="D113" s="397">
        <v>20122.970122999999</v>
      </c>
      <c r="E113" s="397">
        <v>60800.478174999997</v>
      </c>
      <c r="F113" s="398">
        <v>33.096730037353858</v>
      </c>
    </row>
    <row r="114" spans="1:6" s="241" customFormat="1" ht="18" customHeight="1" outlineLevel="1" x14ac:dyDescent="0.5">
      <c r="A114" s="399">
        <v>2023</v>
      </c>
      <c r="B114" s="377" t="s">
        <v>698</v>
      </c>
      <c r="C114" s="388" t="s">
        <v>695</v>
      </c>
      <c r="D114" s="400">
        <v>66741.257015999989</v>
      </c>
      <c r="E114" s="400">
        <v>190354.840689</v>
      </c>
      <c r="F114" s="401">
        <v>35.06149713578403</v>
      </c>
    </row>
    <row r="115" spans="1:6" s="241" customFormat="1" ht="18" customHeight="1" outlineLevel="2" x14ac:dyDescent="0.5">
      <c r="A115" s="367">
        <v>2023</v>
      </c>
      <c r="B115" s="260" t="s">
        <v>9</v>
      </c>
      <c r="C115" s="380" t="s">
        <v>223</v>
      </c>
      <c r="D115" s="395">
        <v>21321.619934999999</v>
      </c>
      <c r="E115" s="395">
        <v>66794.125732</v>
      </c>
      <c r="F115" s="396">
        <v>31.921399825711244</v>
      </c>
    </row>
    <row r="116" spans="1:6" s="241" customFormat="1" ht="18" customHeight="1" outlineLevel="2" x14ac:dyDescent="0.5">
      <c r="A116" s="364">
        <v>2023</v>
      </c>
      <c r="B116" s="262" t="s">
        <v>10</v>
      </c>
      <c r="C116" s="384" t="s">
        <v>224</v>
      </c>
      <c r="D116" s="397">
        <v>25609.116612000002</v>
      </c>
      <c r="E116" s="397">
        <v>67436.825349000006</v>
      </c>
      <c r="F116" s="398">
        <v>37.974973583746483</v>
      </c>
    </row>
    <row r="117" spans="1:6" s="241" customFormat="1" ht="18" customHeight="1" outlineLevel="2" x14ac:dyDescent="0.5">
      <c r="A117" s="367">
        <v>2023</v>
      </c>
      <c r="B117" s="260" t="s">
        <v>11</v>
      </c>
      <c r="C117" s="380" t="s">
        <v>225</v>
      </c>
      <c r="D117" s="395">
        <v>21140.604713000001</v>
      </c>
      <c r="E117" s="395">
        <v>60754.793618999996</v>
      </c>
      <c r="F117" s="396">
        <v>34.796603615469522</v>
      </c>
    </row>
    <row r="118" spans="1:6" s="241" customFormat="1" ht="18" customHeight="1" outlineLevel="1" x14ac:dyDescent="0.5">
      <c r="A118" s="399">
        <v>2023</v>
      </c>
      <c r="B118" s="377" t="s">
        <v>699</v>
      </c>
      <c r="C118" s="388" t="s">
        <v>696</v>
      </c>
      <c r="D118" s="400">
        <v>68071.341260000001</v>
      </c>
      <c r="E118" s="400">
        <v>194985.74470000001</v>
      </c>
      <c r="F118" s="401">
        <v>34.910932265706293</v>
      </c>
    </row>
    <row r="119" spans="1:6" s="241" customFormat="1" ht="18" customHeight="1" outlineLevel="2" x14ac:dyDescent="0.5">
      <c r="A119" s="364">
        <v>2023</v>
      </c>
      <c r="B119" s="262" t="s">
        <v>12</v>
      </c>
      <c r="C119" s="384" t="s">
        <v>226</v>
      </c>
      <c r="D119" s="397">
        <v>22528.700929999999</v>
      </c>
      <c r="E119" s="397">
        <v>74866.783806000007</v>
      </c>
      <c r="F119" s="398">
        <v>30.091717293984377</v>
      </c>
    </row>
    <row r="120" spans="1:6" s="241" customFormat="1" ht="18" customHeight="1" outlineLevel="2" x14ac:dyDescent="0.5">
      <c r="A120" s="367">
        <v>2023</v>
      </c>
      <c r="B120" s="260" t="s">
        <v>13</v>
      </c>
      <c r="C120" s="380" t="s">
        <v>227</v>
      </c>
      <c r="D120" s="395">
        <v>22505.487858</v>
      </c>
      <c r="E120" s="395">
        <v>64663.487847999997</v>
      </c>
      <c r="F120" s="396">
        <v>34.804011671783151</v>
      </c>
    </row>
    <row r="121" spans="1:6" s="241" customFormat="1" ht="18" customHeight="1" outlineLevel="2" x14ac:dyDescent="0.5">
      <c r="A121" s="364">
        <v>2023</v>
      </c>
      <c r="B121" s="262" t="s">
        <v>14</v>
      </c>
      <c r="C121" s="384" t="s">
        <v>228</v>
      </c>
      <c r="D121" s="397">
        <v>24942.093400000002</v>
      </c>
      <c r="E121" s="397">
        <v>62199.571830000001</v>
      </c>
      <c r="F121" s="398">
        <v>40.1001046569423</v>
      </c>
    </row>
    <row r="122" spans="1:6" s="241" customFormat="1" ht="18" customHeight="1" outlineLevel="1" x14ac:dyDescent="0.5">
      <c r="A122" s="399">
        <v>2023</v>
      </c>
      <c r="B122" s="377" t="s">
        <v>700</v>
      </c>
      <c r="C122" s="388" t="s">
        <v>697</v>
      </c>
      <c r="D122" s="400">
        <v>69976.282187999997</v>
      </c>
      <c r="E122" s="400">
        <v>201729.84348400001</v>
      </c>
      <c r="F122" s="401">
        <v>34.688116036510031</v>
      </c>
    </row>
    <row r="123" spans="1:6" s="241" customFormat="1" ht="18" customHeight="1" x14ac:dyDescent="0.5">
      <c r="A123" s="399">
        <v>2023</v>
      </c>
      <c r="B123" s="377" t="s">
        <v>21</v>
      </c>
      <c r="C123" s="388" t="s">
        <v>240</v>
      </c>
      <c r="D123" s="400">
        <v>272372.32207900001</v>
      </c>
      <c r="E123" s="400">
        <v>776024.25854700012</v>
      </c>
      <c r="F123" s="401">
        <v>35.098428828627107</v>
      </c>
    </row>
    <row r="124" spans="1:6" s="241" customFormat="1" ht="18" customHeight="1" outlineLevel="2" x14ac:dyDescent="0.5">
      <c r="A124" s="367">
        <v>2024</v>
      </c>
      <c r="B124" s="260" t="s">
        <v>3</v>
      </c>
      <c r="C124" s="380" t="s">
        <v>217</v>
      </c>
      <c r="D124" s="395">
        <v>23926.921977999998</v>
      </c>
      <c r="E124" s="395">
        <v>66831.901641999997</v>
      </c>
      <c r="F124" s="396">
        <v>35.801647701377554</v>
      </c>
    </row>
    <row r="125" spans="1:6" s="241" customFormat="1" ht="18" customHeight="1" outlineLevel="2" x14ac:dyDescent="0.5">
      <c r="A125" s="364">
        <v>2024</v>
      </c>
      <c r="B125" s="262" t="s">
        <v>4</v>
      </c>
      <c r="C125" s="384" t="s">
        <v>218</v>
      </c>
      <c r="D125" s="397">
        <v>22844.014094999999</v>
      </c>
      <c r="E125" s="397">
        <v>66899.471162999995</v>
      </c>
      <c r="F125" s="398">
        <v>34.146778289682963</v>
      </c>
    </row>
    <row r="126" spans="1:6" s="241" customFormat="1" ht="18" customHeight="1" outlineLevel="2" x14ac:dyDescent="0.5">
      <c r="A126" s="367">
        <v>2024</v>
      </c>
      <c r="B126" s="260" t="s">
        <v>5</v>
      </c>
      <c r="C126" s="380" t="s">
        <v>219</v>
      </c>
      <c r="D126" s="395">
        <v>24415.834437000001</v>
      </c>
      <c r="E126" s="395">
        <v>73883.478417999999</v>
      </c>
      <c r="F126" s="396">
        <v>33.046406259957095</v>
      </c>
    </row>
    <row r="127" spans="1:6" s="241" customFormat="1" ht="18" customHeight="1" outlineLevel="1" x14ac:dyDescent="0.5">
      <c r="A127" s="399">
        <v>2024</v>
      </c>
      <c r="B127" s="377" t="s">
        <v>693</v>
      </c>
      <c r="C127" s="388" t="s">
        <v>694</v>
      </c>
      <c r="D127" s="400">
        <v>71186.770510000002</v>
      </c>
      <c r="E127" s="400">
        <v>207614.85122299998</v>
      </c>
      <c r="F127" s="401">
        <v>34.287899006578286</v>
      </c>
    </row>
    <row r="128" spans="1:6" s="241" customFormat="1" ht="18" customHeight="1" outlineLevel="2" x14ac:dyDescent="0.5">
      <c r="A128" s="364">
        <v>2024</v>
      </c>
      <c r="B128" s="262" t="s">
        <v>6</v>
      </c>
      <c r="C128" s="384" t="s">
        <v>220</v>
      </c>
      <c r="D128" s="397">
        <v>22763.286207000001</v>
      </c>
      <c r="E128" s="397">
        <v>64363.522628999999</v>
      </c>
      <c r="F128" s="398">
        <v>35.366750105041092</v>
      </c>
    </row>
    <row r="129" spans="1:6" s="241" customFormat="1" ht="18" customHeight="1" outlineLevel="2" x14ac:dyDescent="0.5">
      <c r="A129" s="367">
        <v>2024</v>
      </c>
      <c r="B129" s="260" t="s">
        <v>7</v>
      </c>
      <c r="C129" s="380" t="s">
        <v>221</v>
      </c>
      <c r="D129" s="395">
        <v>29361.225758</v>
      </c>
      <c r="E129" s="395">
        <v>75099.337362000006</v>
      </c>
      <c r="F129" s="396">
        <v>39.096517744851198</v>
      </c>
    </row>
    <row r="130" spans="1:6" s="241" customFormat="1" ht="18" customHeight="1" outlineLevel="2" x14ac:dyDescent="0.5">
      <c r="A130" s="364">
        <v>2024</v>
      </c>
      <c r="B130" s="262" t="s">
        <v>8</v>
      </c>
      <c r="C130" s="384" t="s">
        <v>222</v>
      </c>
      <c r="D130" s="397">
        <v>22477.023422999999</v>
      </c>
      <c r="E130" s="397">
        <v>68834.009336000003</v>
      </c>
      <c r="F130" s="398">
        <v>32.653950626764633</v>
      </c>
    </row>
    <row r="131" spans="1:6" s="241" customFormat="1" ht="18" customHeight="1" outlineLevel="1" x14ac:dyDescent="0.5">
      <c r="A131" s="399">
        <v>2024</v>
      </c>
      <c r="B131" s="377" t="s">
        <v>698</v>
      </c>
      <c r="C131" s="388" t="s">
        <v>695</v>
      </c>
      <c r="D131" s="400">
        <v>74601.535387999989</v>
      </c>
      <c r="E131" s="400">
        <v>208296.86932699999</v>
      </c>
      <c r="F131" s="401">
        <v>35.81500558747473</v>
      </c>
    </row>
    <row r="132" spans="1:6" s="241" customFormat="1" ht="18" customHeight="1" outlineLevel="2" x14ac:dyDescent="0.5">
      <c r="A132" s="367">
        <v>2024</v>
      </c>
      <c r="B132" s="260" t="s">
        <v>9</v>
      </c>
      <c r="C132" s="380" t="s">
        <v>223</v>
      </c>
      <c r="D132" s="395">
        <v>25858.586411</v>
      </c>
      <c r="E132" s="395">
        <v>77487.681439000007</v>
      </c>
      <c r="F132" s="396">
        <v>33.371222277900323</v>
      </c>
    </row>
    <row r="133" spans="1:6" s="241" customFormat="1" ht="18" customHeight="1" outlineLevel="2" x14ac:dyDescent="0.5">
      <c r="A133" s="364">
        <v>2024</v>
      </c>
      <c r="B133" s="262" t="s">
        <v>10</v>
      </c>
      <c r="C133" s="384" t="s">
        <v>224</v>
      </c>
      <c r="D133" s="397">
        <v>27742.528209</v>
      </c>
      <c r="E133" s="397">
        <v>69725.233445000005</v>
      </c>
      <c r="F133" s="398">
        <v>39.788361886064671</v>
      </c>
    </row>
    <row r="134" spans="1:6" s="241" customFormat="1" ht="18" customHeight="1" outlineLevel="2" x14ac:dyDescent="0.5">
      <c r="A134" s="367">
        <v>2024</v>
      </c>
      <c r="B134" s="260" t="s">
        <v>11</v>
      </c>
      <c r="C134" s="380" t="s">
        <v>225</v>
      </c>
      <c r="D134" s="395">
        <v>26348.372235999999</v>
      </c>
      <c r="E134" s="395">
        <v>73325.746727999998</v>
      </c>
      <c r="F134" s="396">
        <v>35.933315938450136</v>
      </c>
    </row>
    <row r="135" spans="1:6" s="241" customFormat="1" ht="18" customHeight="1" outlineLevel="1" x14ac:dyDescent="0.5">
      <c r="A135" s="399">
        <v>2024</v>
      </c>
      <c r="B135" s="377" t="s">
        <v>699</v>
      </c>
      <c r="C135" s="388" t="s">
        <v>696</v>
      </c>
      <c r="D135" s="400">
        <v>79949.486856000003</v>
      </c>
      <c r="E135" s="400">
        <v>220538.66161200003</v>
      </c>
      <c r="F135" s="401">
        <v>36.251914413381826</v>
      </c>
    </row>
    <row r="136" spans="1:6" s="241" customFormat="1" ht="18" customHeight="1" outlineLevel="2" x14ac:dyDescent="0.5">
      <c r="A136" s="364">
        <v>2024</v>
      </c>
      <c r="B136" s="262" t="s">
        <v>12</v>
      </c>
      <c r="C136" s="384" t="s">
        <v>226</v>
      </c>
      <c r="D136" s="397">
        <v>25616.102277000002</v>
      </c>
      <c r="E136" s="397">
        <v>76801.991435000004</v>
      </c>
      <c r="F136" s="398">
        <v>33.353434980497518</v>
      </c>
    </row>
    <row r="137" spans="1:6" s="241" customFormat="1" ht="18" customHeight="1" outlineLevel="2" x14ac:dyDescent="0.5">
      <c r="A137" s="367">
        <v>2024</v>
      </c>
      <c r="B137" s="260" t="s">
        <v>13</v>
      </c>
      <c r="C137" s="380" t="s">
        <v>227</v>
      </c>
      <c r="D137" s="395">
        <v>27082.509751000001</v>
      </c>
      <c r="E137" s="395">
        <v>77574.821186999994</v>
      </c>
      <c r="F137" s="396">
        <v>34.911469129545985</v>
      </c>
    </row>
    <row r="138" spans="1:6" s="241" customFormat="1" ht="18" customHeight="1" outlineLevel="2" x14ac:dyDescent="0.5">
      <c r="A138" s="364">
        <v>2024</v>
      </c>
      <c r="B138" s="262" t="s">
        <v>14</v>
      </c>
      <c r="C138" s="384" t="s">
        <v>228</v>
      </c>
      <c r="D138" s="397">
        <v>29515.561972</v>
      </c>
      <c r="E138" s="397">
        <v>82196.335944999999</v>
      </c>
      <c r="F138" s="398">
        <v>35.908610320233421</v>
      </c>
    </row>
    <row r="139" spans="1:6" s="241" customFormat="1" ht="18" customHeight="1" outlineLevel="1" x14ac:dyDescent="0.5">
      <c r="A139" s="399">
        <v>2023</v>
      </c>
      <c r="B139" s="377" t="s">
        <v>700</v>
      </c>
      <c r="C139" s="388" t="s">
        <v>697</v>
      </c>
      <c r="D139" s="400">
        <v>82214.173999999999</v>
      </c>
      <c r="E139" s="400">
        <v>236573.148567</v>
      </c>
      <c r="F139" s="401">
        <v>34.752115571018024</v>
      </c>
    </row>
    <row r="140" spans="1:6" s="241" customFormat="1" ht="18" customHeight="1" x14ac:dyDescent="0.5">
      <c r="A140" s="399">
        <v>2024</v>
      </c>
      <c r="B140" s="377" t="s">
        <v>21</v>
      </c>
      <c r="C140" s="388" t="s">
        <v>240</v>
      </c>
      <c r="D140" s="400">
        <v>307951.96675399999</v>
      </c>
      <c r="E140" s="400">
        <v>873023.53072899999</v>
      </c>
      <c r="F140" s="401">
        <v>35.274188600260423</v>
      </c>
    </row>
    <row r="141" spans="1:6" s="241" customFormat="1" ht="18" customHeight="1" outlineLevel="2" x14ac:dyDescent="0.5">
      <c r="A141" s="367">
        <v>2025</v>
      </c>
      <c r="B141" s="260" t="s">
        <v>3</v>
      </c>
      <c r="C141" s="380" t="s">
        <v>217</v>
      </c>
      <c r="D141" s="395">
        <v>26926.343213</v>
      </c>
      <c r="E141" s="395">
        <v>76379.087992000001</v>
      </c>
      <c r="F141" s="396">
        <v>35.253554000000001</v>
      </c>
    </row>
    <row r="142" spans="1:6" s="241" customFormat="1" ht="18" customHeight="1" outlineLevel="2" x14ac:dyDescent="0.5">
      <c r="A142" s="364">
        <v>2025</v>
      </c>
      <c r="B142" s="262" t="s">
        <v>4</v>
      </c>
      <c r="C142" s="384" t="s">
        <v>218</v>
      </c>
      <c r="D142" s="397">
        <v>26968.954787999999</v>
      </c>
      <c r="E142" s="397">
        <v>71421.907296000005</v>
      </c>
      <c r="F142" s="398">
        <v>37.760060000000003</v>
      </c>
    </row>
    <row r="143" spans="1:6" s="241" customFormat="1" ht="18" customHeight="1" outlineLevel="2" x14ac:dyDescent="0.5">
      <c r="A143" s="367">
        <v>2025</v>
      </c>
      <c r="B143" s="260" t="s">
        <v>5</v>
      </c>
      <c r="C143" s="380" t="s">
        <v>219</v>
      </c>
      <c r="D143" s="395">
        <v>27484.336919000001</v>
      </c>
      <c r="E143" s="395">
        <v>76806.841350000002</v>
      </c>
      <c r="F143" s="396">
        <v>35.783709000000002</v>
      </c>
    </row>
    <row r="144" spans="1:6" s="241" customFormat="1" ht="18" customHeight="1" outlineLevel="1" x14ac:dyDescent="0.5">
      <c r="A144" s="399">
        <v>2025</v>
      </c>
      <c r="B144" s="377" t="s">
        <v>693</v>
      </c>
      <c r="C144" s="388" t="s">
        <v>694</v>
      </c>
      <c r="D144" s="400">
        <v>81379.634920000011</v>
      </c>
      <c r="E144" s="400">
        <v>224607.83663800001</v>
      </c>
      <c r="F144" s="401">
        <v>36.231876918506366</v>
      </c>
    </row>
    <row r="145" spans="1:6" s="241" customFormat="1" ht="18" customHeight="1" outlineLevel="2" x14ac:dyDescent="0.5">
      <c r="A145" s="364">
        <v>2025</v>
      </c>
      <c r="B145" s="262" t="s">
        <v>6</v>
      </c>
      <c r="C145" s="384" t="s">
        <v>220</v>
      </c>
      <c r="D145" s="397">
        <v>30178.092647000001</v>
      </c>
      <c r="E145" s="397">
        <v>79875.115372999993</v>
      </c>
      <c r="F145" s="398">
        <v>37.781595000000003</v>
      </c>
    </row>
    <row r="146" spans="1:6" s="241" customFormat="1" ht="18" customHeight="1" outlineLevel="2" x14ac:dyDescent="0.5">
      <c r="A146" s="367">
        <v>2025</v>
      </c>
      <c r="B146" s="260" t="s">
        <v>7</v>
      </c>
      <c r="C146" s="380" t="s">
        <v>221</v>
      </c>
      <c r="D146" s="395">
        <v>30957.434916999999</v>
      </c>
      <c r="E146" s="395">
        <v>84219.996337000004</v>
      </c>
      <c r="F146" s="396">
        <v>36.757820000000002</v>
      </c>
    </row>
    <row r="147" spans="1:6" s="241" customFormat="1" ht="18" customHeight="1" outlineLevel="2" x14ac:dyDescent="0.5">
      <c r="A147" s="364">
        <v>2025</v>
      </c>
      <c r="B147" s="262" t="s">
        <v>8</v>
      </c>
      <c r="C147" s="384" t="s">
        <v>222</v>
      </c>
      <c r="D147" s="397">
        <v>27216.274151000001</v>
      </c>
      <c r="E147" s="397">
        <v>72654.631168000007</v>
      </c>
      <c r="F147" s="398">
        <v>37.459792999999998</v>
      </c>
    </row>
    <row r="148" spans="1:6" s="241" customFormat="1" ht="18" customHeight="1" outlineLevel="1" x14ac:dyDescent="0.5">
      <c r="A148" s="399">
        <v>2025</v>
      </c>
      <c r="B148" s="377" t="s">
        <v>698</v>
      </c>
      <c r="C148" s="388" t="s">
        <v>695</v>
      </c>
      <c r="D148" s="400">
        <v>88351.801715000009</v>
      </c>
      <c r="E148" s="400">
        <v>236749.74287800002</v>
      </c>
      <c r="F148" s="401">
        <v>37.318647378860618</v>
      </c>
    </row>
    <row r="149" spans="1:6" s="241" customFormat="1" ht="18" customHeight="1" outlineLevel="2" x14ac:dyDescent="0.5">
      <c r="A149" s="367">
        <v>2025</v>
      </c>
      <c r="B149" s="260" t="s">
        <v>9</v>
      </c>
      <c r="C149" s="380" t="s">
        <v>223</v>
      </c>
      <c r="D149" s="395">
        <v>33190.562205000002</v>
      </c>
      <c r="E149" s="395">
        <v>82719.401356999995</v>
      </c>
      <c r="F149" s="396">
        <v>40.124277999999997</v>
      </c>
    </row>
    <row r="150" spans="1:6" s="241" customFormat="1" ht="18" customHeight="1" outlineLevel="2" x14ac:dyDescent="0.5">
      <c r="A150" s="364">
        <v>2025</v>
      </c>
      <c r="B150" s="262" t="s">
        <v>10</v>
      </c>
      <c r="C150" s="384" t="s">
        <v>224</v>
      </c>
      <c r="D150" s="397">
        <v>28758.701067999998</v>
      </c>
      <c r="E150" s="397">
        <v>78834.553386</v>
      </c>
      <c r="F150" s="398">
        <v>36.479816999999997</v>
      </c>
    </row>
    <row r="151" spans="1:6" s="241" customFormat="1" ht="18" customHeight="1" outlineLevel="2" x14ac:dyDescent="0.5">
      <c r="A151" s="367">
        <v>2025</v>
      </c>
      <c r="B151" s="260" t="s">
        <v>11</v>
      </c>
      <c r="C151" s="380" t="s">
        <v>225</v>
      </c>
      <c r="D151" s="395">
        <v>31802.817537999999</v>
      </c>
      <c r="E151" s="395">
        <v>77463.600141000003</v>
      </c>
      <c r="F151" s="396">
        <v>41.055176000000003</v>
      </c>
    </row>
    <row r="152" spans="1:6" s="241" customFormat="1" ht="18" customHeight="1" outlineLevel="1" x14ac:dyDescent="0.5">
      <c r="A152" s="399">
        <v>2025</v>
      </c>
      <c r="B152" s="377" t="s">
        <v>699</v>
      </c>
      <c r="C152" s="388" t="s">
        <v>696</v>
      </c>
      <c r="D152" s="400">
        <v>93752.080811000007</v>
      </c>
      <c r="E152" s="400">
        <v>239017.55488399998</v>
      </c>
      <c r="F152" s="401">
        <v>39.223931002264571</v>
      </c>
    </row>
    <row r="153" spans="1:6" s="241" customFormat="1" ht="18" customHeight="1" outlineLevel="2" x14ac:dyDescent="0.5">
      <c r="A153" s="364">
        <v>2025</v>
      </c>
      <c r="B153" s="262" t="s">
        <v>12</v>
      </c>
      <c r="C153" s="384" t="s">
        <v>226</v>
      </c>
      <c r="D153" s="397">
        <v>34073.583874999997</v>
      </c>
      <c r="E153" s="397">
        <v>82814.408815000003</v>
      </c>
      <c r="F153" s="398">
        <v>41.144511000000001</v>
      </c>
    </row>
    <row r="154" spans="1:6" s="241" customFormat="1" ht="18" customHeight="1" outlineLevel="2" x14ac:dyDescent="0.5">
      <c r="A154" s="367">
        <v>2025</v>
      </c>
      <c r="B154" s="260" t="s">
        <v>13</v>
      </c>
      <c r="C154" s="380" t="s">
        <v>227</v>
      </c>
      <c r="D154" s="395">
        <v>32737.544094000001</v>
      </c>
      <c r="E154" s="395">
        <v>80221.918938000003</v>
      </c>
      <c r="F154" s="396">
        <v>40.808726999999998</v>
      </c>
    </row>
    <row r="155" spans="1:6" s="241" customFormat="1" ht="18" customHeight="1" outlineLevel="2" x14ac:dyDescent="0.5">
      <c r="A155" s="364">
        <v>2025</v>
      </c>
      <c r="B155" s="262" t="s">
        <v>14</v>
      </c>
      <c r="C155" s="384" t="s">
        <v>228</v>
      </c>
      <c r="D155" s="397">
        <v>35785.328588999997</v>
      </c>
      <c r="E155" s="397">
        <v>86413.700343000004</v>
      </c>
      <c r="F155" s="398">
        <v>41.411638000000004</v>
      </c>
    </row>
    <row r="156" spans="1:6" s="241" customFormat="1" ht="18" customHeight="1" outlineLevel="1" x14ac:dyDescent="0.5">
      <c r="A156" s="399">
        <v>2023</v>
      </c>
      <c r="B156" s="377" t="s">
        <v>700</v>
      </c>
      <c r="C156" s="388" t="s">
        <v>697</v>
      </c>
      <c r="D156" s="400">
        <v>102596.45655799999</v>
      </c>
      <c r="E156" s="400">
        <v>249450.02809600002</v>
      </c>
      <c r="F156" s="401">
        <v>41.129061937213365</v>
      </c>
    </row>
    <row r="157" spans="1:6" s="241" customFormat="1" ht="18" customHeight="1" x14ac:dyDescent="0.5">
      <c r="A157" s="399">
        <v>2025</v>
      </c>
      <c r="B157" s="377" t="s">
        <v>21</v>
      </c>
      <c r="C157" s="388" t="s">
        <v>240</v>
      </c>
      <c r="D157" s="400">
        <v>366079.97400400002</v>
      </c>
      <c r="E157" s="400">
        <v>949825.16249600006</v>
      </c>
      <c r="F157" s="401">
        <v>38.541827323461931</v>
      </c>
    </row>
    <row r="158" spans="1:6" ht="18" customHeight="1" x14ac:dyDescent="0.5">
      <c r="A158" s="170" t="s">
        <v>636</v>
      </c>
      <c r="B158" s="171" t="s">
        <v>3</v>
      </c>
      <c r="C158" s="107" t="s">
        <v>217</v>
      </c>
      <c r="D158" s="172">
        <v>32222.623069000001</v>
      </c>
      <c r="E158" s="172">
        <v>84417.877856000006</v>
      </c>
      <c r="F158" s="173">
        <v>38.170377999999999</v>
      </c>
    </row>
    <row r="159" spans="1:6" ht="18" customHeight="1" x14ac:dyDescent="0.5">
      <c r="A159" s="174" t="s">
        <v>636</v>
      </c>
      <c r="B159" s="175" t="s">
        <v>4</v>
      </c>
      <c r="C159" s="110" t="s">
        <v>218</v>
      </c>
      <c r="D159" s="176">
        <v>31150.864312999998</v>
      </c>
      <c r="E159" s="176">
        <v>80208.059393000003</v>
      </c>
      <c r="F159" s="177">
        <v>38.837573999999996</v>
      </c>
    </row>
    <row r="160" spans="1:6" ht="18" customHeight="1" x14ac:dyDescent="0.5">
      <c r="A160" s="170" t="s">
        <v>636</v>
      </c>
      <c r="B160" s="171" t="s">
        <v>5</v>
      </c>
      <c r="C160" s="107" t="s">
        <v>219</v>
      </c>
      <c r="D160" s="172">
        <v>23280.450634000001</v>
      </c>
      <c r="E160" s="172">
        <v>59589.845805999998</v>
      </c>
      <c r="F160" s="173">
        <v>39.067815000000003</v>
      </c>
    </row>
    <row r="161" spans="1:6" s="241" customFormat="1" ht="18" customHeight="1" x14ac:dyDescent="0.5">
      <c r="A161" s="399" t="s">
        <v>636</v>
      </c>
      <c r="B161" s="377" t="s">
        <v>693</v>
      </c>
      <c r="C161" s="388" t="s">
        <v>694</v>
      </c>
      <c r="D161" s="400">
        <v>86101.896088000009</v>
      </c>
      <c r="E161" s="400">
        <v>222315.86976900001</v>
      </c>
      <c r="F161" s="401">
        <v>38.729532074100341</v>
      </c>
    </row>
    <row r="162" spans="1:6" s="241" customFormat="1" ht="18" customHeight="1" x14ac:dyDescent="0.5">
      <c r="A162" s="174" t="s">
        <v>636</v>
      </c>
      <c r="B162" s="262" t="s">
        <v>6</v>
      </c>
      <c r="C162" s="384" t="s">
        <v>220</v>
      </c>
      <c r="D162" s="397">
        <v>31526.955142999999</v>
      </c>
      <c r="E162" s="397">
        <v>75748.770676999993</v>
      </c>
      <c r="F162" s="398">
        <v>41.620418000000001</v>
      </c>
    </row>
    <row r="163" spans="1:6" ht="18" customHeight="1" x14ac:dyDescent="0.5">
      <c r="A163" s="153" t="s">
        <v>509</v>
      </c>
      <c r="D163" s="57"/>
      <c r="E163" s="57"/>
      <c r="F163" s="155" t="s">
        <v>510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8671875" defaultRowHeight="18" x14ac:dyDescent="0.5"/>
  <cols>
    <col min="1" max="2" width="18.88671875" style="46" customWidth="1"/>
    <col min="3" max="12" width="10" style="46" customWidth="1"/>
    <col min="13" max="13" width="11.88671875" style="46" bestFit="1" customWidth="1"/>
    <col min="14" max="15" width="8.88671875" style="46"/>
    <col min="16" max="17" width="8.88671875" style="52"/>
    <col min="18" max="251" width="8.88671875" style="46"/>
    <col min="252" max="252" width="5.88671875" style="46" customWidth="1"/>
    <col min="253" max="253" width="32.88671875" style="46" customWidth="1"/>
    <col min="254" max="254" width="5.88671875" style="46" customWidth="1"/>
    <col min="255" max="255" width="32.88671875" style="46" customWidth="1"/>
    <col min="256" max="261" width="8.88671875" style="46"/>
    <col min="262" max="262" width="32.88671875" style="46" customWidth="1"/>
    <col min="263" max="263" width="5.88671875" style="46" customWidth="1"/>
    <col min="264" max="264" width="32.88671875" style="46" customWidth="1"/>
    <col min="265" max="265" width="5.88671875" style="46" customWidth="1"/>
    <col min="266" max="507" width="8.88671875" style="46"/>
    <col min="508" max="508" width="5.88671875" style="46" customWidth="1"/>
    <col min="509" max="509" width="32.88671875" style="46" customWidth="1"/>
    <col min="510" max="510" width="5.88671875" style="46" customWidth="1"/>
    <col min="511" max="511" width="32.88671875" style="46" customWidth="1"/>
    <col min="512" max="517" width="8.88671875" style="46"/>
    <col min="518" max="518" width="32.88671875" style="46" customWidth="1"/>
    <col min="519" max="519" width="5.88671875" style="46" customWidth="1"/>
    <col min="520" max="520" width="32.88671875" style="46" customWidth="1"/>
    <col min="521" max="521" width="5.88671875" style="46" customWidth="1"/>
    <col min="522" max="763" width="8.88671875" style="46"/>
    <col min="764" max="764" width="5.88671875" style="46" customWidth="1"/>
    <col min="765" max="765" width="32.88671875" style="46" customWidth="1"/>
    <col min="766" max="766" width="5.88671875" style="46" customWidth="1"/>
    <col min="767" max="767" width="32.88671875" style="46" customWidth="1"/>
    <col min="768" max="773" width="8.88671875" style="46"/>
    <col min="774" max="774" width="32.88671875" style="46" customWidth="1"/>
    <col min="775" max="775" width="5.88671875" style="46" customWidth="1"/>
    <col min="776" max="776" width="32.88671875" style="46" customWidth="1"/>
    <col min="777" max="777" width="5.88671875" style="46" customWidth="1"/>
    <col min="778" max="1019" width="8.88671875" style="46"/>
    <col min="1020" max="1020" width="5.88671875" style="46" customWidth="1"/>
    <col min="1021" max="1021" width="32.88671875" style="46" customWidth="1"/>
    <col min="1022" max="1022" width="5.88671875" style="46" customWidth="1"/>
    <col min="1023" max="1023" width="32.88671875" style="46" customWidth="1"/>
    <col min="1024" max="1029" width="8.88671875" style="46"/>
    <col min="1030" max="1030" width="32.88671875" style="46" customWidth="1"/>
    <col min="1031" max="1031" width="5.88671875" style="46" customWidth="1"/>
    <col min="1032" max="1032" width="32.88671875" style="46" customWidth="1"/>
    <col min="1033" max="1033" width="5.88671875" style="46" customWidth="1"/>
    <col min="1034" max="1275" width="8.88671875" style="46"/>
    <col min="1276" max="1276" width="5.88671875" style="46" customWidth="1"/>
    <col min="1277" max="1277" width="32.88671875" style="46" customWidth="1"/>
    <col min="1278" max="1278" width="5.88671875" style="46" customWidth="1"/>
    <col min="1279" max="1279" width="32.88671875" style="46" customWidth="1"/>
    <col min="1280" max="1285" width="8.88671875" style="46"/>
    <col min="1286" max="1286" width="32.88671875" style="46" customWidth="1"/>
    <col min="1287" max="1287" width="5.88671875" style="46" customWidth="1"/>
    <col min="1288" max="1288" width="32.88671875" style="46" customWidth="1"/>
    <col min="1289" max="1289" width="5.88671875" style="46" customWidth="1"/>
    <col min="1290" max="1531" width="8.88671875" style="46"/>
    <col min="1532" max="1532" width="5.88671875" style="46" customWidth="1"/>
    <col min="1533" max="1533" width="32.88671875" style="46" customWidth="1"/>
    <col min="1534" max="1534" width="5.88671875" style="46" customWidth="1"/>
    <col min="1535" max="1535" width="32.88671875" style="46" customWidth="1"/>
    <col min="1536" max="1541" width="8.88671875" style="46"/>
    <col min="1542" max="1542" width="32.88671875" style="46" customWidth="1"/>
    <col min="1543" max="1543" width="5.88671875" style="46" customWidth="1"/>
    <col min="1544" max="1544" width="32.88671875" style="46" customWidth="1"/>
    <col min="1545" max="1545" width="5.88671875" style="46" customWidth="1"/>
    <col min="1546" max="1787" width="8.88671875" style="46"/>
    <col min="1788" max="1788" width="5.88671875" style="46" customWidth="1"/>
    <col min="1789" max="1789" width="32.88671875" style="46" customWidth="1"/>
    <col min="1790" max="1790" width="5.88671875" style="46" customWidth="1"/>
    <col min="1791" max="1791" width="32.88671875" style="46" customWidth="1"/>
    <col min="1792" max="1797" width="8.88671875" style="46"/>
    <col min="1798" max="1798" width="32.88671875" style="46" customWidth="1"/>
    <col min="1799" max="1799" width="5.88671875" style="46" customWidth="1"/>
    <col min="1800" max="1800" width="32.88671875" style="46" customWidth="1"/>
    <col min="1801" max="1801" width="5.88671875" style="46" customWidth="1"/>
    <col min="1802" max="2043" width="8.88671875" style="46"/>
    <col min="2044" max="2044" width="5.88671875" style="46" customWidth="1"/>
    <col min="2045" max="2045" width="32.88671875" style="46" customWidth="1"/>
    <col min="2046" max="2046" width="5.88671875" style="46" customWidth="1"/>
    <col min="2047" max="2047" width="32.88671875" style="46" customWidth="1"/>
    <col min="2048" max="2053" width="8.88671875" style="46"/>
    <col min="2054" max="2054" width="32.88671875" style="46" customWidth="1"/>
    <col min="2055" max="2055" width="5.88671875" style="46" customWidth="1"/>
    <col min="2056" max="2056" width="32.88671875" style="46" customWidth="1"/>
    <col min="2057" max="2057" width="5.88671875" style="46" customWidth="1"/>
    <col min="2058" max="2299" width="8.88671875" style="46"/>
    <col min="2300" max="2300" width="5.88671875" style="46" customWidth="1"/>
    <col min="2301" max="2301" width="32.88671875" style="46" customWidth="1"/>
    <col min="2302" max="2302" width="5.88671875" style="46" customWidth="1"/>
    <col min="2303" max="2303" width="32.88671875" style="46" customWidth="1"/>
    <col min="2304" max="2309" width="8.88671875" style="46"/>
    <col min="2310" max="2310" width="32.88671875" style="46" customWidth="1"/>
    <col min="2311" max="2311" width="5.88671875" style="46" customWidth="1"/>
    <col min="2312" max="2312" width="32.88671875" style="46" customWidth="1"/>
    <col min="2313" max="2313" width="5.88671875" style="46" customWidth="1"/>
    <col min="2314" max="2555" width="8.88671875" style="46"/>
    <col min="2556" max="2556" width="5.88671875" style="46" customWidth="1"/>
    <col min="2557" max="2557" width="32.88671875" style="46" customWidth="1"/>
    <col min="2558" max="2558" width="5.88671875" style="46" customWidth="1"/>
    <col min="2559" max="2559" width="32.88671875" style="46" customWidth="1"/>
    <col min="2560" max="2565" width="8.88671875" style="46"/>
    <col min="2566" max="2566" width="32.88671875" style="46" customWidth="1"/>
    <col min="2567" max="2567" width="5.88671875" style="46" customWidth="1"/>
    <col min="2568" max="2568" width="32.88671875" style="46" customWidth="1"/>
    <col min="2569" max="2569" width="5.88671875" style="46" customWidth="1"/>
    <col min="2570" max="2811" width="8.88671875" style="46"/>
    <col min="2812" max="2812" width="5.88671875" style="46" customWidth="1"/>
    <col min="2813" max="2813" width="32.88671875" style="46" customWidth="1"/>
    <col min="2814" max="2814" width="5.88671875" style="46" customWidth="1"/>
    <col min="2815" max="2815" width="32.88671875" style="46" customWidth="1"/>
    <col min="2816" max="2821" width="8.88671875" style="46"/>
    <col min="2822" max="2822" width="32.88671875" style="46" customWidth="1"/>
    <col min="2823" max="2823" width="5.88671875" style="46" customWidth="1"/>
    <col min="2824" max="2824" width="32.88671875" style="46" customWidth="1"/>
    <col min="2825" max="2825" width="5.88671875" style="46" customWidth="1"/>
    <col min="2826" max="3067" width="8.88671875" style="46"/>
    <col min="3068" max="3068" width="5.88671875" style="46" customWidth="1"/>
    <col min="3069" max="3069" width="32.88671875" style="46" customWidth="1"/>
    <col min="3070" max="3070" width="5.88671875" style="46" customWidth="1"/>
    <col min="3071" max="3071" width="32.88671875" style="46" customWidth="1"/>
    <col min="3072" max="3077" width="8.88671875" style="46"/>
    <col min="3078" max="3078" width="32.88671875" style="46" customWidth="1"/>
    <col min="3079" max="3079" width="5.88671875" style="46" customWidth="1"/>
    <col min="3080" max="3080" width="32.88671875" style="46" customWidth="1"/>
    <col min="3081" max="3081" width="5.88671875" style="46" customWidth="1"/>
    <col min="3082" max="3323" width="8.88671875" style="46"/>
    <col min="3324" max="3324" width="5.88671875" style="46" customWidth="1"/>
    <col min="3325" max="3325" width="32.88671875" style="46" customWidth="1"/>
    <col min="3326" max="3326" width="5.88671875" style="46" customWidth="1"/>
    <col min="3327" max="3327" width="32.88671875" style="46" customWidth="1"/>
    <col min="3328" max="3333" width="8.88671875" style="46"/>
    <col min="3334" max="3334" width="32.88671875" style="46" customWidth="1"/>
    <col min="3335" max="3335" width="5.88671875" style="46" customWidth="1"/>
    <col min="3336" max="3336" width="32.88671875" style="46" customWidth="1"/>
    <col min="3337" max="3337" width="5.88671875" style="46" customWidth="1"/>
    <col min="3338" max="3579" width="8.88671875" style="46"/>
    <col min="3580" max="3580" width="5.88671875" style="46" customWidth="1"/>
    <col min="3581" max="3581" width="32.88671875" style="46" customWidth="1"/>
    <col min="3582" max="3582" width="5.88671875" style="46" customWidth="1"/>
    <col min="3583" max="3583" width="32.88671875" style="46" customWidth="1"/>
    <col min="3584" max="3589" width="8.88671875" style="46"/>
    <col min="3590" max="3590" width="32.88671875" style="46" customWidth="1"/>
    <col min="3591" max="3591" width="5.88671875" style="46" customWidth="1"/>
    <col min="3592" max="3592" width="32.88671875" style="46" customWidth="1"/>
    <col min="3593" max="3593" width="5.88671875" style="46" customWidth="1"/>
    <col min="3594" max="3835" width="8.88671875" style="46"/>
    <col min="3836" max="3836" width="5.88671875" style="46" customWidth="1"/>
    <col min="3837" max="3837" width="32.88671875" style="46" customWidth="1"/>
    <col min="3838" max="3838" width="5.88671875" style="46" customWidth="1"/>
    <col min="3839" max="3839" width="32.88671875" style="46" customWidth="1"/>
    <col min="3840" max="3845" width="8.88671875" style="46"/>
    <col min="3846" max="3846" width="32.88671875" style="46" customWidth="1"/>
    <col min="3847" max="3847" width="5.88671875" style="46" customWidth="1"/>
    <col min="3848" max="3848" width="32.88671875" style="46" customWidth="1"/>
    <col min="3849" max="3849" width="5.88671875" style="46" customWidth="1"/>
    <col min="3850" max="4091" width="8.88671875" style="46"/>
    <col min="4092" max="4092" width="5.88671875" style="46" customWidth="1"/>
    <col min="4093" max="4093" width="32.88671875" style="46" customWidth="1"/>
    <col min="4094" max="4094" width="5.88671875" style="46" customWidth="1"/>
    <col min="4095" max="4095" width="32.88671875" style="46" customWidth="1"/>
    <col min="4096" max="4101" width="8.88671875" style="46"/>
    <col min="4102" max="4102" width="32.88671875" style="46" customWidth="1"/>
    <col min="4103" max="4103" width="5.88671875" style="46" customWidth="1"/>
    <col min="4104" max="4104" width="32.88671875" style="46" customWidth="1"/>
    <col min="4105" max="4105" width="5.88671875" style="46" customWidth="1"/>
    <col min="4106" max="4347" width="8.88671875" style="46"/>
    <col min="4348" max="4348" width="5.88671875" style="46" customWidth="1"/>
    <col min="4349" max="4349" width="32.88671875" style="46" customWidth="1"/>
    <col min="4350" max="4350" width="5.88671875" style="46" customWidth="1"/>
    <col min="4351" max="4351" width="32.88671875" style="46" customWidth="1"/>
    <col min="4352" max="4357" width="8.88671875" style="46"/>
    <col min="4358" max="4358" width="32.88671875" style="46" customWidth="1"/>
    <col min="4359" max="4359" width="5.88671875" style="46" customWidth="1"/>
    <col min="4360" max="4360" width="32.88671875" style="46" customWidth="1"/>
    <col min="4361" max="4361" width="5.88671875" style="46" customWidth="1"/>
    <col min="4362" max="4603" width="8.88671875" style="46"/>
    <col min="4604" max="4604" width="5.88671875" style="46" customWidth="1"/>
    <col min="4605" max="4605" width="32.88671875" style="46" customWidth="1"/>
    <col min="4606" max="4606" width="5.88671875" style="46" customWidth="1"/>
    <col min="4607" max="4607" width="32.88671875" style="46" customWidth="1"/>
    <col min="4608" max="4613" width="8.88671875" style="46"/>
    <col min="4614" max="4614" width="32.88671875" style="46" customWidth="1"/>
    <col min="4615" max="4615" width="5.88671875" style="46" customWidth="1"/>
    <col min="4616" max="4616" width="32.88671875" style="46" customWidth="1"/>
    <col min="4617" max="4617" width="5.88671875" style="46" customWidth="1"/>
    <col min="4618" max="4859" width="8.88671875" style="46"/>
    <col min="4860" max="4860" width="5.88671875" style="46" customWidth="1"/>
    <col min="4861" max="4861" width="32.88671875" style="46" customWidth="1"/>
    <col min="4862" max="4862" width="5.88671875" style="46" customWidth="1"/>
    <col min="4863" max="4863" width="32.88671875" style="46" customWidth="1"/>
    <col min="4864" max="4869" width="8.88671875" style="46"/>
    <col min="4870" max="4870" width="32.88671875" style="46" customWidth="1"/>
    <col min="4871" max="4871" width="5.88671875" style="46" customWidth="1"/>
    <col min="4872" max="4872" width="32.88671875" style="46" customWidth="1"/>
    <col min="4873" max="4873" width="5.88671875" style="46" customWidth="1"/>
    <col min="4874" max="5115" width="8.88671875" style="46"/>
    <col min="5116" max="5116" width="5.88671875" style="46" customWidth="1"/>
    <col min="5117" max="5117" width="32.88671875" style="46" customWidth="1"/>
    <col min="5118" max="5118" width="5.88671875" style="46" customWidth="1"/>
    <col min="5119" max="5119" width="32.88671875" style="46" customWidth="1"/>
    <col min="5120" max="5125" width="8.88671875" style="46"/>
    <col min="5126" max="5126" width="32.88671875" style="46" customWidth="1"/>
    <col min="5127" max="5127" width="5.88671875" style="46" customWidth="1"/>
    <col min="5128" max="5128" width="32.88671875" style="46" customWidth="1"/>
    <col min="5129" max="5129" width="5.88671875" style="46" customWidth="1"/>
    <col min="5130" max="5371" width="8.88671875" style="46"/>
    <col min="5372" max="5372" width="5.88671875" style="46" customWidth="1"/>
    <col min="5373" max="5373" width="32.88671875" style="46" customWidth="1"/>
    <col min="5374" max="5374" width="5.88671875" style="46" customWidth="1"/>
    <col min="5375" max="5375" width="32.88671875" style="46" customWidth="1"/>
    <col min="5376" max="5381" width="8.88671875" style="46"/>
    <col min="5382" max="5382" width="32.88671875" style="46" customWidth="1"/>
    <col min="5383" max="5383" width="5.88671875" style="46" customWidth="1"/>
    <col min="5384" max="5384" width="32.88671875" style="46" customWidth="1"/>
    <col min="5385" max="5385" width="5.88671875" style="46" customWidth="1"/>
    <col min="5386" max="5627" width="8.88671875" style="46"/>
    <col min="5628" max="5628" width="5.88671875" style="46" customWidth="1"/>
    <col min="5629" max="5629" width="32.88671875" style="46" customWidth="1"/>
    <col min="5630" max="5630" width="5.88671875" style="46" customWidth="1"/>
    <col min="5631" max="5631" width="32.88671875" style="46" customWidth="1"/>
    <col min="5632" max="5637" width="8.88671875" style="46"/>
    <col min="5638" max="5638" width="32.88671875" style="46" customWidth="1"/>
    <col min="5639" max="5639" width="5.88671875" style="46" customWidth="1"/>
    <col min="5640" max="5640" width="32.88671875" style="46" customWidth="1"/>
    <col min="5641" max="5641" width="5.88671875" style="46" customWidth="1"/>
    <col min="5642" max="5883" width="8.88671875" style="46"/>
    <col min="5884" max="5884" width="5.88671875" style="46" customWidth="1"/>
    <col min="5885" max="5885" width="32.88671875" style="46" customWidth="1"/>
    <col min="5886" max="5886" width="5.88671875" style="46" customWidth="1"/>
    <col min="5887" max="5887" width="32.88671875" style="46" customWidth="1"/>
    <col min="5888" max="5893" width="8.88671875" style="46"/>
    <col min="5894" max="5894" width="32.88671875" style="46" customWidth="1"/>
    <col min="5895" max="5895" width="5.88671875" style="46" customWidth="1"/>
    <col min="5896" max="5896" width="32.88671875" style="46" customWidth="1"/>
    <col min="5897" max="5897" width="5.88671875" style="46" customWidth="1"/>
    <col min="5898" max="6139" width="8.88671875" style="46"/>
    <col min="6140" max="6140" width="5.88671875" style="46" customWidth="1"/>
    <col min="6141" max="6141" width="32.88671875" style="46" customWidth="1"/>
    <col min="6142" max="6142" width="5.88671875" style="46" customWidth="1"/>
    <col min="6143" max="6143" width="32.88671875" style="46" customWidth="1"/>
    <col min="6144" max="6149" width="8.88671875" style="46"/>
    <col min="6150" max="6150" width="32.88671875" style="46" customWidth="1"/>
    <col min="6151" max="6151" width="5.88671875" style="46" customWidth="1"/>
    <col min="6152" max="6152" width="32.88671875" style="46" customWidth="1"/>
    <col min="6153" max="6153" width="5.88671875" style="46" customWidth="1"/>
    <col min="6154" max="6395" width="8.88671875" style="46"/>
    <col min="6396" max="6396" width="5.88671875" style="46" customWidth="1"/>
    <col min="6397" max="6397" width="32.88671875" style="46" customWidth="1"/>
    <col min="6398" max="6398" width="5.88671875" style="46" customWidth="1"/>
    <col min="6399" max="6399" width="32.88671875" style="46" customWidth="1"/>
    <col min="6400" max="6405" width="8.88671875" style="46"/>
    <col min="6406" max="6406" width="32.88671875" style="46" customWidth="1"/>
    <col min="6407" max="6407" width="5.88671875" style="46" customWidth="1"/>
    <col min="6408" max="6408" width="32.88671875" style="46" customWidth="1"/>
    <col min="6409" max="6409" width="5.88671875" style="46" customWidth="1"/>
    <col min="6410" max="6651" width="8.88671875" style="46"/>
    <col min="6652" max="6652" width="5.88671875" style="46" customWidth="1"/>
    <col min="6653" max="6653" width="32.88671875" style="46" customWidth="1"/>
    <col min="6654" max="6654" width="5.88671875" style="46" customWidth="1"/>
    <col min="6655" max="6655" width="32.88671875" style="46" customWidth="1"/>
    <col min="6656" max="6661" width="8.88671875" style="46"/>
    <col min="6662" max="6662" width="32.88671875" style="46" customWidth="1"/>
    <col min="6663" max="6663" width="5.88671875" style="46" customWidth="1"/>
    <col min="6664" max="6664" width="32.88671875" style="46" customWidth="1"/>
    <col min="6665" max="6665" width="5.88671875" style="46" customWidth="1"/>
    <col min="6666" max="6907" width="8.88671875" style="46"/>
    <col min="6908" max="6908" width="5.88671875" style="46" customWidth="1"/>
    <col min="6909" max="6909" width="32.88671875" style="46" customWidth="1"/>
    <col min="6910" max="6910" width="5.88671875" style="46" customWidth="1"/>
    <col min="6911" max="6911" width="32.88671875" style="46" customWidth="1"/>
    <col min="6912" max="6917" width="8.88671875" style="46"/>
    <col min="6918" max="6918" width="32.88671875" style="46" customWidth="1"/>
    <col min="6919" max="6919" width="5.88671875" style="46" customWidth="1"/>
    <col min="6920" max="6920" width="32.88671875" style="46" customWidth="1"/>
    <col min="6921" max="6921" width="5.88671875" style="46" customWidth="1"/>
    <col min="6922" max="7163" width="8.88671875" style="46"/>
    <col min="7164" max="7164" width="5.88671875" style="46" customWidth="1"/>
    <col min="7165" max="7165" width="32.88671875" style="46" customWidth="1"/>
    <col min="7166" max="7166" width="5.88671875" style="46" customWidth="1"/>
    <col min="7167" max="7167" width="32.88671875" style="46" customWidth="1"/>
    <col min="7168" max="7173" width="8.88671875" style="46"/>
    <col min="7174" max="7174" width="32.88671875" style="46" customWidth="1"/>
    <col min="7175" max="7175" width="5.88671875" style="46" customWidth="1"/>
    <col min="7176" max="7176" width="32.88671875" style="46" customWidth="1"/>
    <col min="7177" max="7177" width="5.88671875" style="46" customWidth="1"/>
    <col min="7178" max="7419" width="8.88671875" style="46"/>
    <col min="7420" max="7420" width="5.88671875" style="46" customWidth="1"/>
    <col min="7421" max="7421" width="32.88671875" style="46" customWidth="1"/>
    <col min="7422" max="7422" width="5.88671875" style="46" customWidth="1"/>
    <col min="7423" max="7423" width="32.88671875" style="46" customWidth="1"/>
    <col min="7424" max="7429" width="8.88671875" style="46"/>
    <col min="7430" max="7430" width="32.88671875" style="46" customWidth="1"/>
    <col min="7431" max="7431" width="5.88671875" style="46" customWidth="1"/>
    <col min="7432" max="7432" width="32.88671875" style="46" customWidth="1"/>
    <col min="7433" max="7433" width="5.88671875" style="46" customWidth="1"/>
    <col min="7434" max="7675" width="8.88671875" style="46"/>
    <col min="7676" max="7676" width="5.88671875" style="46" customWidth="1"/>
    <col min="7677" max="7677" width="32.88671875" style="46" customWidth="1"/>
    <col min="7678" max="7678" width="5.88671875" style="46" customWidth="1"/>
    <col min="7679" max="7679" width="32.88671875" style="46" customWidth="1"/>
    <col min="7680" max="7685" width="8.88671875" style="46"/>
    <col min="7686" max="7686" width="32.88671875" style="46" customWidth="1"/>
    <col min="7687" max="7687" width="5.88671875" style="46" customWidth="1"/>
    <col min="7688" max="7688" width="32.88671875" style="46" customWidth="1"/>
    <col min="7689" max="7689" width="5.88671875" style="46" customWidth="1"/>
    <col min="7690" max="7931" width="8.88671875" style="46"/>
    <col min="7932" max="7932" width="5.88671875" style="46" customWidth="1"/>
    <col min="7933" max="7933" width="32.88671875" style="46" customWidth="1"/>
    <col min="7934" max="7934" width="5.88671875" style="46" customWidth="1"/>
    <col min="7935" max="7935" width="32.88671875" style="46" customWidth="1"/>
    <col min="7936" max="7941" width="8.88671875" style="46"/>
    <col min="7942" max="7942" width="32.88671875" style="46" customWidth="1"/>
    <col min="7943" max="7943" width="5.88671875" style="46" customWidth="1"/>
    <col min="7944" max="7944" width="32.88671875" style="46" customWidth="1"/>
    <col min="7945" max="7945" width="5.88671875" style="46" customWidth="1"/>
    <col min="7946" max="8187" width="8.88671875" style="46"/>
    <col min="8188" max="8188" width="5.88671875" style="46" customWidth="1"/>
    <col min="8189" max="8189" width="32.88671875" style="46" customWidth="1"/>
    <col min="8190" max="8190" width="5.88671875" style="46" customWidth="1"/>
    <col min="8191" max="8191" width="32.88671875" style="46" customWidth="1"/>
    <col min="8192" max="8197" width="8.88671875" style="46"/>
    <col min="8198" max="8198" width="32.88671875" style="46" customWidth="1"/>
    <col min="8199" max="8199" width="5.88671875" style="46" customWidth="1"/>
    <col min="8200" max="8200" width="32.88671875" style="46" customWidth="1"/>
    <col min="8201" max="8201" width="5.88671875" style="46" customWidth="1"/>
    <col min="8202" max="8443" width="8.88671875" style="46"/>
    <col min="8444" max="8444" width="5.88671875" style="46" customWidth="1"/>
    <col min="8445" max="8445" width="32.88671875" style="46" customWidth="1"/>
    <col min="8446" max="8446" width="5.88671875" style="46" customWidth="1"/>
    <col min="8447" max="8447" width="32.88671875" style="46" customWidth="1"/>
    <col min="8448" max="8453" width="8.88671875" style="46"/>
    <col min="8454" max="8454" width="32.88671875" style="46" customWidth="1"/>
    <col min="8455" max="8455" width="5.88671875" style="46" customWidth="1"/>
    <col min="8456" max="8456" width="32.88671875" style="46" customWidth="1"/>
    <col min="8457" max="8457" width="5.88671875" style="46" customWidth="1"/>
    <col min="8458" max="8699" width="8.88671875" style="46"/>
    <col min="8700" max="8700" width="5.88671875" style="46" customWidth="1"/>
    <col min="8701" max="8701" width="32.88671875" style="46" customWidth="1"/>
    <col min="8702" max="8702" width="5.88671875" style="46" customWidth="1"/>
    <col min="8703" max="8703" width="32.88671875" style="46" customWidth="1"/>
    <col min="8704" max="8709" width="8.88671875" style="46"/>
    <col min="8710" max="8710" width="32.88671875" style="46" customWidth="1"/>
    <col min="8711" max="8711" width="5.88671875" style="46" customWidth="1"/>
    <col min="8712" max="8712" width="32.88671875" style="46" customWidth="1"/>
    <col min="8713" max="8713" width="5.88671875" style="46" customWidth="1"/>
    <col min="8714" max="8955" width="8.88671875" style="46"/>
    <col min="8956" max="8956" width="5.88671875" style="46" customWidth="1"/>
    <col min="8957" max="8957" width="32.88671875" style="46" customWidth="1"/>
    <col min="8958" max="8958" width="5.88671875" style="46" customWidth="1"/>
    <col min="8959" max="8959" width="32.88671875" style="46" customWidth="1"/>
    <col min="8960" max="8965" width="8.88671875" style="46"/>
    <col min="8966" max="8966" width="32.88671875" style="46" customWidth="1"/>
    <col min="8967" max="8967" width="5.88671875" style="46" customWidth="1"/>
    <col min="8968" max="8968" width="32.88671875" style="46" customWidth="1"/>
    <col min="8969" max="8969" width="5.88671875" style="46" customWidth="1"/>
    <col min="8970" max="9211" width="8.88671875" style="46"/>
    <col min="9212" max="9212" width="5.88671875" style="46" customWidth="1"/>
    <col min="9213" max="9213" width="32.88671875" style="46" customWidth="1"/>
    <col min="9214" max="9214" width="5.88671875" style="46" customWidth="1"/>
    <col min="9215" max="9215" width="32.88671875" style="46" customWidth="1"/>
    <col min="9216" max="9221" width="8.88671875" style="46"/>
    <col min="9222" max="9222" width="32.88671875" style="46" customWidth="1"/>
    <col min="9223" max="9223" width="5.88671875" style="46" customWidth="1"/>
    <col min="9224" max="9224" width="32.88671875" style="46" customWidth="1"/>
    <col min="9225" max="9225" width="5.88671875" style="46" customWidth="1"/>
    <col min="9226" max="9467" width="8.88671875" style="46"/>
    <col min="9468" max="9468" width="5.88671875" style="46" customWidth="1"/>
    <col min="9469" max="9469" width="32.88671875" style="46" customWidth="1"/>
    <col min="9470" max="9470" width="5.88671875" style="46" customWidth="1"/>
    <col min="9471" max="9471" width="32.88671875" style="46" customWidth="1"/>
    <col min="9472" max="9477" width="8.88671875" style="46"/>
    <col min="9478" max="9478" width="32.88671875" style="46" customWidth="1"/>
    <col min="9479" max="9479" width="5.88671875" style="46" customWidth="1"/>
    <col min="9480" max="9480" width="32.88671875" style="46" customWidth="1"/>
    <col min="9481" max="9481" width="5.88671875" style="46" customWidth="1"/>
    <col min="9482" max="9723" width="8.88671875" style="46"/>
    <col min="9724" max="9724" width="5.88671875" style="46" customWidth="1"/>
    <col min="9725" max="9725" width="32.88671875" style="46" customWidth="1"/>
    <col min="9726" max="9726" width="5.88671875" style="46" customWidth="1"/>
    <col min="9727" max="9727" width="32.88671875" style="46" customWidth="1"/>
    <col min="9728" max="9733" width="8.88671875" style="46"/>
    <col min="9734" max="9734" width="32.88671875" style="46" customWidth="1"/>
    <col min="9735" max="9735" width="5.88671875" style="46" customWidth="1"/>
    <col min="9736" max="9736" width="32.88671875" style="46" customWidth="1"/>
    <col min="9737" max="9737" width="5.88671875" style="46" customWidth="1"/>
    <col min="9738" max="9979" width="8.88671875" style="46"/>
    <col min="9980" max="9980" width="5.88671875" style="46" customWidth="1"/>
    <col min="9981" max="9981" width="32.88671875" style="46" customWidth="1"/>
    <col min="9982" max="9982" width="5.88671875" style="46" customWidth="1"/>
    <col min="9983" max="9983" width="32.88671875" style="46" customWidth="1"/>
    <col min="9984" max="9989" width="8.88671875" style="46"/>
    <col min="9990" max="9990" width="32.88671875" style="46" customWidth="1"/>
    <col min="9991" max="9991" width="5.88671875" style="46" customWidth="1"/>
    <col min="9992" max="9992" width="32.88671875" style="46" customWidth="1"/>
    <col min="9993" max="9993" width="5.88671875" style="46" customWidth="1"/>
    <col min="9994" max="10235" width="8.88671875" style="46"/>
    <col min="10236" max="10236" width="5.88671875" style="46" customWidth="1"/>
    <col min="10237" max="10237" width="32.88671875" style="46" customWidth="1"/>
    <col min="10238" max="10238" width="5.88671875" style="46" customWidth="1"/>
    <col min="10239" max="10239" width="32.88671875" style="46" customWidth="1"/>
    <col min="10240" max="10245" width="8.88671875" style="46"/>
    <col min="10246" max="10246" width="32.88671875" style="46" customWidth="1"/>
    <col min="10247" max="10247" width="5.88671875" style="46" customWidth="1"/>
    <col min="10248" max="10248" width="32.88671875" style="46" customWidth="1"/>
    <col min="10249" max="10249" width="5.88671875" style="46" customWidth="1"/>
    <col min="10250" max="10491" width="8.88671875" style="46"/>
    <col min="10492" max="10492" width="5.88671875" style="46" customWidth="1"/>
    <col min="10493" max="10493" width="32.88671875" style="46" customWidth="1"/>
    <col min="10494" max="10494" width="5.88671875" style="46" customWidth="1"/>
    <col min="10495" max="10495" width="32.88671875" style="46" customWidth="1"/>
    <col min="10496" max="10501" width="8.88671875" style="46"/>
    <col min="10502" max="10502" width="32.88671875" style="46" customWidth="1"/>
    <col min="10503" max="10503" width="5.88671875" style="46" customWidth="1"/>
    <col min="10504" max="10504" width="32.88671875" style="46" customWidth="1"/>
    <col min="10505" max="10505" width="5.88671875" style="46" customWidth="1"/>
    <col min="10506" max="10747" width="8.88671875" style="46"/>
    <col min="10748" max="10748" width="5.88671875" style="46" customWidth="1"/>
    <col min="10749" max="10749" width="32.88671875" style="46" customWidth="1"/>
    <col min="10750" max="10750" width="5.88671875" style="46" customWidth="1"/>
    <col min="10751" max="10751" width="32.88671875" style="46" customWidth="1"/>
    <col min="10752" max="10757" width="8.88671875" style="46"/>
    <col min="10758" max="10758" width="32.88671875" style="46" customWidth="1"/>
    <col min="10759" max="10759" width="5.88671875" style="46" customWidth="1"/>
    <col min="10760" max="10760" width="32.88671875" style="46" customWidth="1"/>
    <col min="10761" max="10761" width="5.88671875" style="46" customWidth="1"/>
    <col min="10762" max="11003" width="8.88671875" style="46"/>
    <col min="11004" max="11004" width="5.88671875" style="46" customWidth="1"/>
    <col min="11005" max="11005" width="32.88671875" style="46" customWidth="1"/>
    <col min="11006" max="11006" width="5.88671875" style="46" customWidth="1"/>
    <col min="11007" max="11007" width="32.88671875" style="46" customWidth="1"/>
    <col min="11008" max="11013" width="8.88671875" style="46"/>
    <col min="11014" max="11014" width="32.88671875" style="46" customWidth="1"/>
    <col min="11015" max="11015" width="5.88671875" style="46" customWidth="1"/>
    <col min="11016" max="11016" width="32.88671875" style="46" customWidth="1"/>
    <col min="11017" max="11017" width="5.88671875" style="46" customWidth="1"/>
    <col min="11018" max="11259" width="8.88671875" style="46"/>
    <col min="11260" max="11260" width="5.88671875" style="46" customWidth="1"/>
    <col min="11261" max="11261" width="32.88671875" style="46" customWidth="1"/>
    <col min="11262" max="11262" width="5.88671875" style="46" customWidth="1"/>
    <col min="11263" max="11263" width="32.88671875" style="46" customWidth="1"/>
    <col min="11264" max="11269" width="8.88671875" style="46"/>
    <col min="11270" max="11270" width="32.88671875" style="46" customWidth="1"/>
    <col min="11271" max="11271" width="5.88671875" style="46" customWidth="1"/>
    <col min="11272" max="11272" width="32.88671875" style="46" customWidth="1"/>
    <col min="11273" max="11273" width="5.88671875" style="46" customWidth="1"/>
    <col min="11274" max="11515" width="8.88671875" style="46"/>
    <col min="11516" max="11516" width="5.88671875" style="46" customWidth="1"/>
    <col min="11517" max="11517" width="32.88671875" style="46" customWidth="1"/>
    <col min="11518" max="11518" width="5.88671875" style="46" customWidth="1"/>
    <col min="11519" max="11519" width="32.88671875" style="46" customWidth="1"/>
    <col min="11520" max="11525" width="8.88671875" style="46"/>
    <col min="11526" max="11526" width="32.88671875" style="46" customWidth="1"/>
    <col min="11527" max="11527" width="5.88671875" style="46" customWidth="1"/>
    <col min="11528" max="11528" width="32.88671875" style="46" customWidth="1"/>
    <col min="11529" max="11529" width="5.88671875" style="46" customWidth="1"/>
    <col min="11530" max="11771" width="8.88671875" style="46"/>
    <col min="11772" max="11772" width="5.88671875" style="46" customWidth="1"/>
    <col min="11773" max="11773" width="32.88671875" style="46" customWidth="1"/>
    <col min="11774" max="11774" width="5.88671875" style="46" customWidth="1"/>
    <col min="11775" max="11775" width="32.88671875" style="46" customWidth="1"/>
    <col min="11776" max="11781" width="8.88671875" style="46"/>
    <col min="11782" max="11782" width="32.88671875" style="46" customWidth="1"/>
    <col min="11783" max="11783" width="5.88671875" style="46" customWidth="1"/>
    <col min="11784" max="11784" width="32.88671875" style="46" customWidth="1"/>
    <col min="11785" max="11785" width="5.88671875" style="46" customWidth="1"/>
    <col min="11786" max="12027" width="8.88671875" style="46"/>
    <col min="12028" max="12028" width="5.88671875" style="46" customWidth="1"/>
    <col min="12029" max="12029" width="32.88671875" style="46" customWidth="1"/>
    <col min="12030" max="12030" width="5.88671875" style="46" customWidth="1"/>
    <col min="12031" max="12031" width="32.88671875" style="46" customWidth="1"/>
    <col min="12032" max="12037" width="8.88671875" style="46"/>
    <col min="12038" max="12038" width="32.88671875" style="46" customWidth="1"/>
    <col min="12039" max="12039" width="5.88671875" style="46" customWidth="1"/>
    <col min="12040" max="12040" width="32.88671875" style="46" customWidth="1"/>
    <col min="12041" max="12041" width="5.88671875" style="46" customWidth="1"/>
    <col min="12042" max="12283" width="8.88671875" style="46"/>
    <col min="12284" max="12284" width="5.88671875" style="46" customWidth="1"/>
    <col min="12285" max="12285" width="32.88671875" style="46" customWidth="1"/>
    <col min="12286" max="12286" width="5.88671875" style="46" customWidth="1"/>
    <col min="12287" max="12287" width="32.88671875" style="46" customWidth="1"/>
    <col min="12288" max="12293" width="8.88671875" style="46"/>
    <col min="12294" max="12294" width="32.88671875" style="46" customWidth="1"/>
    <col min="12295" max="12295" width="5.88671875" style="46" customWidth="1"/>
    <col min="12296" max="12296" width="32.88671875" style="46" customWidth="1"/>
    <col min="12297" max="12297" width="5.88671875" style="46" customWidth="1"/>
    <col min="12298" max="12539" width="8.88671875" style="46"/>
    <col min="12540" max="12540" width="5.88671875" style="46" customWidth="1"/>
    <col min="12541" max="12541" width="32.88671875" style="46" customWidth="1"/>
    <col min="12542" max="12542" width="5.88671875" style="46" customWidth="1"/>
    <col min="12543" max="12543" width="32.88671875" style="46" customWidth="1"/>
    <col min="12544" max="12549" width="8.88671875" style="46"/>
    <col min="12550" max="12550" width="32.88671875" style="46" customWidth="1"/>
    <col min="12551" max="12551" width="5.88671875" style="46" customWidth="1"/>
    <col min="12552" max="12552" width="32.88671875" style="46" customWidth="1"/>
    <col min="12553" max="12553" width="5.88671875" style="46" customWidth="1"/>
    <col min="12554" max="12795" width="8.88671875" style="46"/>
    <col min="12796" max="12796" width="5.88671875" style="46" customWidth="1"/>
    <col min="12797" max="12797" width="32.88671875" style="46" customWidth="1"/>
    <col min="12798" max="12798" width="5.88671875" style="46" customWidth="1"/>
    <col min="12799" max="12799" width="32.88671875" style="46" customWidth="1"/>
    <col min="12800" max="12805" width="8.88671875" style="46"/>
    <col min="12806" max="12806" width="32.88671875" style="46" customWidth="1"/>
    <col min="12807" max="12807" width="5.88671875" style="46" customWidth="1"/>
    <col min="12808" max="12808" width="32.88671875" style="46" customWidth="1"/>
    <col min="12809" max="12809" width="5.88671875" style="46" customWidth="1"/>
    <col min="12810" max="13051" width="8.88671875" style="46"/>
    <col min="13052" max="13052" width="5.88671875" style="46" customWidth="1"/>
    <col min="13053" max="13053" width="32.88671875" style="46" customWidth="1"/>
    <col min="13054" max="13054" width="5.88671875" style="46" customWidth="1"/>
    <col min="13055" max="13055" width="32.88671875" style="46" customWidth="1"/>
    <col min="13056" max="13061" width="8.88671875" style="46"/>
    <col min="13062" max="13062" width="32.88671875" style="46" customWidth="1"/>
    <col min="13063" max="13063" width="5.88671875" style="46" customWidth="1"/>
    <col min="13064" max="13064" width="32.88671875" style="46" customWidth="1"/>
    <col min="13065" max="13065" width="5.88671875" style="46" customWidth="1"/>
    <col min="13066" max="13307" width="8.88671875" style="46"/>
    <col min="13308" max="13308" width="5.88671875" style="46" customWidth="1"/>
    <col min="13309" max="13309" width="32.88671875" style="46" customWidth="1"/>
    <col min="13310" max="13310" width="5.88671875" style="46" customWidth="1"/>
    <col min="13311" max="13311" width="32.88671875" style="46" customWidth="1"/>
    <col min="13312" max="13317" width="8.88671875" style="46"/>
    <col min="13318" max="13318" width="32.88671875" style="46" customWidth="1"/>
    <col min="13319" max="13319" width="5.88671875" style="46" customWidth="1"/>
    <col min="13320" max="13320" width="32.88671875" style="46" customWidth="1"/>
    <col min="13321" max="13321" width="5.88671875" style="46" customWidth="1"/>
    <col min="13322" max="13563" width="8.88671875" style="46"/>
    <col min="13564" max="13564" width="5.88671875" style="46" customWidth="1"/>
    <col min="13565" max="13565" width="32.88671875" style="46" customWidth="1"/>
    <col min="13566" max="13566" width="5.88671875" style="46" customWidth="1"/>
    <col min="13567" max="13567" width="32.88671875" style="46" customWidth="1"/>
    <col min="13568" max="13573" width="8.88671875" style="46"/>
    <col min="13574" max="13574" width="32.88671875" style="46" customWidth="1"/>
    <col min="13575" max="13575" width="5.88671875" style="46" customWidth="1"/>
    <col min="13576" max="13576" width="32.88671875" style="46" customWidth="1"/>
    <col min="13577" max="13577" width="5.88671875" style="46" customWidth="1"/>
    <col min="13578" max="13819" width="8.88671875" style="46"/>
    <col min="13820" max="13820" width="5.88671875" style="46" customWidth="1"/>
    <col min="13821" max="13821" width="32.88671875" style="46" customWidth="1"/>
    <col min="13822" max="13822" width="5.88671875" style="46" customWidth="1"/>
    <col min="13823" max="13823" width="32.88671875" style="46" customWidth="1"/>
    <col min="13824" max="13829" width="8.88671875" style="46"/>
    <col min="13830" max="13830" width="32.88671875" style="46" customWidth="1"/>
    <col min="13831" max="13831" width="5.88671875" style="46" customWidth="1"/>
    <col min="13832" max="13832" width="32.88671875" style="46" customWidth="1"/>
    <col min="13833" max="13833" width="5.88671875" style="46" customWidth="1"/>
    <col min="13834" max="14075" width="8.88671875" style="46"/>
    <col min="14076" max="14076" width="5.88671875" style="46" customWidth="1"/>
    <col min="14077" max="14077" width="32.88671875" style="46" customWidth="1"/>
    <col min="14078" max="14078" width="5.88671875" style="46" customWidth="1"/>
    <col min="14079" max="14079" width="32.88671875" style="46" customWidth="1"/>
    <col min="14080" max="14085" width="8.88671875" style="46"/>
    <col min="14086" max="14086" width="32.88671875" style="46" customWidth="1"/>
    <col min="14087" max="14087" width="5.88671875" style="46" customWidth="1"/>
    <col min="14088" max="14088" width="32.88671875" style="46" customWidth="1"/>
    <col min="14089" max="14089" width="5.88671875" style="46" customWidth="1"/>
    <col min="14090" max="14331" width="8.88671875" style="46"/>
    <col min="14332" max="14332" width="5.88671875" style="46" customWidth="1"/>
    <col min="14333" max="14333" width="32.88671875" style="46" customWidth="1"/>
    <col min="14334" max="14334" width="5.88671875" style="46" customWidth="1"/>
    <col min="14335" max="14335" width="32.88671875" style="46" customWidth="1"/>
    <col min="14336" max="14341" width="8.88671875" style="46"/>
    <col min="14342" max="14342" width="32.88671875" style="46" customWidth="1"/>
    <col min="14343" max="14343" width="5.88671875" style="46" customWidth="1"/>
    <col min="14344" max="14344" width="32.88671875" style="46" customWidth="1"/>
    <col min="14345" max="14345" width="5.88671875" style="46" customWidth="1"/>
    <col min="14346" max="14587" width="8.88671875" style="46"/>
    <col min="14588" max="14588" width="5.88671875" style="46" customWidth="1"/>
    <col min="14589" max="14589" width="32.88671875" style="46" customWidth="1"/>
    <col min="14590" max="14590" width="5.88671875" style="46" customWidth="1"/>
    <col min="14591" max="14591" width="32.88671875" style="46" customWidth="1"/>
    <col min="14592" max="14597" width="8.88671875" style="46"/>
    <col min="14598" max="14598" width="32.88671875" style="46" customWidth="1"/>
    <col min="14599" max="14599" width="5.88671875" style="46" customWidth="1"/>
    <col min="14600" max="14600" width="32.88671875" style="46" customWidth="1"/>
    <col min="14601" max="14601" width="5.88671875" style="46" customWidth="1"/>
    <col min="14602" max="14843" width="8.88671875" style="46"/>
    <col min="14844" max="14844" width="5.88671875" style="46" customWidth="1"/>
    <col min="14845" max="14845" width="32.88671875" style="46" customWidth="1"/>
    <col min="14846" max="14846" width="5.88671875" style="46" customWidth="1"/>
    <col min="14847" max="14847" width="32.88671875" style="46" customWidth="1"/>
    <col min="14848" max="14853" width="8.88671875" style="46"/>
    <col min="14854" max="14854" width="32.88671875" style="46" customWidth="1"/>
    <col min="14855" max="14855" width="5.88671875" style="46" customWidth="1"/>
    <col min="14856" max="14856" width="32.88671875" style="46" customWidth="1"/>
    <col min="14857" max="14857" width="5.88671875" style="46" customWidth="1"/>
    <col min="14858" max="15099" width="8.88671875" style="46"/>
    <col min="15100" max="15100" width="5.88671875" style="46" customWidth="1"/>
    <col min="15101" max="15101" width="32.88671875" style="46" customWidth="1"/>
    <col min="15102" max="15102" width="5.88671875" style="46" customWidth="1"/>
    <col min="15103" max="15103" width="32.88671875" style="46" customWidth="1"/>
    <col min="15104" max="15109" width="8.88671875" style="46"/>
    <col min="15110" max="15110" width="32.88671875" style="46" customWidth="1"/>
    <col min="15111" max="15111" width="5.88671875" style="46" customWidth="1"/>
    <col min="15112" max="15112" width="32.88671875" style="46" customWidth="1"/>
    <col min="15113" max="15113" width="5.88671875" style="46" customWidth="1"/>
    <col min="15114" max="15355" width="8.88671875" style="46"/>
    <col min="15356" max="15356" width="5.88671875" style="46" customWidth="1"/>
    <col min="15357" max="15357" width="32.88671875" style="46" customWidth="1"/>
    <col min="15358" max="15358" width="5.88671875" style="46" customWidth="1"/>
    <col min="15359" max="15359" width="32.88671875" style="46" customWidth="1"/>
    <col min="15360" max="15365" width="8.88671875" style="46"/>
    <col min="15366" max="15366" width="32.88671875" style="46" customWidth="1"/>
    <col min="15367" max="15367" width="5.88671875" style="46" customWidth="1"/>
    <col min="15368" max="15368" width="32.88671875" style="46" customWidth="1"/>
    <col min="15369" max="15369" width="5.88671875" style="46" customWidth="1"/>
    <col min="15370" max="15611" width="8.88671875" style="46"/>
    <col min="15612" max="15612" width="5.88671875" style="46" customWidth="1"/>
    <col min="15613" max="15613" width="32.88671875" style="46" customWidth="1"/>
    <col min="15614" max="15614" width="5.88671875" style="46" customWidth="1"/>
    <col min="15615" max="15615" width="32.88671875" style="46" customWidth="1"/>
    <col min="15616" max="15621" width="8.88671875" style="46"/>
    <col min="15622" max="15622" width="32.88671875" style="46" customWidth="1"/>
    <col min="15623" max="15623" width="5.88671875" style="46" customWidth="1"/>
    <col min="15624" max="15624" width="32.88671875" style="46" customWidth="1"/>
    <col min="15625" max="15625" width="5.88671875" style="46" customWidth="1"/>
    <col min="15626" max="15867" width="8.88671875" style="46"/>
    <col min="15868" max="15868" width="5.88671875" style="46" customWidth="1"/>
    <col min="15869" max="15869" width="32.88671875" style="46" customWidth="1"/>
    <col min="15870" max="15870" width="5.88671875" style="46" customWidth="1"/>
    <col min="15871" max="15871" width="32.88671875" style="46" customWidth="1"/>
    <col min="15872" max="15877" width="8.88671875" style="46"/>
    <col min="15878" max="15878" width="32.88671875" style="46" customWidth="1"/>
    <col min="15879" max="15879" width="5.88671875" style="46" customWidth="1"/>
    <col min="15880" max="15880" width="32.88671875" style="46" customWidth="1"/>
    <col min="15881" max="15881" width="5.88671875" style="46" customWidth="1"/>
    <col min="15882" max="16123" width="8.88671875" style="46"/>
    <col min="16124" max="16124" width="5.88671875" style="46" customWidth="1"/>
    <col min="16125" max="16125" width="32.88671875" style="46" customWidth="1"/>
    <col min="16126" max="16126" width="5.88671875" style="46" customWidth="1"/>
    <col min="16127" max="16127" width="32.88671875" style="46" customWidth="1"/>
    <col min="16128" max="16133" width="8.88671875" style="46"/>
    <col min="16134" max="16134" width="32.88671875" style="46" customWidth="1"/>
    <col min="16135" max="16135" width="5.88671875" style="46" customWidth="1"/>
    <col min="16136" max="16136" width="32.88671875" style="46" customWidth="1"/>
    <col min="16137" max="16137" width="5.88671875" style="46" customWidth="1"/>
    <col min="16138" max="16384" width="8.88671875" style="46"/>
  </cols>
  <sheetData>
    <row r="1" spans="1:17" s="29" customFormat="1" ht="57.6" customHeight="1" x14ac:dyDescent="0.5">
      <c r="A1" s="27"/>
      <c r="P1" s="28"/>
      <c r="Q1" s="28"/>
    </row>
    <row r="2" spans="1:17" s="34" customFormat="1" ht="26.4" x14ac:dyDescent="0.5">
      <c r="A2" s="111" t="s">
        <v>798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7" s="34" customFormat="1" ht="26.4" x14ac:dyDescent="0.5">
      <c r="A3" s="112" t="s">
        <v>799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39" customFormat="1" ht="36" customHeight="1" x14ac:dyDescent="0.5">
      <c r="A4" s="650" t="s">
        <v>24</v>
      </c>
      <c r="B4" s="655" t="s">
        <v>434</v>
      </c>
      <c r="C4" s="653" t="s">
        <v>502</v>
      </c>
      <c r="D4" s="656"/>
      <c r="E4" s="656"/>
      <c r="F4" s="656"/>
      <c r="G4" s="656"/>
      <c r="H4" s="654"/>
      <c r="I4" s="651" t="s">
        <v>503</v>
      </c>
      <c r="J4" s="652"/>
      <c r="K4" s="648" t="s">
        <v>742</v>
      </c>
      <c r="L4" s="649"/>
    </row>
    <row r="5" spans="1:17" s="39" customFormat="1" ht="36" customHeight="1" x14ac:dyDescent="0.5">
      <c r="A5" s="650"/>
      <c r="B5" s="655"/>
      <c r="C5" s="651" t="s">
        <v>435</v>
      </c>
      <c r="D5" s="652"/>
      <c r="E5" s="651" t="s">
        <v>436</v>
      </c>
      <c r="F5" s="652"/>
      <c r="G5" s="651" t="s">
        <v>437</v>
      </c>
      <c r="H5" s="652"/>
      <c r="I5" s="653"/>
      <c r="J5" s="654"/>
      <c r="K5" s="646" t="s">
        <v>741</v>
      </c>
      <c r="L5" s="647"/>
    </row>
    <row r="6" spans="1:17" ht="18" customHeight="1" x14ac:dyDescent="0.5">
      <c r="A6" s="650"/>
      <c r="B6" s="655"/>
      <c r="C6" s="231">
        <v>2025</v>
      </c>
      <c r="D6" s="231" t="s">
        <v>638</v>
      </c>
      <c r="E6" s="231">
        <v>2025</v>
      </c>
      <c r="F6" s="231" t="s">
        <v>638</v>
      </c>
      <c r="G6" s="231">
        <v>2025</v>
      </c>
      <c r="H6" s="231" t="s">
        <v>638</v>
      </c>
      <c r="I6" s="231">
        <v>2025</v>
      </c>
      <c r="J6" s="231" t="s">
        <v>638</v>
      </c>
      <c r="K6" s="231">
        <v>2025</v>
      </c>
      <c r="L6" s="513" t="s">
        <v>638</v>
      </c>
      <c r="P6" s="46"/>
      <c r="Q6" s="46"/>
    </row>
    <row r="7" spans="1:17" ht="20.100000000000001" customHeight="1" x14ac:dyDescent="0.5">
      <c r="A7" s="163" t="s">
        <v>191</v>
      </c>
      <c r="B7" s="164" t="s">
        <v>249</v>
      </c>
      <c r="C7" s="132">
        <v>1810.1138289999999</v>
      </c>
      <c r="D7" s="132">
        <v>1656.2153659999999</v>
      </c>
      <c r="E7" s="132">
        <v>6486.0433590000002</v>
      </c>
      <c r="F7" s="132">
        <v>8457.5732650000009</v>
      </c>
      <c r="G7" s="132">
        <v>8296.1571879999992</v>
      </c>
      <c r="H7" s="132">
        <v>10113.788632</v>
      </c>
      <c r="I7" s="132">
        <v>5207.658797</v>
      </c>
      <c r="J7" s="132">
        <v>6004.4421949999996</v>
      </c>
      <c r="K7" s="132">
        <v>3088.4983910000001</v>
      </c>
      <c r="L7" s="514">
        <v>4109.3464370000002</v>
      </c>
      <c r="M7" s="55"/>
      <c r="P7" s="46"/>
      <c r="Q7" s="46"/>
    </row>
    <row r="8" spans="1:17" ht="20.100000000000001" customHeight="1" x14ac:dyDescent="0.5">
      <c r="A8" s="165" t="s">
        <v>210</v>
      </c>
      <c r="B8" s="166" t="s">
        <v>271</v>
      </c>
      <c r="C8" s="135">
        <v>483.872412</v>
      </c>
      <c r="D8" s="135">
        <v>788.01567</v>
      </c>
      <c r="E8" s="135">
        <v>209.92100500000001</v>
      </c>
      <c r="F8" s="135">
        <v>289.36016899999998</v>
      </c>
      <c r="G8" s="135">
        <v>693.79341699999998</v>
      </c>
      <c r="H8" s="135">
        <v>1077.3758399999999</v>
      </c>
      <c r="I8" s="135">
        <v>122.695105</v>
      </c>
      <c r="J8" s="135">
        <v>288.20219700000001</v>
      </c>
      <c r="K8" s="135">
        <v>571.09831199999996</v>
      </c>
      <c r="L8" s="515">
        <v>789.17364199999997</v>
      </c>
      <c r="M8" s="55"/>
      <c r="P8" s="46"/>
      <c r="Q8" s="46"/>
    </row>
    <row r="9" spans="1:17" ht="20.100000000000001" customHeight="1" x14ac:dyDescent="0.5">
      <c r="A9" s="163" t="s">
        <v>211</v>
      </c>
      <c r="B9" s="164" t="s">
        <v>277</v>
      </c>
      <c r="C9" s="132">
        <v>119.39204700000001</v>
      </c>
      <c r="D9" s="132">
        <v>233.40918199999999</v>
      </c>
      <c r="E9" s="132">
        <v>1616.6964459999999</v>
      </c>
      <c r="F9" s="132">
        <v>165.34336500000001</v>
      </c>
      <c r="G9" s="132">
        <v>1736.088493</v>
      </c>
      <c r="H9" s="132">
        <v>398.75254699999999</v>
      </c>
      <c r="I9" s="132">
        <v>65.533908999999994</v>
      </c>
      <c r="J9" s="132">
        <v>75.693025000000006</v>
      </c>
      <c r="K9" s="132">
        <v>1670.554584</v>
      </c>
      <c r="L9" s="514">
        <v>323.05952200000002</v>
      </c>
      <c r="M9" s="55"/>
      <c r="P9" s="46"/>
      <c r="Q9" s="46"/>
    </row>
    <row r="10" spans="1:17" ht="20.100000000000001" customHeight="1" x14ac:dyDescent="0.5">
      <c r="A10" s="165" t="s">
        <v>137</v>
      </c>
      <c r="B10" s="166" t="s">
        <v>259</v>
      </c>
      <c r="C10" s="135">
        <v>295.10008900000003</v>
      </c>
      <c r="D10" s="135">
        <v>386.26859999999999</v>
      </c>
      <c r="E10" s="135">
        <v>85.077099000000004</v>
      </c>
      <c r="F10" s="135">
        <v>218.70438899999999</v>
      </c>
      <c r="G10" s="135">
        <v>380.177188</v>
      </c>
      <c r="H10" s="135">
        <v>604.97298899999998</v>
      </c>
      <c r="I10" s="135">
        <v>996.05874600000004</v>
      </c>
      <c r="J10" s="135">
        <v>364.28759400000001</v>
      </c>
      <c r="K10" s="135">
        <v>-615.88155900000004</v>
      </c>
      <c r="L10" s="515">
        <v>240.685395</v>
      </c>
      <c r="M10" s="55"/>
      <c r="P10" s="46"/>
      <c r="Q10" s="46"/>
    </row>
    <row r="11" spans="1:17" ht="20.100000000000001" customHeight="1" thickBot="1" x14ac:dyDescent="0.55000000000000004">
      <c r="A11" s="163" t="s">
        <v>209</v>
      </c>
      <c r="B11" s="164" t="s">
        <v>254</v>
      </c>
      <c r="C11" s="132">
        <v>248.13710499999999</v>
      </c>
      <c r="D11" s="132">
        <v>340.72914200000002</v>
      </c>
      <c r="E11" s="132">
        <v>649.08148200000005</v>
      </c>
      <c r="F11" s="132">
        <v>127.422651</v>
      </c>
      <c r="G11" s="132">
        <v>897.21858699999996</v>
      </c>
      <c r="H11" s="132">
        <v>468.151793</v>
      </c>
      <c r="I11" s="132">
        <v>901.21246499999995</v>
      </c>
      <c r="J11" s="132">
        <v>1347.2557569999999</v>
      </c>
      <c r="K11" s="132">
        <v>-3.993878</v>
      </c>
      <c r="L11" s="514">
        <v>-879.10396400000002</v>
      </c>
      <c r="M11" s="55"/>
      <c r="P11" s="46"/>
      <c r="Q11" s="46"/>
    </row>
    <row r="12" spans="1:17" ht="19.5" customHeight="1" thickBot="1" x14ac:dyDescent="0.55000000000000004">
      <c r="A12" s="160" t="s">
        <v>21</v>
      </c>
      <c r="B12" s="161" t="s">
        <v>240</v>
      </c>
      <c r="C12" s="162">
        <v>2956.6154820000002</v>
      </c>
      <c r="D12" s="162">
        <v>3404.63796</v>
      </c>
      <c r="E12" s="162">
        <v>9046.8193919999994</v>
      </c>
      <c r="F12" s="162">
        <v>9258.4038400000009</v>
      </c>
      <c r="G12" s="162">
        <v>12003.434874</v>
      </c>
      <c r="H12" s="162">
        <v>12663.041800000001</v>
      </c>
      <c r="I12" s="162">
        <v>7293.1590230000002</v>
      </c>
      <c r="J12" s="162">
        <v>8079.8807690000003</v>
      </c>
      <c r="K12" s="162">
        <v>4710.2758510000003</v>
      </c>
      <c r="L12" s="516">
        <v>4583.1610309999996</v>
      </c>
      <c r="P12" s="46"/>
      <c r="Q12" s="46"/>
    </row>
    <row r="13" spans="1:17" x14ac:dyDescent="0.5">
      <c r="A13" s="153" t="s">
        <v>509</v>
      </c>
      <c r="B13" s="45"/>
      <c r="C13" s="18"/>
      <c r="D13" s="18"/>
      <c r="E13" s="18"/>
      <c r="F13" s="48"/>
      <c r="G13" s="18"/>
      <c r="H13" s="18"/>
      <c r="I13" s="18"/>
      <c r="J13" s="56"/>
      <c r="K13" s="56"/>
      <c r="L13" s="154" t="s">
        <v>510</v>
      </c>
      <c r="P13" s="46"/>
      <c r="Q13" s="46"/>
    </row>
    <row r="14" spans="1:17" x14ac:dyDescent="0.5">
      <c r="A14" s="18"/>
      <c r="B14" s="18"/>
      <c r="C14" s="18"/>
      <c r="D14" s="48"/>
      <c r="E14" s="18"/>
      <c r="F14" s="18"/>
      <c r="G14" s="18"/>
      <c r="H14" s="18"/>
      <c r="I14" s="18"/>
      <c r="J14" s="18"/>
      <c r="K14" s="18"/>
      <c r="L14" s="18"/>
      <c r="P14" s="46"/>
      <c r="Q14" s="46"/>
    </row>
    <row r="15" spans="1:17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P15" s="46"/>
      <c r="Q15" s="46"/>
    </row>
    <row r="16" spans="1:17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P16" s="46"/>
      <c r="Q16" s="46"/>
    </row>
    <row r="17" spans="1:17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P17" s="46"/>
      <c r="Q17" s="46"/>
    </row>
    <row r="18" spans="1:17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P18" s="46"/>
      <c r="Q18" s="46"/>
    </row>
    <row r="19" spans="1:17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P19" s="46"/>
      <c r="Q19" s="46"/>
    </row>
    <row r="20" spans="1:17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P20" s="46"/>
      <c r="Q20" s="46"/>
    </row>
    <row r="21" spans="1:17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P21" s="46"/>
      <c r="Q21" s="46"/>
    </row>
    <row r="22" spans="1:17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P22" s="46"/>
      <c r="Q22" s="46"/>
    </row>
    <row r="23" spans="1:17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P23" s="46"/>
      <c r="Q23" s="46"/>
    </row>
    <row r="24" spans="1:17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P24" s="46"/>
      <c r="Q24" s="46"/>
    </row>
    <row r="25" spans="1:17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P25" s="46"/>
      <c r="Q25" s="46"/>
    </row>
    <row r="26" spans="1:17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P26" s="46"/>
      <c r="Q26" s="46"/>
    </row>
    <row r="27" spans="1:17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P27" s="46"/>
      <c r="Q27" s="46"/>
    </row>
    <row r="28" spans="1:17" x14ac:dyDescent="0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P28" s="46"/>
      <c r="Q28" s="46"/>
    </row>
    <row r="29" spans="1:17" x14ac:dyDescent="0.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P29" s="46"/>
      <c r="Q29" s="46"/>
    </row>
    <row r="30" spans="1:17" x14ac:dyDescent="0.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P30" s="46"/>
      <c r="Q30" s="46"/>
    </row>
    <row r="31" spans="1:17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P31" s="46"/>
      <c r="Q31" s="46"/>
    </row>
    <row r="32" spans="1:17" x14ac:dyDescent="0.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P32" s="46"/>
      <c r="Q32" s="46"/>
    </row>
    <row r="33" spans="1:17" x14ac:dyDescent="0.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P33" s="46"/>
      <c r="Q33" s="46"/>
    </row>
    <row r="34" spans="1:17" x14ac:dyDescent="0.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P34" s="46"/>
      <c r="Q34" s="46"/>
    </row>
    <row r="35" spans="1:17" x14ac:dyDescent="0.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P35" s="46"/>
      <c r="Q35" s="46"/>
    </row>
    <row r="36" spans="1:17" x14ac:dyDescent="0.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P36" s="46"/>
      <c r="Q36" s="46"/>
    </row>
    <row r="37" spans="1:17" x14ac:dyDescent="0.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P37" s="46"/>
      <c r="Q37" s="46"/>
    </row>
    <row r="38" spans="1:17" x14ac:dyDescent="0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P38" s="46"/>
      <c r="Q38" s="46"/>
    </row>
    <row r="39" spans="1:17" x14ac:dyDescent="0.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P39" s="46"/>
      <c r="Q39" s="46"/>
    </row>
    <row r="40" spans="1:17" x14ac:dyDescent="0.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P40" s="46"/>
      <c r="Q40" s="46"/>
    </row>
    <row r="41" spans="1:17" x14ac:dyDescent="0.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P41" s="46"/>
      <c r="Q41" s="46"/>
    </row>
    <row r="42" spans="1:17" x14ac:dyDescent="0.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P42" s="46"/>
      <c r="Q42" s="46"/>
    </row>
    <row r="43" spans="1:17" x14ac:dyDescent="0.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P43" s="46"/>
      <c r="Q43" s="46"/>
    </row>
    <row r="44" spans="1:17" x14ac:dyDescent="0.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P44" s="46"/>
      <c r="Q44" s="46"/>
    </row>
    <row r="45" spans="1:17" x14ac:dyDescent="0.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P45" s="46"/>
      <c r="Q45" s="46"/>
    </row>
    <row r="46" spans="1:17" x14ac:dyDescent="0.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P46" s="46"/>
      <c r="Q46" s="46"/>
    </row>
    <row r="47" spans="1:17" x14ac:dyDescent="0.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P47" s="46"/>
      <c r="Q47" s="46"/>
    </row>
    <row r="48" spans="1:17" x14ac:dyDescent="0.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P48" s="46"/>
      <c r="Q48" s="46"/>
    </row>
    <row r="49" spans="1:17" x14ac:dyDescent="0.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P49" s="46"/>
      <c r="Q49" s="46"/>
    </row>
    <row r="50" spans="1:17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P50" s="46"/>
      <c r="Q50" s="46"/>
    </row>
    <row r="51" spans="1:17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P51" s="46"/>
      <c r="Q51" s="46"/>
    </row>
    <row r="52" spans="1:17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P52" s="46"/>
      <c r="Q52" s="46"/>
    </row>
    <row r="53" spans="1:17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P53" s="46"/>
      <c r="Q53" s="46"/>
    </row>
    <row r="54" spans="1:17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P54" s="46"/>
      <c r="Q54" s="46"/>
    </row>
    <row r="55" spans="1:17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P55" s="46"/>
      <c r="Q55" s="46"/>
    </row>
    <row r="56" spans="1:17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P56" s="46"/>
      <c r="Q56" s="46"/>
    </row>
    <row r="57" spans="1:17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P57" s="46"/>
      <c r="Q57" s="46"/>
    </row>
    <row r="58" spans="1:17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P58" s="46"/>
      <c r="Q58" s="46"/>
    </row>
    <row r="59" spans="1:17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P59" s="46"/>
      <c r="Q59" s="46"/>
    </row>
    <row r="60" spans="1:17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P60" s="46"/>
      <c r="Q60" s="46"/>
    </row>
    <row r="61" spans="1:17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P61" s="46"/>
      <c r="Q61" s="46"/>
    </row>
    <row r="62" spans="1:17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P62" s="46"/>
      <c r="Q62" s="46"/>
    </row>
    <row r="63" spans="1:17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P63" s="46"/>
      <c r="Q63" s="46"/>
    </row>
    <row r="64" spans="1:17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P64" s="46"/>
      <c r="Q64" s="46"/>
    </row>
    <row r="65" spans="1:17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P65" s="46"/>
      <c r="Q65" s="46"/>
    </row>
    <row r="66" spans="1:17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P66" s="46"/>
      <c r="Q66" s="46"/>
    </row>
    <row r="67" spans="1:17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P67" s="46"/>
      <c r="Q67" s="46"/>
    </row>
    <row r="68" spans="1:17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P68" s="46"/>
      <c r="Q68" s="46"/>
    </row>
    <row r="69" spans="1:17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P69" s="46"/>
      <c r="Q69" s="46"/>
    </row>
    <row r="70" spans="1:17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P70" s="46"/>
      <c r="Q70" s="46"/>
    </row>
    <row r="71" spans="1:17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P71" s="46"/>
      <c r="Q71" s="46"/>
    </row>
    <row r="72" spans="1:17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P72" s="46"/>
      <c r="Q72" s="46"/>
    </row>
    <row r="73" spans="1:17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P73" s="46"/>
      <c r="Q73" s="46"/>
    </row>
    <row r="74" spans="1:17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P74" s="46"/>
      <c r="Q74" s="46"/>
    </row>
    <row r="75" spans="1:17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P75" s="46"/>
      <c r="Q75" s="46"/>
    </row>
    <row r="76" spans="1:17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P76" s="46"/>
      <c r="Q76" s="46"/>
    </row>
    <row r="77" spans="1:17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P77" s="46"/>
      <c r="Q77" s="46"/>
    </row>
    <row r="78" spans="1:17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P78" s="46"/>
      <c r="Q78" s="46"/>
    </row>
    <row r="79" spans="1:17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P79" s="46"/>
      <c r="Q79" s="46"/>
    </row>
    <row r="80" spans="1:17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P80" s="46"/>
      <c r="Q80" s="46"/>
    </row>
    <row r="81" spans="1:17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P81" s="46"/>
      <c r="Q81" s="46"/>
    </row>
    <row r="82" spans="1:17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P82" s="46"/>
      <c r="Q82" s="46"/>
    </row>
    <row r="83" spans="1:17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P83" s="46"/>
      <c r="Q83" s="46"/>
    </row>
    <row r="84" spans="1:17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P84" s="46"/>
      <c r="Q84" s="46"/>
    </row>
    <row r="85" spans="1:17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P85" s="46"/>
      <c r="Q85" s="46"/>
    </row>
    <row r="86" spans="1:17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P86" s="46"/>
      <c r="Q86" s="46"/>
    </row>
    <row r="87" spans="1:17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P87" s="46"/>
      <c r="Q87" s="46"/>
    </row>
  </sheetData>
  <mergeCells count="9">
    <mergeCell ref="K5:L5"/>
    <mergeCell ref="K4:L4"/>
    <mergeCell ref="A4:A6"/>
    <mergeCell ref="I4:J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90"/>
  <sheetViews>
    <sheetView showGridLines="0" rightToLeft="1" zoomScaleNormal="100" workbookViewId="0">
      <selection activeCell="I162" sqref="I162"/>
    </sheetView>
  </sheetViews>
  <sheetFormatPr defaultColWidth="8.88671875" defaultRowHeight="18.600000000000001" customHeight="1" outlineLevelRow="2" x14ac:dyDescent="0.5"/>
  <cols>
    <col min="1" max="1" width="7" style="20" customWidth="1"/>
    <col min="2" max="3" width="12" style="20" customWidth="1"/>
    <col min="4" max="4" width="14.5546875" style="20" customWidth="1"/>
    <col min="5" max="6" width="7" style="20" customWidth="1"/>
    <col min="7" max="7" width="14.5546875" style="20" customWidth="1"/>
    <col min="8" max="9" width="7" style="20" customWidth="1"/>
    <col min="10" max="10" width="12.44140625" style="20" customWidth="1"/>
    <col min="11" max="11" width="11.88671875" style="20" bestFit="1" customWidth="1"/>
    <col min="12" max="12" width="10" style="20" customWidth="1"/>
    <col min="13" max="13" width="8.88671875" style="20"/>
    <col min="14" max="15" width="8.88671875" style="54"/>
    <col min="16" max="249" width="8.88671875" style="20"/>
    <col min="250" max="250" width="5.88671875" style="20" customWidth="1"/>
    <col min="251" max="251" width="32.88671875" style="20" customWidth="1"/>
    <col min="252" max="252" width="5.88671875" style="20" customWidth="1"/>
    <col min="253" max="253" width="32.88671875" style="20" customWidth="1"/>
    <col min="254" max="259" width="8.88671875" style="20"/>
    <col min="260" max="260" width="32.88671875" style="20" customWidth="1"/>
    <col min="261" max="261" width="5.88671875" style="20" customWidth="1"/>
    <col min="262" max="262" width="32.88671875" style="20" customWidth="1"/>
    <col min="263" max="263" width="5.88671875" style="20" customWidth="1"/>
    <col min="264" max="505" width="8.88671875" style="20"/>
    <col min="506" max="506" width="5.88671875" style="20" customWidth="1"/>
    <col min="507" max="507" width="32.88671875" style="20" customWidth="1"/>
    <col min="508" max="508" width="5.88671875" style="20" customWidth="1"/>
    <col min="509" max="509" width="32.88671875" style="20" customWidth="1"/>
    <col min="510" max="515" width="8.88671875" style="20"/>
    <col min="516" max="516" width="32.88671875" style="20" customWidth="1"/>
    <col min="517" max="517" width="5.88671875" style="20" customWidth="1"/>
    <col min="518" max="518" width="32.88671875" style="20" customWidth="1"/>
    <col min="519" max="519" width="5.88671875" style="20" customWidth="1"/>
    <col min="520" max="761" width="8.88671875" style="20"/>
    <col min="762" max="762" width="5.88671875" style="20" customWidth="1"/>
    <col min="763" max="763" width="32.88671875" style="20" customWidth="1"/>
    <col min="764" max="764" width="5.88671875" style="20" customWidth="1"/>
    <col min="765" max="765" width="32.88671875" style="20" customWidth="1"/>
    <col min="766" max="771" width="8.88671875" style="20"/>
    <col min="772" max="772" width="32.88671875" style="20" customWidth="1"/>
    <col min="773" max="773" width="5.88671875" style="20" customWidth="1"/>
    <col min="774" max="774" width="32.88671875" style="20" customWidth="1"/>
    <col min="775" max="775" width="5.88671875" style="20" customWidth="1"/>
    <col min="776" max="1017" width="8.88671875" style="20"/>
    <col min="1018" max="1018" width="5.88671875" style="20" customWidth="1"/>
    <col min="1019" max="1019" width="32.88671875" style="20" customWidth="1"/>
    <col min="1020" max="1020" width="5.88671875" style="20" customWidth="1"/>
    <col min="1021" max="1021" width="32.88671875" style="20" customWidth="1"/>
    <col min="1022" max="1027" width="8.88671875" style="20"/>
    <col min="1028" max="1028" width="32.88671875" style="20" customWidth="1"/>
    <col min="1029" max="1029" width="5.88671875" style="20" customWidth="1"/>
    <col min="1030" max="1030" width="32.88671875" style="20" customWidth="1"/>
    <col min="1031" max="1031" width="5.88671875" style="20" customWidth="1"/>
    <col min="1032" max="1273" width="8.88671875" style="20"/>
    <col min="1274" max="1274" width="5.88671875" style="20" customWidth="1"/>
    <col min="1275" max="1275" width="32.88671875" style="20" customWidth="1"/>
    <col min="1276" max="1276" width="5.88671875" style="20" customWidth="1"/>
    <col min="1277" max="1277" width="32.88671875" style="20" customWidth="1"/>
    <col min="1278" max="1283" width="8.88671875" style="20"/>
    <col min="1284" max="1284" width="32.88671875" style="20" customWidth="1"/>
    <col min="1285" max="1285" width="5.88671875" style="20" customWidth="1"/>
    <col min="1286" max="1286" width="32.88671875" style="20" customWidth="1"/>
    <col min="1287" max="1287" width="5.88671875" style="20" customWidth="1"/>
    <col min="1288" max="1529" width="8.88671875" style="20"/>
    <col min="1530" max="1530" width="5.88671875" style="20" customWidth="1"/>
    <col min="1531" max="1531" width="32.88671875" style="20" customWidth="1"/>
    <col min="1532" max="1532" width="5.88671875" style="20" customWidth="1"/>
    <col min="1533" max="1533" width="32.88671875" style="20" customWidth="1"/>
    <col min="1534" max="1539" width="8.88671875" style="20"/>
    <col min="1540" max="1540" width="32.88671875" style="20" customWidth="1"/>
    <col min="1541" max="1541" width="5.88671875" style="20" customWidth="1"/>
    <col min="1542" max="1542" width="32.88671875" style="20" customWidth="1"/>
    <col min="1543" max="1543" width="5.88671875" style="20" customWidth="1"/>
    <col min="1544" max="1785" width="8.88671875" style="20"/>
    <col min="1786" max="1786" width="5.88671875" style="20" customWidth="1"/>
    <col min="1787" max="1787" width="32.88671875" style="20" customWidth="1"/>
    <col min="1788" max="1788" width="5.88671875" style="20" customWidth="1"/>
    <col min="1789" max="1789" width="32.88671875" style="20" customWidth="1"/>
    <col min="1790" max="1795" width="8.88671875" style="20"/>
    <col min="1796" max="1796" width="32.88671875" style="20" customWidth="1"/>
    <col min="1797" max="1797" width="5.88671875" style="20" customWidth="1"/>
    <col min="1798" max="1798" width="32.88671875" style="20" customWidth="1"/>
    <col min="1799" max="1799" width="5.88671875" style="20" customWidth="1"/>
    <col min="1800" max="2041" width="8.88671875" style="20"/>
    <col min="2042" max="2042" width="5.88671875" style="20" customWidth="1"/>
    <col min="2043" max="2043" width="32.88671875" style="20" customWidth="1"/>
    <col min="2044" max="2044" width="5.88671875" style="20" customWidth="1"/>
    <col min="2045" max="2045" width="32.88671875" style="20" customWidth="1"/>
    <col min="2046" max="2051" width="8.88671875" style="20"/>
    <col min="2052" max="2052" width="32.88671875" style="20" customWidth="1"/>
    <col min="2053" max="2053" width="5.88671875" style="20" customWidth="1"/>
    <col min="2054" max="2054" width="32.88671875" style="20" customWidth="1"/>
    <col min="2055" max="2055" width="5.88671875" style="20" customWidth="1"/>
    <col min="2056" max="2297" width="8.88671875" style="20"/>
    <col min="2298" max="2298" width="5.88671875" style="20" customWidth="1"/>
    <col min="2299" max="2299" width="32.88671875" style="20" customWidth="1"/>
    <col min="2300" max="2300" width="5.88671875" style="20" customWidth="1"/>
    <col min="2301" max="2301" width="32.88671875" style="20" customWidth="1"/>
    <col min="2302" max="2307" width="8.88671875" style="20"/>
    <col min="2308" max="2308" width="32.88671875" style="20" customWidth="1"/>
    <col min="2309" max="2309" width="5.88671875" style="20" customWidth="1"/>
    <col min="2310" max="2310" width="32.88671875" style="20" customWidth="1"/>
    <col min="2311" max="2311" width="5.88671875" style="20" customWidth="1"/>
    <col min="2312" max="2553" width="8.88671875" style="20"/>
    <col min="2554" max="2554" width="5.88671875" style="20" customWidth="1"/>
    <col min="2555" max="2555" width="32.88671875" style="20" customWidth="1"/>
    <col min="2556" max="2556" width="5.88671875" style="20" customWidth="1"/>
    <col min="2557" max="2557" width="32.88671875" style="20" customWidth="1"/>
    <col min="2558" max="2563" width="8.88671875" style="20"/>
    <col min="2564" max="2564" width="32.88671875" style="20" customWidth="1"/>
    <col min="2565" max="2565" width="5.88671875" style="20" customWidth="1"/>
    <col min="2566" max="2566" width="32.88671875" style="20" customWidth="1"/>
    <col min="2567" max="2567" width="5.88671875" style="20" customWidth="1"/>
    <col min="2568" max="2809" width="8.88671875" style="20"/>
    <col min="2810" max="2810" width="5.88671875" style="20" customWidth="1"/>
    <col min="2811" max="2811" width="32.88671875" style="20" customWidth="1"/>
    <col min="2812" max="2812" width="5.88671875" style="20" customWidth="1"/>
    <col min="2813" max="2813" width="32.88671875" style="20" customWidth="1"/>
    <col min="2814" max="2819" width="8.88671875" style="20"/>
    <col min="2820" max="2820" width="32.88671875" style="20" customWidth="1"/>
    <col min="2821" max="2821" width="5.88671875" style="20" customWidth="1"/>
    <col min="2822" max="2822" width="32.88671875" style="20" customWidth="1"/>
    <col min="2823" max="2823" width="5.88671875" style="20" customWidth="1"/>
    <col min="2824" max="3065" width="8.88671875" style="20"/>
    <col min="3066" max="3066" width="5.88671875" style="20" customWidth="1"/>
    <col min="3067" max="3067" width="32.88671875" style="20" customWidth="1"/>
    <col min="3068" max="3068" width="5.88671875" style="20" customWidth="1"/>
    <col min="3069" max="3069" width="32.88671875" style="20" customWidth="1"/>
    <col min="3070" max="3075" width="8.88671875" style="20"/>
    <col min="3076" max="3076" width="32.88671875" style="20" customWidth="1"/>
    <col min="3077" max="3077" width="5.88671875" style="20" customWidth="1"/>
    <col min="3078" max="3078" width="32.88671875" style="20" customWidth="1"/>
    <col min="3079" max="3079" width="5.88671875" style="20" customWidth="1"/>
    <col min="3080" max="3321" width="8.88671875" style="20"/>
    <col min="3322" max="3322" width="5.88671875" style="20" customWidth="1"/>
    <col min="3323" max="3323" width="32.88671875" style="20" customWidth="1"/>
    <col min="3324" max="3324" width="5.88671875" style="20" customWidth="1"/>
    <col min="3325" max="3325" width="32.88671875" style="20" customWidth="1"/>
    <col min="3326" max="3331" width="8.88671875" style="20"/>
    <col min="3332" max="3332" width="32.88671875" style="20" customWidth="1"/>
    <col min="3333" max="3333" width="5.88671875" style="20" customWidth="1"/>
    <col min="3334" max="3334" width="32.88671875" style="20" customWidth="1"/>
    <col min="3335" max="3335" width="5.88671875" style="20" customWidth="1"/>
    <col min="3336" max="3577" width="8.88671875" style="20"/>
    <col min="3578" max="3578" width="5.88671875" style="20" customWidth="1"/>
    <col min="3579" max="3579" width="32.88671875" style="20" customWidth="1"/>
    <col min="3580" max="3580" width="5.88671875" style="20" customWidth="1"/>
    <col min="3581" max="3581" width="32.88671875" style="20" customWidth="1"/>
    <col min="3582" max="3587" width="8.88671875" style="20"/>
    <col min="3588" max="3588" width="32.88671875" style="20" customWidth="1"/>
    <col min="3589" max="3589" width="5.88671875" style="20" customWidth="1"/>
    <col min="3590" max="3590" width="32.88671875" style="20" customWidth="1"/>
    <col min="3591" max="3591" width="5.88671875" style="20" customWidth="1"/>
    <col min="3592" max="3833" width="8.88671875" style="20"/>
    <col min="3834" max="3834" width="5.88671875" style="20" customWidth="1"/>
    <col min="3835" max="3835" width="32.88671875" style="20" customWidth="1"/>
    <col min="3836" max="3836" width="5.88671875" style="20" customWidth="1"/>
    <col min="3837" max="3837" width="32.88671875" style="20" customWidth="1"/>
    <col min="3838" max="3843" width="8.88671875" style="20"/>
    <col min="3844" max="3844" width="32.88671875" style="20" customWidth="1"/>
    <col min="3845" max="3845" width="5.88671875" style="20" customWidth="1"/>
    <col min="3846" max="3846" width="32.88671875" style="20" customWidth="1"/>
    <col min="3847" max="3847" width="5.88671875" style="20" customWidth="1"/>
    <col min="3848" max="4089" width="8.88671875" style="20"/>
    <col min="4090" max="4090" width="5.88671875" style="20" customWidth="1"/>
    <col min="4091" max="4091" width="32.88671875" style="20" customWidth="1"/>
    <col min="4092" max="4092" width="5.88671875" style="20" customWidth="1"/>
    <col min="4093" max="4093" width="32.88671875" style="20" customWidth="1"/>
    <col min="4094" max="4099" width="8.88671875" style="20"/>
    <col min="4100" max="4100" width="32.88671875" style="20" customWidth="1"/>
    <col min="4101" max="4101" width="5.88671875" style="20" customWidth="1"/>
    <col min="4102" max="4102" width="32.88671875" style="20" customWidth="1"/>
    <col min="4103" max="4103" width="5.88671875" style="20" customWidth="1"/>
    <col min="4104" max="4345" width="8.88671875" style="20"/>
    <col min="4346" max="4346" width="5.88671875" style="20" customWidth="1"/>
    <col min="4347" max="4347" width="32.88671875" style="20" customWidth="1"/>
    <col min="4348" max="4348" width="5.88671875" style="20" customWidth="1"/>
    <col min="4349" max="4349" width="32.88671875" style="20" customWidth="1"/>
    <col min="4350" max="4355" width="8.88671875" style="20"/>
    <col min="4356" max="4356" width="32.88671875" style="20" customWidth="1"/>
    <col min="4357" max="4357" width="5.88671875" style="20" customWidth="1"/>
    <col min="4358" max="4358" width="32.88671875" style="20" customWidth="1"/>
    <col min="4359" max="4359" width="5.88671875" style="20" customWidth="1"/>
    <col min="4360" max="4601" width="8.88671875" style="20"/>
    <col min="4602" max="4602" width="5.88671875" style="20" customWidth="1"/>
    <col min="4603" max="4603" width="32.88671875" style="20" customWidth="1"/>
    <col min="4604" max="4604" width="5.88671875" style="20" customWidth="1"/>
    <col min="4605" max="4605" width="32.88671875" style="20" customWidth="1"/>
    <col min="4606" max="4611" width="8.88671875" style="20"/>
    <col min="4612" max="4612" width="32.88671875" style="20" customWidth="1"/>
    <col min="4613" max="4613" width="5.88671875" style="20" customWidth="1"/>
    <col min="4614" max="4614" width="32.88671875" style="20" customWidth="1"/>
    <col min="4615" max="4615" width="5.88671875" style="20" customWidth="1"/>
    <col min="4616" max="4857" width="8.88671875" style="20"/>
    <col min="4858" max="4858" width="5.88671875" style="20" customWidth="1"/>
    <col min="4859" max="4859" width="32.88671875" style="20" customWidth="1"/>
    <col min="4860" max="4860" width="5.88671875" style="20" customWidth="1"/>
    <col min="4861" max="4861" width="32.88671875" style="20" customWidth="1"/>
    <col min="4862" max="4867" width="8.88671875" style="20"/>
    <col min="4868" max="4868" width="32.88671875" style="20" customWidth="1"/>
    <col min="4869" max="4869" width="5.88671875" style="20" customWidth="1"/>
    <col min="4870" max="4870" width="32.88671875" style="20" customWidth="1"/>
    <col min="4871" max="4871" width="5.88671875" style="20" customWidth="1"/>
    <col min="4872" max="5113" width="8.88671875" style="20"/>
    <col min="5114" max="5114" width="5.88671875" style="20" customWidth="1"/>
    <col min="5115" max="5115" width="32.88671875" style="20" customWidth="1"/>
    <col min="5116" max="5116" width="5.88671875" style="20" customWidth="1"/>
    <col min="5117" max="5117" width="32.88671875" style="20" customWidth="1"/>
    <col min="5118" max="5123" width="8.88671875" style="20"/>
    <col min="5124" max="5124" width="32.88671875" style="20" customWidth="1"/>
    <col min="5125" max="5125" width="5.88671875" style="20" customWidth="1"/>
    <col min="5126" max="5126" width="32.88671875" style="20" customWidth="1"/>
    <col min="5127" max="5127" width="5.88671875" style="20" customWidth="1"/>
    <col min="5128" max="5369" width="8.88671875" style="20"/>
    <col min="5370" max="5370" width="5.88671875" style="20" customWidth="1"/>
    <col min="5371" max="5371" width="32.88671875" style="20" customWidth="1"/>
    <col min="5372" max="5372" width="5.88671875" style="20" customWidth="1"/>
    <col min="5373" max="5373" width="32.88671875" style="20" customWidth="1"/>
    <col min="5374" max="5379" width="8.88671875" style="20"/>
    <col min="5380" max="5380" width="32.88671875" style="20" customWidth="1"/>
    <col min="5381" max="5381" width="5.88671875" style="20" customWidth="1"/>
    <col min="5382" max="5382" width="32.88671875" style="20" customWidth="1"/>
    <col min="5383" max="5383" width="5.88671875" style="20" customWidth="1"/>
    <col min="5384" max="5625" width="8.88671875" style="20"/>
    <col min="5626" max="5626" width="5.88671875" style="20" customWidth="1"/>
    <col min="5627" max="5627" width="32.88671875" style="20" customWidth="1"/>
    <col min="5628" max="5628" width="5.88671875" style="20" customWidth="1"/>
    <col min="5629" max="5629" width="32.88671875" style="20" customWidth="1"/>
    <col min="5630" max="5635" width="8.88671875" style="20"/>
    <col min="5636" max="5636" width="32.88671875" style="20" customWidth="1"/>
    <col min="5637" max="5637" width="5.88671875" style="20" customWidth="1"/>
    <col min="5638" max="5638" width="32.88671875" style="20" customWidth="1"/>
    <col min="5639" max="5639" width="5.88671875" style="20" customWidth="1"/>
    <col min="5640" max="5881" width="8.88671875" style="20"/>
    <col min="5882" max="5882" width="5.88671875" style="20" customWidth="1"/>
    <col min="5883" max="5883" width="32.88671875" style="20" customWidth="1"/>
    <col min="5884" max="5884" width="5.88671875" style="20" customWidth="1"/>
    <col min="5885" max="5885" width="32.88671875" style="20" customWidth="1"/>
    <col min="5886" max="5891" width="8.88671875" style="20"/>
    <col min="5892" max="5892" width="32.88671875" style="20" customWidth="1"/>
    <col min="5893" max="5893" width="5.88671875" style="20" customWidth="1"/>
    <col min="5894" max="5894" width="32.88671875" style="20" customWidth="1"/>
    <col min="5895" max="5895" width="5.88671875" style="20" customWidth="1"/>
    <col min="5896" max="6137" width="8.88671875" style="20"/>
    <col min="6138" max="6138" width="5.88671875" style="20" customWidth="1"/>
    <col min="6139" max="6139" width="32.88671875" style="20" customWidth="1"/>
    <col min="6140" max="6140" width="5.88671875" style="20" customWidth="1"/>
    <col min="6141" max="6141" width="32.88671875" style="20" customWidth="1"/>
    <col min="6142" max="6147" width="8.88671875" style="20"/>
    <col min="6148" max="6148" width="32.88671875" style="20" customWidth="1"/>
    <col min="6149" max="6149" width="5.88671875" style="20" customWidth="1"/>
    <col min="6150" max="6150" width="32.88671875" style="20" customWidth="1"/>
    <col min="6151" max="6151" width="5.88671875" style="20" customWidth="1"/>
    <col min="6152" max="6393" width="8.88671875" style="20"/>
    <col min="6394" max="6394" width="5.88671875" style="20" customWidth="1"/>
    <col min="6395" max="6395" width="32.88671875" style="20" customWidth="1"/>
    <col min="6396" max="6396" width="5.88671875" style="20" customWidth="1"/>
    <col min="6397" max="6397" width="32.88671875" style="20" customWidth="1"/>
    <col min="6398" max="6403" width="8.88671875" style="20"/>
    <col min="6404" max="6404" width="32.88671875" style="20" customWidth="1"/>
    <col min="6405" max="6405" width="5.88671875" style="20" customWidth="1"/>
    <col min="6406" max="6406" width="32.88671875" style="20" customWidth="1"/>
    <col min="6407" max="6407" width="5.88671875" style="20" customWidth="1"/>
    <col min="6408" max="6649" width="8.88671875" style="20"/>
    <col min="6650" max="6650" width="5.88671875" style="20" customWidth="1"/>
    <col min="6651" max="6651" width="32.88671875" style="20" customWidth="1"/>
    <col min="6652" max="6652" width="5.88671875" style="20" customWidth="1"/>
    <col min="6653" max="6653" width="32.88671875" style="20" customWidth="1"/>
    <col min="6654" max="6659" width="8.88671875" style="20"/>
    <col min="6660" max="6660" width="32.88671875" style="20" customWidth="1"/>
    <col min="6661" max="6661" width="5.88671875" style="20" customWidth="1"/>
    <col min="6662" max="6662" width="32.88671875" style="20" customWidth="1"/>
    <col min="6663" max="6663" width="5.88671875" style="20" customWidth="1"/>
    <col min="6664" max="6905" width="8.88671875" style="20"/>
    <col min="6906" max="6906" width="5.88671875" style="20" customWidth="1"/>
    <col min="6907" max="6907" width="32.88671875" style="20" customWidth="1"/>
    <col min="6908" max="6908" width="5.88671875" style="20" customWidth="1"/>
    <col min="6909" max="6909" width="32.88671875" style="20" customWidth="1"/>
    <col min="6910" max="6915" width="8.88671875" style="20"/>
    <col min="6916" max="6916" width="32.88671875" style="20" customWidth="1"/>
    <col min="6917" max="6917" width="5.88671875" style="20" customWidth="1"/>
    <col min="6918" max="6918" width="32.88671875" style="20" customWidth="1"/>
    <col min="6919" max="6919" width="5.88671875" style="20" customWidth="1"/>
    <col min="6920" max="7161" width="8.88671875" style="20"/>
    <col min="7162" max="7162" width="5.88671875" style="20" customWidth="1"/>
    <col min="7163" max="7163" width="32.88671875" style="20" customWidth="1"/>
    <col min="7164" max="7164" width="5.88671875" style="20" customWidth="1"/>
    <col min="7165" max="7165" width="32.88671875" style="20" customWidth="1"/>
    <col min="7166" max="7171" width="8.88671875" style="20"/>
    <col min="7172" max="7172" width="32.88671875" style="20" customWidth="1"/>
    <col min="7173" max="7173" width="5.88671875" style="20" customWidth="1"/>
    <col min="7174" max="7174" width="32.88671875" style="20" customWidth="1"/>
    <col min="7175" max="7175" width="5.88671875" style="20" customWidth="1"/>
    <col min="7176" max="7417" width="8.88671875" style="20"/>
    <col min="7418" max="7418" width="5.88671875" style="20" customWidth="1"/>
    <col min="7419" max="7419" width="32.88671875" style="20" customWidth="1"/>
    <col min="7420" max="7420" width="5.88671875" style="20" customWidth="1"/>
    <col min="7421" max="7421" width="32.88671875" style="20" customWidth="1"/>
    <col min="7422" max="7427" width="8.88671875" style="20"/>
    <col min="7428" max="7428" width="32.88671875" style="20" customWidth="1"/>
    <col min="7429" max="7429" width="5.88671875" style="20" customWidth="1"/>
    <col min="7430" max="7430" width="32.88671875" style="20" customWidth="1"/>
    <col min="7431" max="7431" width="5.88671875" style="20" customWidth="1"/>
    <col min="7432" max="7673" width="8.88671875" style="20"/>
    <col min="7674" max="7674" width="5.88671875" style="20" customWidth="1"/>
    <col min="7675" max="7675" width="32.88671875" style="20" customWidth="1"/>
    <col min="7676" max="7676" width="5.88671875" style="20" customWidth="1"/>
    <col min="7677" max="7677" width="32.88671875" style="20" customWidth="1"/>
    <col min="7678" max="7683" width="8.88671875" style="20"/>
    <col min="7684" max="7684" width="32.88671875" style="20" customWidth="1"/>
    <col min="7685" max="7685" width="5.88671875" style="20" customWidth="1"/>
    <col min="7686" max="7686" width="32.88671875" style="20" customWidth="1"/>
    <col min="7687" max="7687" width="5.88671875" style="20" customWidth="1"/>
    <col min="7688" max="7929" width="8.88671875" style="20"/>
    <col min="7930" max="7930" width="5.88671875" style="20" customWidth="1"/>
    <col min="7931" max="7931" width="32.88671875" style="20" customWidth="1"/>
    <col min="7932" max="7932" width="5.88671875" style="20" customWidth="1"/>
    <col min="7933" max="7933" width="32.88671875" style="20" customWidth="1"/>
    <col min="7934" max="7939" width="8.88671875" style="20"/>
    <col min="7940" max="7940" width="32.88671875" style="20" customWidth="1"/>
    <col min="7941" max="7941" width="5.88671875" style="20" customWidth="1"/>
    <col min="7942" max="7942" width="32.88671875" style="20" customWidth="1"/>
    <col min="7943" max="7943" width="5.88671875" style="20" customWidth="1"/>
    <col min="7944" max="8185" width="8.88671875" style="20"/>
    <col min="8186" max="8186" width="5.88671875" style="20" customWidth="1"/>
    <col min="8187" max="8187" width="32.88671875" style="20" customWidth="1"/>
    <col min="8188" max="8188" width="5.88671875" style="20" customWidth="1"/>
    <col min="8189" max="8189" width="32.88671875" style="20" customWidth="1"/>
    <col min="8190" max="8195" width="8.88671875" style="20"/>
    <col min="8196" max="8196" width="32.88671875" style="20" customWidth="1"/>
    <col min="8197" max="8197" width="5.88671875" style="20" customWidth="1"/>
    <col min="8198" max="8198" width="32.88671875" style="20" customWidth="1"/>
    <col min="8199" max="8199" width="5.88671875" style="20" customWidth="1"/>
    <col min="8200" max="8441" width="8.88671875" style="20"/>
    <col min="8442" max="8442" width="5.88671875" style="20" customWidth="1"/>
    <col min="8443" max="8443" width="32.88671875" style="20" customWidth="1"/>
    <col min="8444" max="8444" width="5.88671875" style="20" customWidth="1"/>
    <col min="8445" max="8445" width="32.88671875" style="20" customWidth="1"/>
    <col min="8446" max="8451" width="8.88671875" style="20"/>
    <col min="8452" max="8452" width="32.88671875" style="20" customWidth="1"/>
    <col min="8453" max="8453" width="5.88671875" style="20" customWidth="1"/>
    <col min="8454" max="8454" width="32.88671875" style="20" customWidth="1"/>
    <col min="8455" max="8455" width="5.88671875" style="20" customWidth="1"/>
    <col min="8456" max="8697" width="8.88671875" style="20"/>
    <col min="8698" max="8698" width="5.88671875" style="20" customWidth="1"/>
    <col min="8699" max="8699" width="32.88671875" style="20" customWidth="1"/>
    <col min="8700" max="8700" width="5.88671875" style="20" customWidth="1"/>
    <col min="8701" max="8701" width="32.88671875" style="20" customWidth="1"/>
    <col min="8702" max="8707" width="8.88671875" style="20"/>
    <col min="8708" max="8708" width="32.88671875" style="20" customWidth="1"/>
    <col min="8709" max="8709" width="5.88671875" style="20" customWidth="1"/>
    <col min="8710" max="8710" width="32.88671875" style="20" customWidth="1"/>
    <col min="8711" max="8711" width="5.88671875" style="20" customWidth="1"/>
    <col min="8712" max="8953" width="8.88671875" style="20"/>
    <col min="8954" max="8954" width="5.88671875" style="20" customWidth="1"/>
    <col min="8955" max="8955" width="32.88671875" style="20" customWidth="1"/>
    <col min="8956" max="8956" width="5.88671875" style="20" customWidth="1"/>
    <col min="8957" max="8957" width="32.88671875" style="20" customWidth="1"/>
    <col min="8958" max="8963" width="8.88671875" style="20"/>
    <col min="8964" max="8964" width="32.88671875" style="20" customWidth="1"/>
    <col min="8965" max="8965" width="5.88671875" style="20" customWidth="1"/>
    <col min="8966" max="8966" width="32.88671875" style="20" customWidth="1"/>
    <col min="8967" max="8967" width="5.88671875" style="20" customWidth="1"/>
    <col min="8968" max="9209" width="8.88671875" style="20"/>
    <col min="9210" max="9210" width="5.88671875" style="20" customWidth="1"/>
    <col min="9211" max="9211" width="32.88671875" style="20" customWidth="1"/>
    <col min="9212" max="9212" width="5.88671875" style="20" customWidth="1"/>
    <col min="9213" max="9213" width="32.88671875" style="20" customWidth="1"/>
    <col min="9214" max="9219" width="8.88671875" style="20"/>
    <col min="9220" max="9220" width="32.88671875" style="20" customWidth="1"/>
    <col min="9221" max="9221" width="5.88671875" style="20" customWidth="1"/>
    <col min="9222" max="9222" width="32.88671875" style="20" customWidth="1"/>
    <col min="9223" max="9223" width="5.88671875" style="20" customWidth="1"/>
    <col min="9224" max="9465" width="8.88671875" style="20"/>
    <col min="9466" max="9466" width="5.88671875" style="20" customWidth="1"/>
    <col min="9467" max="9467" width="32.88671875" style="20" customWidth="1"/>
    <col min="9468" max="9468" width="5.88671875" style="20" customWidth="1"/>
    <col min="9469" max="9469" width="32.88671875" style="20" customWidth="1"/>
    <col min="9470" max="9475" width="8.88671875" style="20"/>
    <col min="9476" max="9476" width="32.88671875" style="20" customWidth="1"/>
    <col min="9477" max="9477" width="5.88671875" style="20" customWidth="1"/>
    <col min="9478" max="9478" width="32.88671875" style="20" customWidth="1"/>
    <col min="9479" max="9479" width="5.88671875" style="20" customWidth="1"/>
    <col min="9480" max="9721" width="8.88671875" style="20"/>
    <col min="9722" max="9722" width="5.88671875" style="20" customWidth="1"/>
    <col min="9723" max="9723" width="32.88671875" style="20" customWidth="1"/>
    <col min="9724" max="9724" width="5.88671875" style="20" customWidth="1"/>
    <col min="9725" max="9725" width="32.88671875" style="20" customWidth="1"/>
    <col min="9726" max="9731" width="8.88671875" style="20"/>
    <col min="9732" max="9732" width="32.88671875" style="20" customWidth="1"/>
    <col min="9733" max="9733" width="5.88671875" style="20" customWidth="1"/>
    <col min="9734" max="9734" width="32.88671875" style="20" customWidth="1"/>
    <col min="9735" max="9735" width="5.88671875" style="20" customWidth="1"/>
    <col min="9736" max="9977" width="8.88671875" style="20"/>
    <col min="9978" max="9978" width="5.88671875" style="20" customWidth="1"/>
    <col min="9979" max="9979" width="32.88671875" style="20" customWidth="1"/>
    <col min="9980" max="9980" width="5.88671875" style="20" customWidth="1"/>
    <col min="9981" max="9981" width="32.88671875" style="20" customWidth="1"/>
    <col min="9982" max="9987" width="8.88671875" style="20"/>
    <col min="9988" max="9988" width="32.88671875" style="20" customWidth="1"/>
    <col min="9989" max="9989" width="5.88671875" style="20" customWidth="1"/>
    <col min="9990" max="9990" width="32.88671875" style="20" customWidth="1"/>
    <col min="9991" max="9991" width="5.88671875" style="20" customWidth="1"/>
    <col min="9992" max="10233" width="8.88671875" style="20"/>
    <col min="10234" max="10234" width="5.88671875" style="20" customWidth="1"/>
    <col min="10235" max="10235" width="32.88671875" style="20" customWidth="1"/>
    <col min="10236" max="10236" width="5.88671875" style="20" customWidth="1"/>
    <col min="10237" max="10237" width="32.88671875" style="20" customWidth="1"/>
    <col min="10238" max="10243" width="8.88671875" style="20"/>
    <col min="10244" max="10244" width="32.88671875" style="20" customWidth="1"/>
    <col min="10245" max="10245" width="5.88671875" style="20" customWidth="1"/>
    <col min="10246" max="10246" width="32.88671875" style="20" customWidth="1"/>
    <col min="10247" max="10247" width="5.88671875" style="20" customWidth="1"/>
    <col min="10248" max="10489" width="8.88671875" style="20"/>
    <col min="10490" max="10490" width="5.88671875" style="20" customWidth="1"/>
    <col min="10491" max="10491" width="32.88671875" style="20" customWidth="1"/>
    <col min="10492" max="10492" width="5.88671875" style="20" customWidth="1"/>
    <col min="10493" max="10493" width="32.88671875" style="20" customWidth="1"/>
    <col min="10494" max="10499" width="8.88671875" style="20"/>
    <col min="10500" max="10500" width="32.88671875" style="20" customWidth="1"/>
    <col min="10501" max="10501" width="5.88671875" style="20" customWidth="1"/>
    <col min="10502" max="10502" width="32.88671875" style="20" customWidth="1"/>
    <col min="10503" max="10503" width="5.88671875" style="20" customWidth="1"/>
    <col min="10504" max="10745" width="8.88671875" style="20"/>
    <col min="10746" max="10746" width="5.88671875" style="20" customWidth="1"/>
    <col min="10747" max="10747" width="32.88671875" style="20" customWidth="1"/>
    <col min="10748" max="10748" width="5.88671875" style="20" customWidth="1"/>
    <col min="10749" max="10749" width="32.88671875" style="20" customWidth="1"/>
    <col min="10750" max="10755" width="8.88671875" style="20"/>
    <col min="10756" max="10756" width="32.88671875" style="20" customWidth="1"/>
    <col min="10757" max="10757" width="5.88671875" style="20" customWidth="1"/>
    <col min="10758" max="10758" width="32.88671875" style="20" customWidth="1"/>
    <col min="10759" max="10759" width="5.88671875" style="20" customWidth="1"/>
    <col min="10760" max="11001" width="8.88671875" style="20"/>
    <col min="11002" max="11002" width="5.88671875" style="20" customWidth="1"/>
    <col min="11003" max="11003" width="32.88671875" style="20" customWidth="1"/>
    <col min="11004" max="11004" width="5.88671875" style="20" customWidth="1"/>
    <col min="11005" max="11005" width="32.88671875" style="20" customWidth="1"/>
    <col min="11006" max="11011" width="8.88671875" style="20"/>
    <col min="11012" max="11012" width="32.88671875" style="20" customWidth="1"/>
    <col min="11013" max="11013" width="5.88671875" style="20" customWidth="1"/>
    <col min="11014" max="11014" width="32.88671875" style="20" customWidth="1"/>
    <col min="11015" max="11015" width="5.88671875" style="20" customWidth="1"/>
    <col min="11016" max="11257" width="8.88671875" style="20"/>
    <col min="11258" max="11258" width="5.88671875" style="20" customWidth="1"/>
    <col min="11259" max="11259" width="32.88671875" style="20" customWidth="1"/>
    <col min="11260" max="11260" width="5.88671875" style="20" customWidth="1"/>
    <col min="11261" max="11261" width="32.88671875" style="20" customWidth="1"/>
    <col min="11262" max="11267" width="8.88671875" style="20"/>
    <col min="11268" max="11268" width="32.88671875" style="20" customWidth="1"/>
    <col min="11269" max="11269" width="5.88671875" style="20" customWidth="1"/>
    <col min="11270" max="11270" width="32.88671875" style="20" customWidth="1"/>
    <col min="11271" max="11271" width="5.88671875" style="20" customWidth="1"/>
    <col min="11272" max="11513" width="8.88671875" style="20"/>
    <col min="11514" max="11514" width="5.88671875" style="20" customWidth="1"/>
    <col min="11515" max="11515" width="32.88671875" style="20" customWidth="1"/>
    <col min="11516" max="11516" width="5.88671875" style="20" customWidth="1"/>
    <col min="11517" max="11517" width="32.88671875" style="20" customWidth="1"/>
    <col min="11518" max="11523" width="8.88671875" style="20"/>
    <col min="11524" max="11524" width="32.88671875" style="20" customWidth="1"/>
    <col min="11525" max="11525" width="5.88671875" style="20" customWidth="1"/>
    <col min="11526" max="11526" width="32.88671875" style="20" customWidth="1"/>
    <col min="11527" max="11527" width="5.88671875" style="20" customWidth="1"/>
    <col min="11528" max="11769" width="8.88671875" style="20"/>
    <col min="11770" max="11770" width="5.88671875" style="20" customWidth="1"/>
    <col min="11771" max="11771" width="32.88671875" style="20" customWidth="1"/>
    <col min="11772" max="11772" width="5.88671875" style="20" customWidth="1"/>
    <col min="11773" max="11773" width="32.88671875" style="20" customWidth="1"/>
    <col min="11774" max="11779" width="8.88671875" style="20"/>
    <col min="11780" max="11780" width="32.88671875" style="20" customWidth="1"/>
    <col min="11781" max="11781" width="5.88671875" style="20" customWidth="1"/>
    <col min="11782" max="11782" width="32.88671875" style="20" customWidth="1"/>
    <col min="11783" max="11783" width="5.88671875" style="20" customWidth="1"/>
    <col min="11784" max="12025" width="8.88671875" style="20"/>
    <col min="12026" max="12026" width="5.88671875" style="20" customWidth="1"/>
    <col min="12027" max="12027" width="32.88671875" style="20" customWidth="1"/>
    <col min="12028" max="12028" width="5.88671875" style="20" customWidth="1"/>
    <col min="12029" max="12029" width="32.88671875" style="20" customWidth="1"/>
    <col min="12030" max="12035" width="8.88671875" style="20"/>
    <col min="12036" max="12036" width="32.88671875" style="20" customWidth="1"/>
    <col min="12037" max="12037" width="5.88671875" style="20" customWidth="1"/>
    <col min="12038" max="12038" width="32.88671875" style="20" customWidth="1"/>
    <col min="12039" max="12039" width="5.88671875" style="20" customWidth="1"/>
    <col min="12040" max="12281" width="8.88671875" style="20"/>
    <col min="12282" max="12282" width="5.88671875" style="20" customWidth="1"/>
    <col min="12283" max="12283" width="32.88671875" style="20" customWidth="1"/>
    <col min="12284" max="12284" width="5.88671875" style="20" customWidth="1"/>
    <col min="12285" max="12285" width="32.88671875" style="20" customWidth="1"/>
    <col min="12286" max="12291" width="8.88671875" style="20"/>
    <col min="12292" max="12292" width="32.88671875" style="20" customWidth="1"/>
    <col min="12293" max="12293" width="5.88671875" style="20" customWidth="1"/>
    <col min="12294" max="12294" width="32.88671875" style="20" customWidth="1"/>
    <col min="12295" max="12295" width="5.88671875" style="20" customWidth="1"/>
    <col min="12296" max="12537" width="8.88671875" style="20"/>
    <col min="12538" max="12538" width="5.88671875" style="20" customWidth="1"/>
    <col min="12539" max="12539" width="32.88671875" style="20" customWidth="1"/>
    <col min="12540" max="12540" width="5.88671875" style="20" customWidth="1"/>
    <col min="12541" max="12541" width="32.88671875" style="20" customWidth="1"/>
    <col min="12542" max="12547" width="8.88671875" style="20"/>
    <col min="12548" max="12548" width="32.88671875" style="20" customWidth="1"/>
    <col min="12549" max="12549" width="5.88671875" style="20" customWidth="1"/>
    <col min="12550" max="12550" width="32.88671875" style="20" customWidth="1"/>
    <col min="12551" max="12551" width="5.88671875" style="20" customWidth="1"/>
    <col min="12552" max="12793" width="8.88671875" style="20"/>
    <col min="12794" max="12794" width="5.88671875" style="20" customWidth="1"/>
    <col min="12795" max="12795" width="32.88671875" style="20" customWidth="1"/>
    <col min="12796" max="12796" width="5.88671875" style="20" customWidth="1"/>
    <col min="12797" max="12797" width="32.88671875" style="20" customWidth="1"/>
    <col min="12798" max="12803" width="8.88671875" style="20"/>
    <col min="12804" max="12804" width="32.88671875" style="20" customWidth="1"/>
    <col min="12805" max="12805" width="5.88671875" style="20" customWidth="1"/>
    <col min="12806" max="12806" width="32.88671875" style="20" customWidth="1"/>
    <col min="12807" max="12807" width="5.88671875" style="20" customWidth="1"/>
    <col min="12808" max="13049" width="8.88671875" style="20"/>
    <col min="13050" max="13050" width="5.88671875" style="20" customWidth="1"/>
    <col min="13051" max="13051" width="32.88671875" style="20" customWidth="1"/>
    <col min="13052" max="13052" width="5.88671875" style="20" customWidth="1"/>
    <col min="13053" max="13053" width="32.88671875" style="20" customWidth="1"/>
    <col min="13054" max="13059" width="8.88671875" style="20"/>
    <col min="13060" max="13060" width="32.88671875" style="20" customWidth="1"/>
    <col min="13061" max="13061" width="5.88671875" style="20" customWidth="1"/>
    <col min="13062" max="13062" width="32.88671875" style="20" customWidth="1"/>
    <col min="13063" max="13063" width="5.88671875" style="20" customWidth="1"/>
    <col min="13064" max="13305" width="8.88671875" style="20"/>
    <col min="13306" max="13306" width="5.88671875" style="20" customWidth="1"/>
    <col min="13307" max="13307" width="32.88671875" style="20" customWidth="1"/>
    <col min="13308" max="13308" width="5.88671875" style="20" customWidth="1"/>
    <col min="13309" max="13309" width="32.88671875" style="20" customWidth="1"/>
    <col min="13310" max="13315" width="8.88671875" style="20"/>
    <col min="13316" max="13316" width="32.88671875" style="20" customWidth="1"/>
    <col min="13317" max="13317" width="5.88671875" style="20" customWidth="1"/>
    <col min="13318" max="13318" width="32.88671875" style="20" customWidth="1"/>
    <col min="13319" max="13319" width="5.88671875" style="20" customWidth="1"/>
    <col min="13320" max="13561" width="8.88671875" style="20"/>
    <col min="13562" max="13562" width="5.88671875" style="20" customWidth="1"/>
    <col min="13563" max="13563" width="32.88671875" style="20" customWidth="1"/>
    <col min="13564" max="13564" width="5.88671875" style="20" customWidth="1"/>
    <col min="13565" max="13565" width="32.88671875" style="20" customWidth="1"/>
    <col min="13566" max="13571" width="8.88671875" style="20"/>
    <col min="13572" max="13572" width="32.88671875" style="20" customWidth="1"/>
    <col min="13573" max="13573" width="5.88671875" style="20" customWidth="1"/>
    <col min="13574" max="13574" width="32.88671875" style="20" customWidth="1"/>
    <col min="13575" max="13575" width="5.88671875" style="20" customWidth="1"/>
    <col min="13576" max="13817" width="8.88671875" style="20"/>
    <col min="13818" max="13818" width="5.88671875" style="20" customWidth="1"/>
    <col min="13819" max="13819" width="32.88671875" style="20" customWidth="1"/>
    <col min="13820" max="13820" width="5.88671875" style="20" customWidth="1"/>
    <col min="13821" max="13821" width="32.88671875" style="20" customWidth="1"/>
    <col min="13822" max="13827" width="8.88671875" style="20"/>
    <col min="13828" max="13828" width="32.88671875" style="20" customWidth="1"/>
    <col min="13829" max="13829" width="5.88671875" style="20" customWidth="1"/>
    <col min="13830" max="13830" width="32.88671875" style="20" customWidth="1"/>
    <col min="13831" max="13831" width="5.88671875" style="20" customWidth="1"/>
    <col min="13832" max="14073" width="8.88671875" style="20"/>
    <col min="14074" max="14074" width="5.88671875" style="20" customWidth="1"/>
    <col min="14075" max="14075" width="32.88671875" style="20" customWidth="1"/>
    <col min="14076" max="14076" width="5.88671875" style="20" customWidth="1"/>
    <col min="14077" max="14077" width="32.88671875" style="20" customWidth="1"/>
    <col min="14078" max="14083" width="8.88671875" style="20"/>
    <col min="14084" max="14084" width="32.88671875" style="20" customWidth="1"/>
    <col min="14085" max="14085" width="5.88671875" style="20" customWidth="1"/>
    <col min="14086" max="14086" width="32.88671875" style="20" customWidth="1"/>
    <col min="14087" max="14087" width="5.88671875" style="20" customWidth="1"/>
    <col min="14088" max="14329" width="8.88671875" style="20"/>
    <col min="14330" max="14330" width="5.88671875" style="20" customWidth="1"/>
    <col min="14331" max="14331" width="32.88671875" style="20" customWidth="1"/>
    <col min="14332" max="14332" width="5.88671875" style="20" customWidth="1"/>
    <col min="14333" max="14333" width="32.88671875" style="20" customWidth="1"/>
    <col min="14334" max="14339" width="8.88671875" style="20"/>
    <col min="14340" max="14340" width="32.88671875" style="20" customWidth="1"/>
    <col min="14341" max="14341" width="5.88671875" style="20" customWidth="1"/>
    <col min="14342" max="14342" width="32.88671875" style="20" customWidth="1"/>
    <col min="14343" max="14343" width="5.88671875" style="20" customWidth="1"/>
    <col min="14344" max="14585" width="8.88671875" style="20"/>
    <col min="14586" max="14586" width="5.88671875" style="20" customWidth="1"/>
    <col min="14587" max="14587" width="32.88671875" style="20" customWidth="1"/>
    <col min="14588" max="14588" width="5.88671875" style="20" customWidth="1"/>
    <col min="14589" max="14589" width="32.88671875" style="20" customWidth="1"/>
    <col min="14590" max="14595" width="8.88671875" style="20"/>
    <col min="14596" max="14596" width="32.88671875" style="20" customWidth="1"/>
    <col min="14597" max="14597" width="5.88671875" style="20" customWidth="1"/>
    <col min="14598" max="14598" width="32.88671875" style="20" customWidth="1"/>
    <col min="14599" max="14599" width="5.88671875" style="20" customWidth="1"/>
    <col min="14600" max="14841" width="8.88671875" style="20"/>
    <col min="14842" max="14842" width="5.88671875" style="20" customWidth="1"/>
    <col min="14843" max="14843" width="32.88671875" style="20" customWidth="1"/>
    <col min="14844" max="14844" width="5.88671875" style="20" customWidth="1"/>
    <col min="14845" max="14845" width="32.88671875" style="20" customWidth="1"/>
    <col min="14846" max="14851" width="8.88671875" style="20"/>
    <col min="14852" max="14852" width="32.88671875" style="20" customWidth="1"/>
    <col min="14853" max="14853" width="5.88671875" style="20" customWidth="1"/>
    <col min="14854" max="14854" width="32.88671875" style="20" customWidth="1"/>
    <col min="14855" max="14855" width="5.88671875" style="20" customWidth="1"/>
    <col min="14856" max="15097" width="8.88671875" style="20"/>
    <col min="15098" max="15098" width="5.88671875" style="20" customWidth="1"/>
    <col min="15099" max="15099" width="32.88671875" style="20" customWidth="1"/>
    <col min="15100" max="15100" width="5.88671875" style="20" customWidth="1"/>
    <col min="15101" max="15101" width="32.88671875" style="20" customWidth="1"/>
    <col min="15102" max="15107" width="8.88671875" style="20"/>
    <col min="15108" max="15108" width="32.88671875" style="20" customWidth="1"/>
    <col min="15109" max="15109" width="5.88671875" style="20" customWidth="1"/>
    <col min="15110" max="15110" width="32.88671875" style="20" customWidth="1"/>
    <col min="15111" max="15111" width="5.88671875" style="20" customWidth="1"/>
    <col min="15112" max="15353" width="8.88671875" style="20"/>
    <col min="15354" max="15354" width="5.88671875" style="20" customWidth="1"/>
    <col min="15355" max="15355" width="32.88671875" style="20" customWidth="1"/>
    <col min="15356" max="15356" width="5.88671875" style="20" customWidth="1"/>
    <col min="15357" max="15357" width="32.88671875" style="20" customWidth="1"/>
    <col min="15358" max="15363" width="8.88671875" style="20"/>
    <col min="15364" max="15364" width="32.88671875" style="20" customWidth="1"/>
    <col min="15365" max="15365" width="5.88671875" style="20" customWidth="1"/>
    <col min="15366" max="15366" width="32.88671875" style="20" customWidth="1"/>
    <col min="15367" max="15367" width="5.88671875" style="20" customWidth="1"/>
    <col min="15368" max="15609" width="8.88671875" style="20"/>
    <col min="15610" max="15610" width="5.88671875" style="20" customWidth="1"/>
    <col min="15611" max="15611" width="32.88671875" style="20" customWidth="1"/>
    <col min="15612" max="15612" width="5.88671875" style="20" customWidth="1"/>
    <col min="15613" max="15613" width="32.88671875" style="20" customWidth="1"/>
    <col min="15614" max="15619" width="8.88671875" style="20"/>
    <col min="15620" max="15620" width="32.88671875" style="20" customWidth="1"/>
    <col min="15621" max="15621" width="5.88671875" style="20" customWidth="1"/>
    <col min="15622" max="15622" width="32.88671875" style="20" customWidth="1"/>
    <col min="15623" max="15623" width="5.88671875" style="20" customWidth="1"/>
    <col min="15624" max="15865" width="8.88671875" style="20"/>
    <col min="15866" max="15866" width="5.88671875" style="20" customWidth="1"/>
    <col min="15867" max="15867" width="32.88671875" style="20" customWidth="1"/>
    <col min="15868" max="15868" width="5.88671875" style="20" customWidth="1"/>
    <col min="15869" max="15869" width="32.88671875" style="20" customWidth="1"/>
    <col min="15870" max="15875" width="8.88671875" style="20"/>
    <col min="15876" max="15876" width="32.88671875" style="20" customWidth="1"/>
    <col min="15877" max="15877" width="5.88671875" style="20" customWidth="1"/>
    <col min="15878" max="15878" width="32.88671875" style="20" customWidth="1"/>
    <col min="15879" max="15879" width="5.88671875" style="20" customWidth="1"/>
    <col min="15880" max="16121" width="8.88671875" style="20"/>
    <col min="16122" max="16122" width="5.88671875" style="20" customWidth="1"/>
    <col min="16123" max="16123" width="32.88671875" style="20" customWidth="1"/>
    <col min="16124" max="16124" width="5.88671875" style="20" customWidth="1"/>
    <col min="16125" max="16125" width="32.88671875" style="20" customWidth="1"/>
    <col min="16126" max="16131" width="8.88671875" style="20"/>
    <col min="16132" max="16132" width="32.88671875" style="20" customWidth="1"/>
    <col min="16133" max="16133" width="5.88671875" style="20" customWidth="1"/>
    <col min="16134" max="16134" width="32.88671875" style="20" customWidth="1"/>
    <col min="16135" max="16135" width="5.88671875" style="20" customWidth="1"/>
    <col min="16136" max="16384" width="8.88671875" style="20"/>
  </cols>
  <sheetData>
    <row r="1" spans="1:15" s="2" customFormat="1" ht="58.2" customHeight="1" x14ac:dyDescent="0.5">
      <c r="N1" s="3"/>
      <c r="O1" s="3"/>
    </row>
    <row r="2" spans="1:15" s="33" customFormat="1" ht="26.4" x14ac:dyDescent="0.5">
      <c r="A2" s="111" t="s">
        <v>761</v>
      </c>
      <c r="B2" s="13"/>
      <c r="C2" s="13"/>
      <c r="D2" s="13"/>
      <c r="E2" s="13"/>
      <c r="F2" s="13"/>
      <c r="G2" s="13"/>
      <c r="H2" s="13"/>
      <c r="I2" s="13"/>
    </row>
    <row r="3" spans="1:15" s="33" customFormat="1" ht="26.4" x14ac:dyDescent="0.5">
      <c r="A3" s="112" t="s">
        <v>760</v>
      </c>
      <c r="B3" s="5"/>
      <c r="C3" s="5"/>
      <c r="D3" s="5"/>
      <c r="E3" s="5"/>
      <c r="F3" s="5"/>
      <c r="G3" s="5"/>
      <c r="H3" s="5"/>
      <c r="I3" s="5"/>
    </row>
    <row r="4" spans="1:15" s="40" customFormat="1" ht="36" customHeight="1" x14ac:dyDescent="0.5">
      <c r="A4" s="102" t="s">
        <v>1</v>
      </c>
      <c r="B4" s="576" t="s">
        <v>2</v>
      </c>
      <c r="C4" s="576" t="s">
        <v>216</v>
      </c>
      <c r="D4" s="576" t="s">
        <v>499</v>
      </c>
      <c r="E4" s="581" t="s">
        <v>496</v>
      </c>
      <c r="F4" s="588"/>
      <c r="G4" s="576" t="s">
        <v>500</v>
      </c>
      <c r="H4" s="581" t="s">
        <v>496</v>
      </c>
      <c r="I4" s="588"/>
    </row>
    <row r="5" spans="1:15" s="40" customFormat="1" ht="36" customHeight="1" x14ac:dyDescent="0.5">
      <c r="A5" s="102" t="s">
        <v>229</v>
      </c>
      <c r="B5" s="576"/>
      <c r="C5" s="576"/>
      <c r="D5" s="576"/>
      <c r="E5" s="88" t="s">
        <v>751</v>
      </c>
      <c r="F5" s="102" t="s">
        <v>497</v>
      </c>
      <c r="G5" s="576"/>
      <c r="H5" s="88" t="s">
        <v>751</v>
      </c>
      <c r="I5" s="102" t="s">
        <v>497</v>
      </c>
    </row>
    <row r="6" spans="1:15" s="241" customFormat="1" ht="18.600000000000001" customHeight="1" outlineLevel="2" x14ac:dyDescent="0.5">
      <c r="A6" s="240">
        <v>2017</v>
      </c>
      <c r="B6" s="260" t="s">
        <v>3</v>
      </c>
      <c r="C6" s="380" t="s">
        <v>217</v>
      </c>
      <c r="D6" s="381">
        <v>42160.952136</v>
      </c>
      <c r="E6" s="382">
        <v>1.4370380899345614</v>
      </c>
      <c r="F6" s="383">
        <v>0.9577005614113121</v>
      </c>
      <c r="G6" s="381">
        <v>6724.2962290000005</v>
      </c>
      <c r="H6" s="382">
        <v>48.568976663195059</v>
      </c>
      <c r="I6" s="383">
        <v>6.9326575090598253</v>
      </c>
    </row>
    <row r="7" spans="1:15" s="241" customFormat="1" ht="18.600000000000001" customHeight="1" outlineLevel="2" x14ac:dyDescent="0.5">
      <c r="A7" s="242">
        <v>2017</v>
      </c>
      <c r="B7" s="262" t="s">
        <v>4</v>
      </c>
      <c r="C7" s="384" t="s">
        <v>218</v>
      </c>
      <c r="D7" s="385">
        <v>39305.725935000002</v>
      </c>
      <c r="E7" s="386">
        <f>(D7/D6-1)*100</f>
        <v>-6.772205219155869</v>
      </c>
      <c r="F7" s="387">
        <v>-2.7867988197374682</v>
      </c>
      <c r="G7" s="385">
        <v>5193.2838970000003</v>
      </c>
      <c r="H7" s="386">
        <f>(G7/G6-1)*100</f>
        <v>-22.768365340556741</v>
      </c>
      <c r="I7" s="387">
        <v>-21.739787472364736</v>
      </c>
    </row>
    <row r="8" spans="1:15" s="241" customFormat="1" ht="18.600000000000001" customHeight="1" outlineLevel="2" x14ac:dyDescent="0.5">
      <c r="A8" s="240">
        <v>2017</v>
      </c>
      <c r="B8" s="260" t="s">
        <v>5</v>
      </c>
      <c r="C8" s="380" t="s">
        <v>219</v>
      </c>
      <c r="D8" s="381">
        <v>42091.427282999997</v>
      </c>
      <c r="E8" s="382">
        <f t="shared" ref="E8:E97" si="0">(D8/D7-1)*100</f>
        <v>7.0872659942897931</v>
      </c>
      <c r="F8" s="383">
        <v>-2.1090823272389314</v>
      </c>
      <c r="G8" s="381">
        <v>6296.5306119999996</v>
      </c>
      <c r="H8" s="382">
        <f t="shared" ref="H8:H97" si="1">(G8/G7-1)*100</f>
        <v>21.24372048362908</v>
      </c>
      <c r="I8" s="383">
        <v>-17.546028525590927</v>
      </c>
    </row>
    <row r="9" spans="1:15" s="241" customFormat="1" ht="18.600000000000001" customHeight="1" outlineLevel="1" x14ac:dyDescent="0.5">
      <c r="A9" s="376">
        <v>2017</v>
      </c>
      <c r="B9" s="377" t="s">
        <v>693</v>
      </c>
      <c r="C9" s="388" t="s">
        <v>694</v>
      </c>
      <c r="D9" s="389">
        <f>SUM(D6:D8)</f>
        <v>123558.105354</v>
      </c>
      <c r="E9" s="390"/>
      <c r="F9" s="391"/>
      <c r="G9" s="389">
        <f>SUM(G6:G8)</f>
        <v>18214.110737999999</v>
      </c>
      <c r="H9" s="390"/>
      <c r="I9" s="391"/>
    </row>
    <row r="10" spans="1:15" s="241" customFormat="1" ht="18.600000000000001" customHeight="1" outlineLevel="2" x14ac:dyDescent="0.5">
      <c r="A10" s="242">
        <v>2017</v>
      </c>
      <c r="B10" s="262" t="s">
        <v>6</v>
      </c>
      <c r="C10" s="384" t="s">
        <v>220</v>
      </c>
      <c r="D10" s="385">
        <v>40551.054314000001</v>
      </c>
      <c r="E10" s="386">
        <f>(D10/D8-1)*100</f>
        <v>-3.65958834953104</v>
      </c>
      <c r="F10" s="387">
        <v>1.6175646408886246</v>
      </c>
      <c r="G10" s="385">
        <v>7120.7974709999999</v>
      </c>
      <c r="H10" s="386">
        <f>(G10/G8-1)*100</f>
        <v>13.09080999986092</v>
      </c>
      <c r="I10" s="387">
        <v>15.344028288407042</v>
      </c>
    </row>
    <row r="11" spans="1:15" s="241" customFormat="1" ht="18.600000000000001" customHeight="1" outlineLevel="2" x14ac:dyDescent="0.5">
      <c r="A11" s="240">
        <v>2017</v>
      </c>
      <c r="B11" s="260" t="s">
        <v>7</v>
      </c>
      <c r="C11" s="380" t="s">
        <v>221</v>
      </c>
      <c r="D11" s="381">
        <v>39010.005645000005</v>
      </c>
      <c r="E11" s="382">
        <f t="shared" si="0"/>
        <v>-3.8002678230439013</v>
      </c>
      <c r="F11" s="383">
        <v>-10.889106487882504</v>
      </c>
      <c r="G11" s="381">
        <v>7658.0298779999994</v>
      </c>
      <c r="H11" s="382">
        <f t="shared" si="1"/>
        <v>7.5445539518280036</v>
      </c>
      <c r="I11" s="383">
        <v>1.7962569621409408</v>
      </c>
    </row>
    <row r="12" spans="1:15" s="241" customFormat="1" ht="18.600000000000001" customHeight="1" outlineLevel="2" x14ac:dyDescent="0.5">
      <c r="A12" s="242">
        <v>2017</v>
      </c>
      <c r="B12" s="262" t="s">
        <v>8</v>
      </c>
      <c r="C12" s="384" t="s">
        <v>222</v>
      </c>
      <c r="D12" s="385">
        <v>39336.081232000004</v>
      </c>
      <c r="E12" s="386">
        <f t="shared" si="0"/>
        <v>0.83587680034542533</v>
      </c>
      <c r="F12" s="387">
        <v>-1.8342895576229146</v>
      </c>
      <c r="G12" s="385">
        <v>6393.7875839999997</v>
      </c>
      <c r="H12" s="386">
        <f t="shared" si="1"/>
        <v>-16.508714566809367</v>
      </c>
      <c r="I12" s="387">
        <v>-7.7613343843079612</v>
      </c>
    </row>
    <row r="13" spans="1:15" s="241" customFormat="1" ht="18.600000000000001" customHeight="1" outlineLevel="1" x14ac:dyDescent="0.5">
      <c r="A13" s="376">
        <v>2017</v>
      </c>
      <c r="B13" s="377" t="s">
        <v>698</v>
      </c>
      <c r="C13" s="388" t="s">
        <v>695</v>
      </c>
      <c r="D13" s="389">
        <f>SUM(D10:D12)</f>
        <v>118897.141191</v>
      </c>
      <c r="E13" s="390">
        <f>(D13/D9-1)*100</f>
        <v>-3.7722852334503787</v>
      </c>
      <c r="F13" s="391"/>
      <c r="G13" s="389">
        <f>SUM(G10:G12)</f>
        <v>21172.614932999997</v>
      </c>
      <c r="H13" s="390">
        <f>(G13/G9-1)*100</f>
        <v>16.242924167731587</v>
      </c>
      <c r="I13" s="391"/>
    </row>
    <row r="14" spans="1:15" s="241" customFormat="1" ht="18.600000000000001" customHeight="1" outlineLevel="2" x14ac:dyDescent="0.5">
      <c r="A14" s="240">
        <v>2017</v>
      </c>
      <c r="B14" s="260" t="s">
        <v>9</v>
      </c>
      <c r="C14" s="380" t="s">
        <v>223</v>
      </c>
      <c r="D14" s="381">
        <v>40760.433336999995</v>
      </c>
      <c r="E14" s="382">
        <f>(D14/D12-1)*100</f>
        <v>3.6209811968795691</v>
      </c>
      <c r="F14" s="383">
        <v>-2.4966223540297205</v>
      </c>
      <c r="G14" s="381">
        <v>6407.5679149999996</v>
      </c>
      <c r="H14" s="382">
        <f>(G14/G12-1)*100</f>
        <v>0.21552688166375233</v>
      </c>
      <c r="I14" s="383">
        <v>-9.5536189597683059</v>
      </c>
    </row>
    <row r="15" spans="1:15" s="241" customFormat="1" ht="18.600000000000001" customHeight="1" outlineLevel="2" x14ac:dyDescent="0.5">
      <c r="A15" s="242">
        <v>2017</v>
      </c>
      <c r="B15" s="262" t="s">
        <v>10</v>
      </c>
      <c r="C15" s="384" t="s">
        <v>224</v>
      </c>
      <c r="D15" s="385">
        <v>40755.590508000001</v>
      </c>
      <c r="E15" s="386">
        <f t="shared" si="0"/>
        <v>-1.1881200967500671E-2</v>
      </c>
      <c r="F15" s="387">
        <v>-2.0998002483451961</v>
      </c>
      <c r="G15" s="385">
        <v>6466.7132019999999</v>
      </c>
      <c r="H15" s="386">
        <f t="shared" si="1"/>
        <v>0.92305361073961034</v>
      </c>
      <c r="I15" s="387">
        <v>-13.883552237386764</v>
      </c>
    </row>
    <row r="16" spans="1:15" s="241" customFormat="1" ht="18.600000000000001" customHeight="1" outlineLevel="2" x14ac:dyDescent="0.5">
      <c r="A16" s="240">
        <v>2017</v>
      </c>
      <c r="B16" s="260" t="s">
        <v>11</v>
      </c>
      <c r="C16" s="380" t="s">
        <v>225</v>
      </c>
      <c r="D16" s="381">
        <v>37212.358417999996</v>
      </c>
      <c r="E16" s="382">
        <f t="shared" si="0"/>
        <v>-8.693855360295899</v>
      </c>
      <c r="F16" s="383">
        <v>-8.7977464987041394</v>
      </c>
      <c r="G16" s="381">
        <v>6048.9017199999998</v>
      </c>
      <c r="H16" s="382">
        <f t="shared" si="1"/>
        <v>-6.4609558047321602</v>
      </c>
      <c r="I16" s="383">
        <v>13.356711272662602</v>
      </c>
    </row>
    <row r="17" spans="1:9" s="241" customFormat="1" ht="18.600000000000001" customHeight="1" outlineLevel="1" x14ac:dyDescent="0.5">
      <c r="A17" s="376">
        <v>2017</v>
      </c>
      <c r="B17" s="377" t="s">
        <v>699</v>
      </c>
      <c r="C17" s="388" t="s">
        <v>696</v>
      </c>
      <c r="D17" s="389">
        <f>SUM(D14:D16)</f>
        <v>118728.38226299998</v>
      </c>
      <c r="E17" s="390">
        <f>(D17/D13-1)*100</f>
        <v>-0.14193690976045392</v>
      </c>
      <c r="F17" s="391"/>
      <c r="G17" s="389">
        <f>SUM(G14:G16)</f>
        <v>18923.182837</v>
      </c>
      <c r="H17" s="390">
        <f>(G17/G13-1)*100</f>
        <v>-10.624252616496577</v>
      </c>
      <c r="I17" s="391"/>
    </row>
    <row r="18" spans="1:9" s="241" customFormat="1" ht="18.600000000000001" customHeight="1" outlineLevel="2" x14ac:dyDescent="0.5">
      <c r="A18" s="242">
        <v>2017</v>
      </c>
      <c r="B18" s="262" t="s">
        <v>12</v>
      </c>
      <c r="C18" s="384" t="s">
        <v>226</v>
      </c>
      <c r="D18" s="385">
        <v>41915.535435000005</v>
      </c>
      <c r="E18" s="386">
        <f>(D18/D16-1)*100</f>
        <v>12.638750181243651</v>
      </c>
      <c r="F18" s="387">
        <v>-4.124991400048394</v>
      </c>
      <c r="G18" s="385">
        <v>6414.0893340000002</v>
      </c>
      <c r="H18" s="386">
        <f>(G18/G16-1)*100</f>
        <v>6.0372548754189514</v>
      </c>
      <c r="I18" s="387">
        <v>10.113532842882989</v>
      </c>
    </row>
    <row r="19" spans="1:9" s="241" customFormat="1" ht="18.600000000000001" customHeight="1" outlineLevel="2" x14ac:dyDescent="0.5">
      <c r="A19" s="240">
        <v>2017</v>
      </c>
      <c r="B19" s="260" t="s">
        <v>13</v>
      </c>
      <c r="C19" s="380" t="s">
        <v>227</v>
      </c>
      <c r="D19" s="381">
        <v>40678.355849</v>
      </c>
      <c r="E19" s="382">
        <f t="shared" si="0"/>
        <v>-2.9516015318915456</v>
      </c>
      <c r="F19" s="383">
        <v>-2.7140139479915004</v>
      </c>
      <c r="G19" s="381">
        <v>5905.7092739999998</v>
      </c>
      <c r="H19" s="382">
        <f t="shared" si="1"/>
        <v>-7.925989700598091</v>
      </c>
      <c r="I19" s="383">
        <v>12.238311929453838</v>
      </c>
    </row>
    <row r="20" spans="1:9" s="241" customFormat="1" ht="18.600000000000001" customHeight="1" outlineLevel="2" x14ac:dyDescent="0.5">
      <c r="A20" s="242">
        <v>2017</v>
      </c>
      <c r="B20" s="262" t="s">
        <v>14</v>
      </c>
      <c r="C20" s="384" t="s">
        <v>228</v>
      </c>
      <c r="D20" s="385">
        <v>39989.168317000003</v>
      </c>
      <c r="E20" s="386">
        <f t="shared" si="0"/>
        <v>-1.6942364498661044</v>
      </c>
      <c r="F20" s="387">
        <v>-3.7881597960234936</v>
      </c>
      <c r="G20" s="385">
        <v>5368.1140889999997</v>
      </c>
      <c r="H20" s="386">
        <f t="shared" si="1"/>
        <v>-9.1029740892727862</v>
      </c>
      <c r="I20" s="387">
        <v>18.605009305578225</v>
      </c>
    </row>
    <row r="21" spans="1:9" s="241" customFormat="1" ht="18.600000000000001" customHeight="1" outlineLevel="1" x14ac:dyDescent="0.5">
      <c r="A21" s="376">
        <v>2017</v>
      </c>
      <c r="B21" s="377" t="s">
        <v>700</v>
      </c>
      <c r="C21" s="388" t="s">
        <v>697</v>
      </c>
      <c r="D21" s="389">
        <f>SUM(D18:D20)</f>
        <v>122583.05960100002</v>
      </c>
      <c r="E21" s="390">
        <f>(D21/D17-1)*100</f>
        <v>3.246635104874418</v>
      </c>
      <c r="F21" s="391"/>
      <c r="G21" s="389">
        <f>SUM(G18:G20)</f>
        <v>17687.912697</v>
      </c>
      <c r="H21" s="390">
        <f>(G21/G17-1)*100</f>
        <v>-6.5278137966553356</v>
      </c>
      <c r="I21" s="391"/>
    </row>
    <row r="22" spans="1:9" s="241" customFormat="1" ht="18.600000000000001" customHeight="1" x14ac:dyDescent="0.5">
      <c r="A22" s="376">
        <v>2017</v>
      </c>
      <c r="B22" s="377" t="s">
        <v>21</v>
      </c>
      <c r="C22" s="388" t="s">
        <v>240</v>
      </c>
      <c r="D22" s="389">
        <f>D9+D13+D17+D21</f>
        <v>483766.68840900005</v>
      </c>
      <c r="E22" s="390"/>
      <c r="F22" s="391">
        <v>-3.3002394827145731</v>
      </c>
      <c r="G22" s="389">
        <f>G9+G13+G17+G21</f>
        <v>75997.821204999986</v>
      </c>
      <c r="H22" s="390"/>
      <c r="I22" s="391">
        <v>-0.95615626891923933</v>
      </c>
    </row>
    <row r="23" spans="1:9" s="241" customFormat="1" ht="18.600000000000001" customHeight="1" outlineLevel="2" x14ac:dyDescent="0.5">
      <c r="A23" s="240">
        <v>2018</v>
      </c>
      <c r="B23" s="260" t="s">
        <v>3</v>
      </c>
      <c r="C23" s="380" t="s">
        <v>217</v>
      </c>
      <c r="D23" s="381">
        <v>40654.660659000001</v>
      </c>
      <c r="E23" s="382">
        <f>(D23/D20-1)*100</f>
        <v>1.6641815021621431</v>
      </c>
      <c r="F23" s="383">
        <f t="shared" ref="F23:F86" si="2">(D23/D6-1)*100</f>
        <v>-3.5727169351894683</v>
      </c>
      <c r="G23" s="381">
        <v>5497.028491</v>
      </c>
      <c r="H23" s="382">
        <f>(G23/G20-1)*100</f>
        <v>2.4014840195770715</v>
      </c>
      <c r="I23" s="383">
        <f t="shared" ref="I23:I86" si="3">(G23/G6-1)*100</f>
        <v>-18.251244386098577</v>
      </c>
    </row>
    <row r="24" spans="1:9" s="241" customFormat="1" ht="18.600000000000001" customHeight="1" outlineLevel="2" x14ac:dyDescent="0.5">
      <c r="A24" s="242">
        <v>2018</v>
      </c>
      <c r="B24" s="262" t="s">
        <v>4</v>
      </c>
      <c r="C24" s="384" t="s">
        <v>218</v>
      </c>
      <c r="D24" s="385">
        <v>38063.857111000005</v>
      </c>
      <c r="E24" s="386">
        <f t="shared" si="0"/>
        <v>-6.3727098099057748</v>
      </c>
      <c r="F24" s="387">
        <f t="shared" si="2"/>
        <v>-3.1595112275846993</v>
      </c>
      <c r="G24" s="385">
        <v>4949.3515829999997</v>
      </c>
      <c r="H24" s="386">
        <f t="shared" si="1"/>
        <v>-9.9631447953504981</v>
      </c>
      <c r="I24" s="387">
        <f t="shared" si="3"/>
        <v>-4.697072581395223</v>
      </c>
    </row>
    <row r="25" spans="1:9" s="241" customFormat="1" ht="18.600000000000001" customHeight="1" outlineLevel="2" x14ac:dyDescent="0.5">
      <c r="A25" s="240">
        <v>2018</v>
      </c>
      <c r="B25" s="260" t="s">
        <v>5</v>
      </c>
      <c r="C25" s="380" t="s">
        <v>219</v>
      </c>
      <c r="D25" s="381">
        <v>39879.717688000004</v>
      </c>
      <c r="E25" s="382">
        <f t="shared" si="0"/>
        <v>4.7705637705203419</v>
      </c>
      <c r="F25" s="383">
        <f t="shared" si="2"/>
        <v>-5.2545369396234882</v>
      </c>
      <c r="G25" s="381">
        <v>5827.6490719999993</v>
      </c>
      <c r="H25" s="382">
        <f t="shared" si="1"/>
        <v>17.745708185629194</v>
      </c>
      <c r="I25" s="383">
        <f t="shared" si="3"/>
        <v>-7.4466649793840549</v>
      </c>
    </row>
    <row r="26" spans="1:9" s="241" customFormat="1" ht="18.600000000000001" customHeight="1" outlineLevel="1" x14ac:dyDescent="0.5">
      <c r="A26" s="376">
        <v>2018</v>
      </c>
      <c r="B26" s="377" t="s">
        <v>693</v>
      </c>
      <c r="C26" s="388" t="s">
        <v>694</v>
      </c>
      <c r="D26" s="389">
        <f>SUM(D23:D25)</f>
        <v>118598.23545800001</v>
      </c>
      <c r="E26" s="392">
        <f>(D26/D21-1)*100</f>
        <v>-3.2507135618660143</v>
      </c>
      <c r="F26" s="393">
        <f t="shared" si="2"/>
        <v>-4.0142003487263933</v>
      </c>
      <c r="G26" s="389">
        <f>SUM(G23:G25)</f>
        <v>16274.029146000001</v>
      </c>
      <c r="H26" s="390">
        <f>(G26/G21-1)*100</f>
        <v>-7.9935014109369984</v>
      </c>
      <c r="I26" s="393">
        <f t="shared" si="3"/>
        <v>-10.651530672603283</v>
      </c>
    </row>
    <row r="27" spans="1:9" s="241" customFormat="1" ht="18.600000000000001" customHeight="1" outlineLevel="2" x14ac:dyDescent="0.5">
      <c r="A27" s="242">
        <v>2018</v>
      </c>
      <c r="B27" s="262" t="s">
        <v>6</v>
      </c>
      <c r="C27" s="384" t="s">
        <v>220</v>
      </c>
      <c r="D27" s="385">
        <v>41354.921692000004</v>
      </c>
      <c r="E27" s="386">
        <f>(D27/D25-1)*100</f>
        <v>3.6991335182994467</v>
      </c>
      <c r="F27" s="387">
        <f t="shared" si="2"/>
        <v>1.9823587613170268</v>
      </c>
      <c r="G27" s="385">
        <v>7116.6845350000003</v>
      </c>
      <c r="H27" s="386">
        <f>(G27/G25-1)*100</f>
        <v>22.119304835862664</v>
      </c>
      <c r="I27" s="387">
        <f t="shared" si="3"/>
        <v>-5.7759485742292505E-2</v>
      </c>
    </row>
    <row r="28" spans="1:9" s="241" customFormat="1" ht="18.600000000000001" customHeight="1" outlineLevel="2" x14ac:dyDescent="0.5">
      <c r="A28" s="240">
        <v>2018</v>
      </c>
      <c r="B28" s="260" t="s">
        <v>7</v>
      </c>
      <c r="C28" s="380" t="s">
        <v>221</v>
      </c>
      <c r="D28" s="381">
        <v>42522.586847999999</v>
      </c>
      <c r="E28" s="382">
        <f t="shared" si="0"/>
        <v>2.8235216226413007</v>
      </c>
      <c r="F28" s="383">
        <f t="shared" si="2"/>
        <v>9.0043083688971635</v>
      </c>
      <c r="G28" s="381">
        <v>7539.5508989999998</v>
      </c>
      <c r="H28" s="382">
        <f t="shared" si="1"/>
        <v>5.9419012030157203</v>
      </c>
      <c r="I28" s="383">
        <f t="shared" si="3"/>
        <v>-1.5471208768767841</v>
      </c>
    </row>
    <row r="29" spans="1:9" s="241" customFormat="1" ht="18.600000000000001" customHeight="1" outlineLevel="2" x14ac:dyDescent="0.5">
      <c r="A29" s="242">
        <v>2018</v>
      </c>
      <c r="B29" s="262" t="s">
        <v>8</v>
      </c>
      <c r="C29" s="384" t="s">
        <v>222</v>
      </c>
      <c r="D29" s="385">
        <v>42756.996766999997</v>
      </c>
      <c r="E29" s="386">
        <f t="shared" si="0"/>
        <v>0.55125978068528703</v>
      </c>
      <c r="F29" s="387">
        <f t="shared" si="2"/>
        <v>8.6966353227302839</v>
      </c>
      <c r="G29" s="385">
        <v>6387.6384760000001</v>
      </c>
      <c r="H29" s="386">
        <f t="shared" si="1"/>
        <v>-15.278263101225065</v>
      </c>
      <c r="I29" s="387">
        <f t="shared" si="3"/>
        <v>-9.6173166831303725E-2</v>
      </c>
    </row>
    <row r="30" spans="1:9" s="241" customFormat="1" ht="18.600000000000001" customHeight="1" outlineLevel="1" x14ac:dyDescent="0.5">
      <c r="A30" s="376">
        <v>2018</v>
      </c>
      <c r="B30" s="377" t="s">
        <v>698</v>
      </c>
      <c r="C30" s="388" t="s">
        <v>695</v>
      </c>
      <c r="D30" s="389">
        <f>SUM(D27:D29)</f>
        <v>126634.50530700001</v>
      </c>
      <c r="E30" s="390">
        <f>(D30/D26-1)*100</f>
        <v>6.7760450380781156</v>
      </c>
      <c r="F30" s="393">
        <f t="shared" si="2"/>
        <v>6.5076115695418491</v>
      </c>
      <c r="G30" s="389">
        <f>SUM(G27:G29)</f>
        <v>21043.873910000002</v>
      </c>
      <c r="H30" s="390">
        <f>(G30/G26-1)*100</f>
        <v>29.309550334511858</v>
      </c>
      <c r="I30" s="393">
        <f t="shared" si="3"/>
        <v>-0.60805442977823754</v>
      </c>
    </row>
    <row r="31" spans="1:9" s="241" customFormat="1" ht="18.600000000000001" customHeight="1" outlineLevel="2" x14ac:dyDescent="0.5">
      <c r="A31" s="240">
        <v>2018</v>
      </c>
      <c r="B31" s="260" t="s">
        <v>9</v>
      </c>
      <c r="C31" s="380" t="s">
        <v>223</v>
      </c>
      <c r="D31" s="381">
        <v>43098.572586999995</v>
      </c>
      <c r="E31" s="382">
        <f>(D31/D29-1)*100</f>
        <v>0.79887701622585183</v>
      </c>
      <c r="F31" s="383">
        <f t="shared" si="2"/>
        <v>5.7362963506022657</v>
      </c>
      <c r="G31" s="381">
        <v>7174.7709570000006</v>
      </c>
      <c r="H31" s="382">
        <f>(G31/G29-1)*100</f>
        <v>12.322746253681371</v>
      </c>
      <c r="I31" s="383">
        <f t="shared" si="3"/>
        <v>11.97338915759274</v>
      </c>
    </row>
    <row r="32" spans="1:9" s="241" customFormat="1" ht="18.600000000000001" customHeight="1" outlineLevel="2" x14ac:dyDescent="0.5">
      <c r="A32" s="242">
        <v>2018</v>
      </c>
      <c r="B32" s="262" t="s">
        <v>10</v>
      </c>
      <c r="C32" s="384" t="s">
        <v>224</v>
      </c>
      <c r="D32" s="385">
        <v>41664.067492000002</v>
      </c>
      <c r="E32" s="386">
        <f t="shared" si="0"/>
        <v>-3.3284283188364516</v>
      </c>
      <c r="F32" s="387">
        <f t="shared" si="2"/>
        <v>2.2290855626829309</v>
      </c>
      <c r="G32" s="385">
        <v>6563.046499</v>
      </c>
      <c r="H32" s="386">
        <f t="shared" si="1"/>
        <v>-8.5260485897905465</v>
      </c>
      <c r="I32" s="387">
        <f t="shared" si="3"/>
        <v>1.4896794397841306</v>
      </c>
    </row>
    <row r="33" spans="1:12" s="241" customFormat="1" ht="18.600000000000001" customHeight="1" outlineLevel="2" x14ac:dyDescent="0.5">
      <c r="A33" s="240">
        <v>2018</v>
      </c>
      <c r="B33" s="260" t="s">
        <v>11</v>
      </c>
      <c r="C33" s="380" t="s">
        <v>225</v>
      </c>
      <c r="D33" s="381">
        <v>41737.310061999997</v>
      </c>
      <c r="E33" s="382">
        <f t="shared" si="0"/>
        <v>0.17579313400943875</v>
      </c>
      <c r="F33" s="383">
        <f t="shared" si="2"/>
        <v>12.159808827949048</v>
      </c>
      <c r="G33" s="381">
        <v>6201.7894060000008</v>
      </c>
      <c r="H33" s="382">
        <f t="shared" si="1"/>
        <v>-5.5044116029810741</v>
      </c>
      <c r="I33" s="383">
        <f t="shared" si="3"/>
        <v>2.5275280220621754</v>
      </c>
    </row>
    <row r="34" spans="1:12" s="241" customFormat="1" ht="18.600000000000001" customHeight="1" outlineLevel="1" x14ac:dyDescent="0.5">
      <c r="A34" s="376">
        <v>2018</v>
      </c>
      <c r="B34" s="377" t="s">
        <v>699</v>
      </c>
      <c r="C34" s="388" t="s">
        <v>696</v>
      </c>
      <c r="D34" s="389">
        <f>SUM(D31:D33)</f>
        <v>126499.95014100001</v>
      </c>
      <c r="E34" s="390">
        <f>(D34/D30-1)*100</f>
        <v>-0.10625474129172252</v>
      </c>
      <c r="F34" s="393">
        <f t="shared" si="2"/>
        <v>6.5456698136296732</v>
      </c>
      <c r="G34" s="389">
        <f>SUM(G31:G33)</f>
        <v>19939.606862000001</v>
      </c>
      <c r="H34" s="390">
        <f>(G34/G30-1)*100</f>
        <v>-5.2474513614874656</v>
      </c>
      <c r="I34" s="393">
        <f t="shared" si="3"/>
        <v>5.3713164099044253</v>
      </c>
    </row>
    <row r="35" spans="1:12" s="241" customFormat="1" ht="18.600000000000001" customHeight="1" outlineLevel="2" x14ac:dyDescent="0.5">
      <c r="A35" s="242">
        <v>2018</v>
      </c>
      <c r="B35" s="262" t="s">
        <v>12</v>
      </c>
      <c r="C35" s="384" t="s">
        <v>226</v>
      </c>
      <c r="D35" s="385">
        <v>45230.653920000004</v>
      </c>
      <c r="E35" s="386">
        <f>(D35/D33-1)*100</f>
        <v>8.3698346942117539</v>
      </c>
      <c r="F35" s="387">
        <f t="shared" si="2"/>
        <v>7.909044822154021</v>
      </c>
      <c r="G35" s="385">
        <v>6375.9972740000003</v>
      </c>
      <c r="H35" s="386">
        <f>(G35/G33-1)*100</f>
        <v>2.8089936080618827</v>
      </c>
      <c r="I35" s="387">
        <f t="shared" si="3"/>
        <v>-0.59388103308883888</v>
      </c>
    </row>
    <row r="36" spans="1:12" s="241" customFormat="1" ht="18.600000000000001" customHeight="1" outlineLevel="2" x14ac:dyDescent="0.5">
      <c r="A36" s="240">
        <v>2018</v>
      </c>
      <c r="B36" s="260" t="s">
        <v>13</v>
      </c>
      <c r="C36" s="380" t="s">
        <v>227</v>
      </c>
      <c r="D36" s="381">
        <v>45368.989256000001</v>
      </c>
      <c r="E36" s="382">
        <f t="shared" si="0"/>
        <v>0.30584420964745451</v>
      </c>
      <c r="F36" s="383">
        <f t="shared" si="2"/>
        <v>11.531029976756813</v>
      </c>
      <c r="G36" s="381">
        <v>6060.5087370000001</v>
      </c>
      <c r="H36" s="382">
        <f t="shared" si="1"/>
        <v>-4.9480657447345084</v>
      </c>
      <c r="I36" s="383">
        <f t="shared" si="3"/>
        <v>2.6211832621275244</v>
      </c>
    </row>
    <row r="37" spans="1:12" s="241" customFormat="1" ht="18.600000000000001" customHeight="1" outlineLevel="2" x14ac:dyDescent="0.5">
      <c r="A37" s="242">
        <v>2018</v>
      </c>
      <c r="B37" s="262" t="s">
        <v>14</v>
      </c>
      <c r="C37" s="384" t="s">
        <v>228</v>
      </c>
      <c r="D37" s="385">
        <v>47465.135405000001</v>
      </c>
      <c r="E37" s="386">
        <f t="shared" si="0"/>
        <v>4.6202178699028096</v>
      </c>
      <c r="F37" s="387">
        <f t="shared" si="2"/>
        <v>18.694980172472974</v>
      </c>
      <c r="G37" s="385">
        <v>5545.1571990000002</v>
      </c>
      <c r="H37" s="386">
        <f t="shared" si="1"/>
        <v>-8.503436928549057</v>
      </c>
      <c r="I37" s="387">
        <f t="shared" si="3"/>
        <v>3.2980504338159689</v>
      </c>
    </row>
    <row r="38" spans="1:12" s="241" customFormat="1" ht="18.600000000000001" customHeight="1" outlineLevel="1" x14ac:dyDescent="0.5">
      <c r="A38" s="376">
        <v>2018</v>
      </c>
      <c r="B38" s="377" t="s">
        <v>700</v>
      </c>
      <c r="C38" s="388" t="s">
        <v>697</v>
      </c>
      <c r="D38" s="389">
        <f>SUM(D35:D37)</f>
        <v>138064.77858100002</v>
      </c>
      <c r="E38" s="390">
        <f>(D38/D34-1)*100</f>
        <v>9.142160472877304</v>
      </c>
      <c r="F38" s="393">
        <f t="shared" si="2"/>
        <v>12.629574616910366</v>
      </c>
      <c r="G38" s="389">
        <f>SUM(G35:G37)</f>
        <v>17981.663210000002</v>
      </c>
      <c r="H38" s="390">
        <f>(G38/G34-1)*100</f>
        <v>-9.8193693865216485</v>
      </c>
      <c r="I38" s="393">
        <f t="shared" si="3"/>
        <v>1.6607415359406685</v>
      </c>
    </row>
    <row r="39" spans="1:12" s="241" customFormat="1" ht="18.600000000000001" customHeight="1" x14ac:dyDescent="0.5">
      <c r="A39" s="376">
        <v>2018</v>
      </c>
      <c r="B39" s="377" t="s">
        <v>21</v>
      </c>
      <c r="C39" s="388" t="s">
        <v>240</v>
      </c>
      <c r="D39" s="389">
        <f>D26+D30+D34+D38</f>
        <v>509797.46948700002</v>
      </c>
      <c r="E39" s="390"/>
      <c r="F39" s="391">
        <f t="shared" si="2"/>
        <v>5.3808543873926862</v>
      </c>
      <c r="G39" s="389">
        <f>G26+G30+G34+G38</f>
        <v>75239.173128000009</v>
      </c>
      <c r="H39" s="390"/>
      <c r="I39" s="391">
        <f t="shared" si="3"/>
        <v>-0.99824977212644717</v>
      </c>
    </row>
    <row r="40" spans="1:12" s="241" customFormat="1" ht="18.600000000000001" customHeight="1" outlineLevel="2" x14ac:dyDescent="0.5">
      <c r="A40" s="240">
        <v>2019</v>
      </c>
      <c r="B40" s="260" t="s">
        <v>3</v>
      </c>
      <c r="C40" s="380" t="s">
        <v>217</v>
      </c>
      <c r="D40" s="381">
        <v>44321.759767999996</v>
      </c>
      <c r="E40" s="382">
        <f>(D40/D37-1)*100</f>
        <v>-6.6224937739646217</v>
      </c>
      <c r="F40" s="383">
        <f t="shared" si="2"/>
        <v>9.0201198326524068</v>
      </c>
      <c r="G40" s="381">
        <v>6531.7996780000003</v>
      </c>
      <c r="H40" s="382">
        <f>(G40/G37-1)*100</f>
        <v>17.792867606673603</v>
      </c>
      <c r="I40" s="383">
        <f t="shared" si="3"/>
        <v>18.824191810069337</v>
      </c>
      <c r="L40" s="394"/>
    </row>
    <row r="41" spans="1:12" s="241" customFormat="1" ht="18.600000000000001" customHeight="1" outlineLevel="2" x14ac:dyDescent="0.5">
      <c r="A41" s="242">
        <v>2019</v>
      </c>
      <c r="B41" s="262" t="s">
        <v>4</v>
      </c>
      <c r="C41" s="384" t="s">
        <v>218</v>
      </c>
      <c r="D41" s="385">
        <v>39155.929788999994</v>
      </c>
      <c r="E41" s="386">
        <f t="shared" si="0"/>
        <v>-11.655290778254923</v>
      </c>
      <c r="F41" s="387">
        <f t="shared" si="2"/>
        <v>2.869054165518059</v>
      </c>
      <c r="G41" s="385">
        <v>5936.9479409999994</v>
      </c>
      <c r="H41" s="386">
        <f t="shared" si="1"/>
        <v>-9.1070113341586882</v>
      </c>
      <c r="I41" s="387">
        <f t="shared" si="3"/>
        <v>19.954055423991068</v>
      </c>
      <c r="L41" s="394"/>
    </row>
    <row r="42" spans="1:12" s="241" customFormat="1" ht="18.600000000000001" customHeight="1" outlineLevel="2" x14ac:dyDescent="0.5">
      <c r="A42" s="240">
        <v>2019</v>
      </c>
      <c r="B42" s="260" t="s">
        <v>5</v>
      </c>
      <c r="C42" s="380" t="s">
        <v>219</v>
      </c>
      <c r="D42" s="381">
        <v>41890.317511000001</v>
      </c>
      <c r="E42" s="382">
        <f t="shared" si="0"/>
        <v>6.9833298219065032</v>
      </c>
      <c r="F42" s="383">
        <f t="shared" si="2"/>
        <v>5.0416601208914669</v>
      </c>
      <c r="G42" s="381">
        <v>6226.9787810000007</v>
      </c>
      <c r="H42" s="382">
        <f t="shared" si="1"/>
        <v>4.8851841532427054</v>
      </c>
      <c r="I42" s="383">
        <f t="shared" si="3"/>
        <v>6.8523293710092137</v>
      </c>
      <c r="L42" s="394"/>
    </row>
    <row r="43" spans="1:12" s="241" customFormat="1" ht="18.600000000000001" customHeight="1" outlineLevel="1" x14ac:dyDescent="0.5">
      <c r="A43" s="376">
        <v>2019</v>
      </c>
      <c r="B43" s="377" t="s">
        <v>693</v>
      </c>
      <c r="C43" s="388" t="s">
        <v>694</v>
      </c>
      <c r="D43" s="389">
        <f>SUM(D40:D42)</f>
        <v>125368.00706799999</v>
      </c>
      <c r="E43" s="392">
        <f>(D43/D38-1)*100</f>
        <v>-9.1962422592457678</v>
      </c>
      <c r="F43" s="393">
        <f t="shared" si="2"/>
        <v>5.7081554239459154</v>
      </c>
      <c r="G43" s="389">
        <f>SUM(G40:G42)</f>
        <v>18695.7264</v>
      </c>
      <c r="H43" s="390">
        <f>(G43/G38-1)*100</f>
        <v>3.971063086104798</v>
      </c>
      <c r="I43" s="393">
        <f t="shared" si="3"/>
        <v>14.880747922190052</v>
      </c>
    </row>
    <row r="44" spans="1:12" s="241" customFormat="1" ht="18.600000000000001" customHeight="1" outlineLevel="2" x14ac:dyDescent="0.5">
      <c r="A44" s="242">
        <v>2019</v>
      </c>
      <c r="B44" s="262" t="s">
        <v>6</v>
      </c>
      <c r="C44" s="384" t="s">
        <v>220</v>
      </c>
      <c r="D44" s="385">
        <v>40857.266468000002</v>
      </c>
      <c r="E44" s="386">
        <f>(D44/D42-1)*100</f>
        <v>-2.4660854927364251</v>
      </c>
      <c r="F44" s="387">
        <f t="shared" si="2"/>
        <v>-1.2033760520849257</v>
      </c>
      <c r="G44" s="385">
        <v>6633.1781710000005</v>
      </c>
      <c r="H44" s="386">
        <f>(G44/G42-1)*100</f>
        <v>6.5232178281932063</v>
      </c>
      <c r="I44" s="387">
        <f t="shared" si="3"/>
        <v>-6.7939833727644565</v>
      </c>
      <c r="L44" s="394"/>
    </row>
    <row r="45" spans="1:12" s="241" customFormat="1" ht="18.600000000000001" customHeight="1" outlineLevel="2" x14ac:dyDescent="0.5">
      <c r="A45" s="240">
        <v>2019</v>
      </c>
      <c r="B45" s="260" t="s">
        <v>7</v>
      </c>
      <c r="C45" s="380" t="s">
        <v>221</v>
      </c>
      <c r="D45" s="381">
        <v>41597.962233000006</v>
      </c>
      <c r="E45" s="382">
        <f t="shared" si="0"/>
        <v>1.8128862477378993</v>
      </c>
      <c r="F45" s="383">
        <f t="shared" si="2"/>
        <v>-2.174431716266767</v>
      </c>
      <c r="G45" s="381">
        <v>6535.0608769999999</v>
      </c>
      <c r="H45" s="382">
        <f t="shared" si="1"/>
        <v>-1.4791897861113679</v>
      </c>
      <c r="I45" s="383">
        <f t="shared" si="3"/>
        <v>-13.322942380205028</v>
      </c>
      <c r="L45" s="394"/>
    </row>
    <row r="46" spans="1:12" s="241" customFormat="1" ht="18.600000000000001" customHeight="1" outlineLevel="2" x14ac:dyDescent="0.5">
      <c r="A46" s="242">
        <v>2019</v>
      </c>
      <c r="B46" s="262" t="s">
        <v>8</v>
      </c>
      <c r="C46" s="384" t="s">
        <v>222</v>
      </c>
      <c r="D46" s="385">
        <v>39535.128347000005</v>
      </c>
      <c r="E46" s="386">
        <f t="shared" si="0"/>
        <v>-4.958978217359733</v>
      </c>
      <c r="F46" s="387">
        <f t="shared" si="2"/>
        <v>-7.5353010351902006</v>
      </c>
      <c r="G46" s="385">
        <v>5568.2512550000001</v>
      </c>
      <c r="H46" s="386">
        <f t="shared" si="1"/>
        <v>-14.794194579007891</v>
      </c>
      <c r="I46" s="387">
        <f t="shared" si="3"/>
        <v>-12.82770188198109</v>
      </c>
      <c r="L46" s="394"/>
    </row>
    <row r="47" spans="1:12" s="241" customFormat="1" ht="18.600000000000001" customHeight="1" outlineLevel="1" x14ac:dyDescent="0.5">
      <c r="A47" s="376">
        <v>2019</v>
      </c>
      <c r="B47" s="377" t="s">
        <v>698</v>
      </c>
      <c r="C47" s="388" t="s">
        <v>695</v>
      </c>
      <c r="D47" s="389">
        <f>SUM(D44:D46)</f>
        <v>121990.35704800002</v>
      </c>
      <c r="E47" s="390">
        <f>(D47/D43-1)*100</f>
        <v>-2.6941881736764928</v>
      </c>
      <c r="F47" s="393">
        <f t="shared" si="2"/>
        <v>-3.6673639998365259</v>
      </c>
      <c r="G47" s="389">
        <f>SUM(G44:G46)</f>
        <v>18736.490302999999</v>
      </c>
      <c r="H47" s="390">
        <f>(G47/G43-1)*100</f>
        <v>0.21803861549878345</v>
      </c>
      <c r="I47" s="393">
        <f t="shared" si="3"/>
        <v>-10.964633303108418</v>
      </c>
    </row>
    <row r="48" spans="1:12" s="241" customFormat="1" ht="18.600000000000001" customHeight="1" outlineLevel="2" x14ac:dyDescent="0.5">
      <c r="A48" s="240">
        <v>2019</v>
      </c>
      <c r="B48" s="260" t="s">
        <v>9</v>
      </c>
      <c r="C48" s="380" t="s">
        <v>223</v>
      </c>
      <c r="D48" s="381">
        <v>41073.911198000002</v>
      </c>
      <c r="E48" s="382">
        <f>(D48/D46-1)*100</f>
        <v>3.8921913633214844</v>
      </c>
      <c r="F48" s="383">
        <f t="shared" si="2"/>
        <v>-4.6977458126088889</v>
      </c>
      <c r="G48" s="381">
        <v>7901.3065159999996</v>
      </c>
      <c r="H48" s="382">
        <f>(G48/G46-1)*100</f>
        <v>41.899245457090984</v>
      </c>
      <c r="I48" s="383">
        <f t="shared" si="3"/>
        <v>10.12625438992114</v>
      </c>
      <c r="L48" s="394"/>
    </row>
    <row r="49" spans="1:12" s="241" customFormat="1" ht="18.600000000000001" customHeight="1" outlineLevel="2" x14ac:dyDescent="0.5">
      <c r="A49" s="242">
        <v>2019</v>
      </c>
      <c r="B49" s="262" t="s">
        <v>10</v>
      </c>
      <c r="C49" s="384" t="s">
        <v>224</v>
      </c>
      <c r="D49" s="385">
        <v>41082.506173000002</v>
      </c>
      <c r="E49" s="386">
        <f t="shared" si="0"/>
        <v>2.0925630769785819E-2</v>
      </c>
      <c r="F49" s="387">
        <f t="shared" si="2"/>
        <v>-1.3958342380077648</v>
      </c>
      <c r="G49" s="385">
        <v>6161.9936220000009</v>
      </c>
      <c r="H49" s="386">
        <f t="shared" si="1"/>
        <v>-22.012978366019876</v>
      </c>
      <c r="I49" s="387">
        <f t="shared" si="3"/>
        <v>-6.1107730542684262</v>
      </c>
      <c r="L49" s="394"/>
    </row>
    <row r="50" spans="1:12" s="241" customFormat="1" ht="18.600000000000001" customHeight="1" outlineLevel="2" x14ac:dyDescent="0.5">
      <c r="A50" s="240">
        <v>2019</v>
      </c>
      <c r="B50" s="260" t="s">
        <v>11</v>
      </c>
      <c r="C50" s="380" t="s">
        <v>225</v>
      </c>
      <c r="D50" s="381">
        <v>39293.731500000002</v>
      </c>
      <c r="E50" s="382">
        <f t="shared" si="0"/>
        <v>-4.3541030955302489</v>
      </c>
      <c r="F50" s="383">
        <f t="shared" si="2"/>
        <v>-5.8546623114189789</v>
      </c>
      <c r="G50" s="381">
        <v>6684.6752999999999</v>
      </c>
      <c r="H50" s="382">
        <f t="shared" si="1"/>
        <v>8.4823469491088552</v>
      </c>
      <c r="I50" s="383">
        <f t="shared" si="3"/>
        <v>7.7862349458823088</v>
      </c>
      <c r="L50" s="394"/>
    </row>
    <row r="51" spans="1:12" s="241" customFormat="1" ht="18.600000000000001" customHeight="1" outlineLevel="1" x14ac:dyDescent="0.5">
      <c r="A51" s="376">
        <v>2019</v>
      </c>
      <c r="B51" s="377" t="s">
        <v>699</v>
      </c>
      <c r="C51" s="388" t="s">
        <v>696</v>
      </c>
      <c r="D51" s="389">
        <f>SUM(D48:D50)</f>
        <v>121450.14887100001</v>
      </c>
      <c r="E51" s="390">
        <f>(D51/D47-1)*100</f>
        <v>-0.44282858913795575</v>
      </c>
      <c r="F51" s="393">
        <f t="shared" si="2"/>
        <v>-3.9919393362379707</v>
      </c>
      <c r="G51" s="389">
        <f>SUM(G48:G50)</f>
        <v>20747.975438000001</v>
      </c>
      <c r="H51" s="390">
        <f>(G51/G47-1)*100</f>
        <v>10.73565594447501</v>
      </c>
      <c r="I51" s="393">
        <f t="shared" si="3"/>
        <v>4.0540848252156536</v>
      </c>
    </row>
    <row r="52" spans="1:12" s="241" customFormat="1" ht="18.600000000000001" customHeight="1" outlineLevel="2" x14ac:dyDescent="0.5">
      <c r="A52" s="242">
        <v>2019</v>
      </c>
      <c r="B52" s="262" t="s">
        <v>12</v>
      </c>
      <c r="C52" s="384" t="s">
        <v>226</v>
      </c>
      <c r="D52" s="385">
        <v>40455.885774999995</v>
      </c>
      <c r="E52" s="386">
        <f>(D52/D50-1)*100</f>
        <v>2.9576073094508493</v>
      </c>
      <c r="F52" s="387">
        <f t="shared" si="2"/>
        <v>-10.556487097102774</v>
      </c>
      <c r="G52" s="385">
        <v>6688.6002340000005</v>
      </c>
      <c r="H52" s="386">
        <f>(G52/G50-1)*100</f>
        <v>5.8715402377140791E-2</v>
      </c>
      <c r="I52" s="387">
        <f t="shared" si="3"/>
        <v>4.902808871558495</v>
      </c>
      <c r="L52" s="394"/>
    </row>
    <row r="53" spans="1:12" s="241" customFormat="1" ht="18.600000000000001" customHeight="1" outlineLevel="2" x14ac:dyDescent="0.5">
      <c r="A53" s="240">
        <v>2019</v>
      </c>
      <c r="B53" s="260" t="s">
        <v>13</v>
      </c>
      <c r="C53" s="380" t="s">
        <v>227</v>
      </c>
      <c r="D53" s="381">
        <v>41371.938818999995</v>
      </c>
      <c r="E53" s="382">
        <f t="shared" si="0"/>
        <v>2.2643257623741864</v>
      </c>
      <c r="F53" s="383">
        <f t="shared" si="2"/>
        <v>-8.8100936400548058</v>
      </c>
      <c r="G53" s="381">
        <v>5814.327644</v>
      </c>
      <c r="H53" s="382">
        <f t="shared" si="1"/>
        <v>-13.071084523123865</v>
      </c>
      <c r="I53" s="383">
        <f t="shared" si="3"/>
        <v>-4.062053264555832</v>
      </c>
      <c r="L53" s="394"/>
    </row>
    <row r="54" spans="1:12" s="241" customFormat="1" ht="18.600000000000001" customHeight="1" outlineLevel="2" x14ac:dyDescent="0.5">
      <c r="A54" s="242">
        <v>2019</v>
      </c>
      <c r="B54" s="262" t="s">
        <v>14</v>
      </c>
      <c r="C54" s="384" t="s">
        <v>228</v>
      </c>
      <c r="D54" s="385">
        <v>41625.382937000002</v>
      </c>
      <c r="E54" s="386">
        <f t="shared" si="0"/>
        <v>0.61259908342417013</v>
      </c>
      <c r="F54" s="387">
        <f t="shared" si="2"/>
        <v>-12.30324619991463</v>
      </c>
      <c r="G54" s="385">
        <v>6828.5241730000007</v>
      </c>
      <c r="H54" s="386">
        <f t="shared" si="1"/>
        <v>17.443057754864988</v>
      </c>
      <c r="I54" s="387">
        <f t="shared" si="3"/>
        <v>23.1439241115011</v>
      </c>
      <c r="L54" s="394"/>
    </row>
    <row r="55" spans="1:12" s="241" customFormat="1" ht="18.600000000000001" customHeight="1" outlineLevel="1" x14ac:dyDescent="0.5">
      <c r="A55" s="376">
        <v>2019</v>
      </c>
      <c r="B55" s="377" t="s">
        <v>700</v>
      </c>
      <c r="C55" s="388" t="s">
        <v>697</v>
      </c>
      <c r="D55" s="389">
        <f>SUM(D52:D54)</f>
        <v>123453.20753099999</v>
      </c>
      <c r="E55" s="390">
        <f>(D55/D51-1)*100</f>
        <v>1.6492846477508705</v>
      </c>
      <c r="F55" s="393">
        <f t="shared" si="2"/>
        <v>-10.583127137981608</v>
      </c>
      <c r="G55" s="389">
        <f>SUM(G52:G54)</f>
        <v>19331.452051</v>
      </c>
      <c r="H55" s="390">
        <f>(G55/G51-1)*100</f>
        <v>-6.827284865614569</v>
      </c>
      <c r="I55" s="393">
        <f t="shared" si="3"/>
        <v>7.5064738185584012</v>
      </c>
    </row>
    <row r="56" spans="1:12" s="241" customFormat="1" ht="18.600000000000001" customHeight="1" x14ac:dyDescent="0.5">
      <c r="A56" s="376">
        <v>2019</v>
      </c>
      <c r="B56" s="377" t="s">
        <v>21</v>
      </c>
      <c r="C56" s="388" t="s">
        <v>240</v>
      </c>
      <c r="D56" s="389">
        <f>D43+D47+D51+D55</f>
        <v>492261.72051800007</v>
      </c>
      <c r="E56" s="390"/>
      <c r="F56" s="391">
        <f t="shared" si="2"/>
        <v>-3.4397481389316975</v>
      </c>
      <c r="G56" s="389">
        <f>G43+G47+G51+G55</f>
        <v>77511.644192000007</v>
      </c>
      <c r="H56" s="390"/>
      <c r="I56" s="391">
        <f t="shared" si="3"/>
        <v>3.0203296627595577</v>
      </c>
      <c r="L56" s="394"/>
    </row>
    <row r="57" spans="1:12" s="241" customFormat="1" ht="18.600000000000001" customHeight="1" outlineLevel="2" x14ac:dyDescent="0.5">
      <c r="A57" s="240">
        <v>2020</v>
      </c>
      <c r="B57" s="260" t="s">
        <v>3</v>
      </c>
      <c r="C57" s="380" t="s">
        <v>217</v>
      </c>
      <c r="D57" s="381">
        <v>42456.586761999999</v>
      </c>
      <c r="E57" s="382">
        <f>(D57/D54-1)*100</f>
        <v>1.9968676955069098</v>
      </c>
      <c r="F57" s="383">
        <f t="shared" si="2"/>
        <v>-4.2082557546522352</v>
      </c>
      <c r="G57" s="381">
        <v>6066.7831430000006</v>
      </c>
      <c r="H57" s="382">
        <f>(G57/G54-1)*100</f>
        <v>-11.155280565776216</v>
      </c>
      <c r="I57" s="383">
        <f t="shared" si="3"/>
        <v>-7.1192712257578723</v>
      </c>
      <c r="L57" s="394"/>
    </row>
    <row r="58" spans="1:12" s="241" customFormat="1" ht="18.600000000000001" customHeight="1" outlineLevel="2" x14ac:dyDescent="0.5">
      <c r="A58" s="242">
        <v>2020</v>
      </c>
      <c r="B58" s="262" t="s">
        <v>4</v>
      </c>
      <c r="C58" s="384" t="s">
        <v>218</v>
      </c>
      <c r="D58" s="385">
        <v>37618.139649999997</v>
      </c>
      <c r="E58" s="386">
        <f t="shared" si="0"/>
        <v>-11.396222544037771</v>
      </c>
      <c r="F58" s="387">
        <f t="shared" si="2"/>
        <v>-3.9273493115517977</v>
      </c>
      <c r="G58" s="385">
        <v>6454.8092240000005</v>
      </c>
      <c r="H58" s="386">
        <f t="shared" si="1"/>
        <v>6.3959115045625792</v>
      </c>
      <c r="I58" s="387">
        <f t="shared" si="3"/>
        <v>8.7226852609520122</v>
      </c>
    </row>
    <row r="59" spans="1:12" s="241" customFormat="1" ht="18.600000000000001" customHeight="1" outlineLevel="2" x14ac:dyDescent="0.5">
      <c r="A59" s="240">
        <v>2020</v>
      </c>
      <c r="B59" s="260" t="s">
        <v>5</v>
      </c>
      <c r="C59" s="380" t="s">
        <v>219</v>
      </c>
      <c r="D59" s="381">
        <v>37945.785578000003</v>
      </c>
      <c r="E59" s="382">
        <f t="shared" si="0"/>
        <v>0.8709785519656954</v>
      </c>
      <c r="F59" s="383">
        <f t="shared" si="2"/>
        <v>-9.4163333375647085</v>
      </c>
      <c r="G59" s="381">
        <v>7743.3039280000003</v>
      </c>
      <c r="H59" s="382">
        <f t="shared" si="1"/>
        <v>19.961778253789021</v>
      </c>
      <c r="I59" s="383">
        <f t="shared" si="3"/>
        <v>24.350896322734705</v>
      </c>
    </row>
    <row r="60" spans="1:12" s="241" customFormat="1" ht="18.600000000000001" customHeight="1" outlineLevel="1" x14ac:dyDescent="0.5">
      <c r="A60" s="376">
        <v>2020</v>
      </c>
      <c r="B60" s="377" t="s">
        <v>693</v>
      </c>
      <c r="C60" s="388" t="s">
        <v>694</v>
      </c>
      <c r="D60" s="389">
        <f>SUM(D57:D59)</f>
        <v>118020.51199</v>
      </c>
      <c r="E60" s="392">
        <f>(D60/D55-1)*100</f>
        <v>-4.4006110895383639</v>
      </c>
      <c r="F60" s="393">
        <f t="shared" si="2"/>
        <v>-5.8607417074235553</v>
      </c>
      <c r="G60" s="389">
        <f>SUM(G57:G59)</f>
        <v>20264.896295000002</v>
      </c>
      <c r="H60" s="390">
        <f>(G60/G55-1)*100</f>
        <v>4.8286297456466398</v>
      </c>
      <c r="I60" s="393">
        <f t="shared" si="3"/>
        <v>8.3932009991331658</v>
      </c>
    </row>
    <row r="61" spans="1:12" s="241" customFormat="1" ht="18.600000000000001" customHeight="1" outlineLevel="2" x14ac:dyDescent="0.5">
      <c r="A61" s="242">
        <v>2020</v>
      </c>
      <c r="B61" s="262" t="s">
        <v>6</v>
      </c>
      <c r="C61" s="384" t="s">
        <v>220</v>
      </c>
      <c r="D61" s="385">
        <v>49596.752008000003</v>
      </c>
      <c r="E61" s="386">
        <f>(D61/D59-1)*100</f>
        <v>30.704243574166323</v>
      </c>
      <c r="F61" s="387">
        <f t="shared" si="2"/>
        <v>21.390284508741896</v>
      </c>
      <c r="G61" s="385">
        <v>7627.9201849999999</v>
      </c>
      <c r="H61" s="386">
        <f>(G61/G59-1)*100</f>
        <v>-1.4901099591709155</v>
      </c>
      <c r="I61" s="387">
        <f t="shared" si="3"/>
        <v>14.996461550648132</v>
      </c>
    </row>
    <row r="62" spans="1:12" s="241" customFormat="1" ht="18.600000000000001" customHeight="1" outlineLevel="2" x14ac:dyDescent="0.5">
      <c r="A62" s="240">
        <v>2020</v>
      </c>
      <c r="B62" s="260" t="s">
        <v>7</v>
      </c>
      <c r="C62" s="380" t="s">
        <v>221</v>
      </c>
      <c r="D62" s="381">
        <v>39955.293707999997</v>
      </c>
      <c r="E62" s="382">
        <f t="shared" si="0"/>
        <v>-19.439696975408449</v>
      </c>
      <c r="F62" s="383">
        <f t="shared" si="2"/>
        <v>-3.9489158526541113</v>
      </c>
      <c r="G62" s="381">
        <v>7124.0199689999999</v>
      </c>
      <c r="H62" s="382">
        <f t="shared" si="1"/>
        <v>-6.6059974905204104</v>
      </c>
      <c r="I62" s="383">
        <f t="shared" si="3"/>
        <v>9.0122969484925264</v>
      </c>
    </row>
    <row r="63" spans="1:12" s="241" customFormat="1" ht="18.600000000000001" customHeight="1" outlineLevel="2" x14ac:dyDescent="0.5">
      <c r="A63" s="242">
        <v>2020</v>
      </c>
      <c r="B63" s="262" t="s">
        <v>8</v>
      </c>
      <c r="C63" s="384" t="s">
        <v>222</v>
      </c>
      <c r="D63" s="385">
        <v>33859.043575000003</v>
      </c>
      <c r="E63" s="386">
        <f t="shared" si="0"/>
        <v>-15.257678187907754</v>
      </c>
      <c r="F63" s="387">
        <f t="shared" si="2"/>
        <v>-14.35706676396995</v>
      </c>
      <c r="G63" s="385">
        <v>6741.6583039999996</v>
      </c>
      <c r="H63" s="386">
        <f t="shared" si="1"/>
        <v>-5.3672177599703215</v>
      </c>
      <c r="I63" s="387">
        <f t="shared" si="3"/>
        <v>21.073169928284763</v>
      </c>
    </row>
    <row r="64" spans="1:12" s="241" customFormat="1" ht="18.600000000000001" customHeight="1" outlineLevel="1" x14ac:dyDescent="0.5">
      <c r="A64" s="376">
        <v>2020</v>
      </c>
      <c r="B64" s="377" t="s">
        <v>698</v>
      </c>
      <c r="C64" s="388" t="s">
        <v>695</v>
      </c>
      <c r="D64" s="389">
        <f>SUM(D61:D63)</f>
        <v>123411.089291</v>
      </c>
      <c r="E64" s="390">
        <f>(D64/D60-1)*100</f>
        <v>4.5674918792563357</v>
      </c>
      <c r="F64" s="393">
        <f t="shared" si="2"/>
        <v>1.1646266781897729</v>
      </c>
      <c r="G64" s="389">
        <f>SUM(G61:G63)</f>
        <v>21493.598458</v>
      </c>
      <c r="H64" s="390">
        <f>(G64/G60-1)*100</f>
        <v>6.0632047907551279</v>
      </c>
      <c r="I64" s="393">
        <f t="shared" si="3"/>
        <v>14.715179366108643</v>
      </c>
    </row>
    <row r="65" spans="1:9" s="241" customFormat="1" ht="18.600000000000001" customHeight="1" outlineLevel="2" x14ac:dyDescent="0.5">
      <c r="A65" s="240">
        <v>2020</v>
      </c>
      <c r="B65" s="260" t="s">
        <v>9</v>
      </c>
      <c r="C65" s="380" t="s">
        <v>223</v>
      </c>
      <c r="D65" s="381">
        <v>34517.893579999996</v>
      </c>
      <c r="E65" s="382">
        <f>(D65/D63-1)*100</f>
        <v>1.9458612395255592</v>
      </c>
      <c r="F65" s="383">
        <f t="shared" si="2"/>
        <v>-15.96151286006392</v>
      </c>
      <c r="G65" s="381">
        <v>7401.644311</v>
      </c>
      <c r="H65" s="382">
        <f>(G65/G63-1)*100</f>
        <v>9.7896686132611386</v>
      </c>
      <c r="I65" s="383">
        <f t="shared" si="3"/>
        <v>-6.3237921980142549</v>
      </c>
    </row>
    <row r="66" spans="1:9" s="241" customFormat="1" ht="18.600000000000001" customHeight="1" outlineLevel="2" x14ac:dyDescent="0.5">
      <c r="A66" s="242">
        <v>2020</v>
      </c>
      <c r="B66" s="262" t="s">
        <v>10</v>
      </c>
      <c r="C66" s="384" t="s">
        <v>224</v>
      </c>
      <c r="D66" s="385">
        <v>36691.534073000003</v>
      </c>
      <c r="E66" s="386">
        <f t="shared" si="0"/>
        <v>6.2971411855196058</v>
      </c>
      <c r="F66" s="387">
        <f t="shared" si="2"/>
        <v>-10.688179736429538</v>
      </c>
      <c r="G66" s="385">
        <v>7790.1241479999999</v>
      </c>
      <c r="H66" s="386">
        <f t="shared" si="1"/>
        <v>5.2485612747245725</v>
      </c>
      <c r="I66" s="387">
        <f t="shared" si="3"/>
        <v>26.422139097760965</v>
      </c>
    </row>
    <row r="67" spans="1:9" s="241" customFormat="1" ht="18.600000000000001" customHeight="1" outlineLevel="2" x14ac:dyDescent="0.5">
      <c r="A67" s="240">
        <v>2020</v>
      </c>
      <c r="B67" s="260" t="s">
        <v>11</v>
      </c>
      <c r="C67" s="380" t="s">
        <v>225</v>
      </c>
      <c r="D67" s="381">
        <v>37043.159744000004</v>
      </c>
      <c r="E67" s="382">
        <f t="shared" si="0"/>
        <v>0.95832916198168583</v>
      </c>
      <c r="F67" s="383">
        <f t="shared" si="2"/>
        <v>-5.7275592571298439</v>
      </c>
      <c r="G67" s="381">
        <v>8284.3743649999997</v>
      </c>
      <c r="H67" s="382">
        <f t="shared" si="1"/>
        <v>6.3445743303961466</v>
      </c>
      <c r="I67" s="383">
        <f t="shared" si="3"/>
        <v>23.930841711937756</v>
      </c>
    </row>
    <row r="68" spans="1:9" s="241" customFormat="1" ht="18.600000000000001" customHeight="1" outlineLevel="1" x14ac:dyDescent="0.5">
      <c r="A68" s="376">
        <v>2020</v>
      </c>
      <c r="B68" s="377" t="s">
        <v>699</v>
      </c>
      <c r="C68" s="388" t="s">
        <v>696</v>
      </c>
      <c r="D68" s="389">
        <f>SUM(D65:D67)</f>
        <v>108252.587397</v>
      </c>
      <c r="E68" s="390">
        <f>(D68/D64-1)*100</f>
        <v>-12.282933390415717</v>
      </c>
      <c r="F68" s="393">
        <f t="shared" si="2"/>
        <v>-10.866649070984668</v>
      </c>
      <c r="G68" s="389">
        <f>SUM(G65:G67)</f>
        <v>23476.142823999999</v>
      </c>
      <c r="H68" s="390">
        <f>(G68/G64-1)*100</f>
        <v>9.2238829615898474</v>
      </c>
      <c r="I68" s="393">
        <f t="shared" si="3"/>
        <v>13.149077577002277</v>
      </c>
    </row>
    <row r="69" spans="1:9" s="241" customFormat="1" ht="18.600000000000001" customHeight="1" outlineLevel="2" x14ac:dyDescent="0.5">
      <c r="A69" s="242">
        <v>2020</v>
      </c>
      <c r="B69" s="262" t="s">
        <v>12</v>
      </c>
      <c r="C69" s="384" t="s">
        <v>226</v>
      </c>
      <c r="D69" s="385">
        <v>41565.252472</v>
      </c>
      <c r="E69" s="386">
        <f>(D69/D67-1)*100</f>
        <v>12.207632284209913</v>
      </c>
      <c r="F69" s="387">
        <f t="shared" si="2"/>
        <v>2.7421639045795976</v>
      </c>
      <c r="G69" s="385">
        <v>7413.5227860000005</v>
      </c>
      <c r="H69" s="386">
        <f>(G69/G67-1)*100</f>
        <v>-10.511977617515589</v>
      </c>
      <c r="I69" s="387">
        <f t="shared" si="3"/>
        <v>10.838180286437481</v>
      </c>
    </row>
    <row r="70" spans="1:9" s="241" customFormat="1" ht="18.600000000000001" customHeight="1" outlineLevel="2" x14ac:dyDescent="0.5">
      <c r="A70" s="240">
        <v>2020</v>
      </c>
      <c r="B70" s="260" t="s">
        <v>13</v>
      </c>
      <c r="C70" s="380" t="s">
        <v>227</v>
      </c>
      <c r="D70" s="381">
        <v>37804.653145999997</v>
      </c>
      <c r="E70" s="382">
        <f t="shared" si="0"/>
        <v>-9.047459361718758</v>
      </c>
      <c r="F70" s="383">
        <f t="shared" si="2"/>
        <v>-8.6224764292693212</v>
      </c>
      <c r="G70" s="381">
        <v>7073.6705429999993</v>
      </c>
      <c r="H70" s="382">
        <f t="shared" si="1"/>
        <v>-4.5842206574422617</v>
      </c>
      <c r="I70" s="383">
        <f t="shared" si="3"/>
        <v>21.659303983317102</v>
      </c>
    </row>
    <row r="71" spans="1:9" s="241" customFormat="1" ht="18.600000000000001" customHeight="1" outlineLevel="2" x14ac:dyDescent="0.5">
      <c r="A71" s="242">
        <v>2020</v>
      </c>
      <c r="B71" s="262" t="s">
        <v>14</v>
      </c>
      <c r="C71" s="384" t="s">
        <v>228</v>
      </c>
      <c r="D71" s="385">
        <v>41476.624725000001</v>
      </c>
      <c r="E71" s="386">
        <f t="shared" si="0"/>
        <v>9.713014863061975</v>
      </c>
      <c r="F71" s="387">
        <f t="shared" si="2"/>
        <v>-0.35737379815855563</v>
      </c>
      <c r="G71" s="385">
        <v>6415.4482340000004</v>
      </c>
      <c r="H71" s="386">
        <f t="shared" si="1"/>
        <v>-9.3052440737626085</v>
      </c>
      <c r="I71" s="387">
        <f t="shared" si="3"/>
        <v>-6.0492710948187529</v>
      </c>
    </row>
    <row r="72" spans="1:9" s="241" customFormat="1" ht="18.600000000000001" customHeight="1" outlineLevel="1" x14ac:dyDescent="0.5">
      <c r="A72" s="376">
        <v>2020</v>
      </c>
      <c r="B72" s="377" t="s">
        <v>700</v>
      </c>
      <c r="C72" s="388" t="s">
        <v>697</v>
      </c>
      <c r="D72" s="389">
        <f>SUM(D69:D71)</f>
        <v>120846.53034299999</v>
      </c>
      <c r="E72" s="390">
        <f>(D72/D68-1)*100</f>
        <v>11.633849359935965</v>
      </c>
      <c r="F72" s="393">
        <f t="shared" si="2"/>
        <v>-2.1114697950196604</v>
      </c>
      <c r="G72" s="389">
        <f>SUM(G69:G71)</f>
        <v>20902.641563000001</v>
      </c>
      <c r="H72" s="390">
        <f>(G72/G68-1)*100</f>
        <v>-10.962198007966927</v>
      </c>
      <c r="I72" s="393">
        <f t="shared" si="3"/>
        <v>8.1276331847959895</v>
      </c>
    </row>
    <row r="73" spans="1:9" s="241" customFormat="1" ht="18.600000000000001" customHeight="1" x14ac:dyDescent="0.5">
      <c r="A73" s="376">
        <v>2020</v>
      </c>
      <c r="B73" s="377" t="s">
        <v>21</v>
      </c>
      <c r="C73" s="388" t="s">
        <v>240</v>
      </c>
      <c r="D73" s="389">
        <f>D60+D64+D68+D72</f>
        <v>470530.71902099997</v>
      </c>
      <c r="E73" s="390"/>
      <c r="F73" s="391">
        <f t="shared" si="2"/>
        <v>-4.4145219080071634</v>
      </c>
      <c r="G73" s="389">
        <f>G60+G64+G68+G72</f>
        <v>86137.279139999999</v>
      </c>
      <c r="H73" s="390"/>
      <c r="I73" s="391">
        <f t="shared" si="3"/>
        <v>11.128179563103945</v>
      </c>
    </row>
    <row r="74" spans="1:9" s="241" customFormat="1" ht="18.600000000000001" customHeight="1" outlineLevel="2" x14ac:dyDescent="0.5">
      <c r="A74" s="240">
        <v>2021</v>
      </c>
      <c r="B74" s="260" t="s">
        <v>3</v>
      </c>
      <c r="C74" s="380" t="s">
        <v>217</v>
      </c>
      <c r="D74" s="381">
        <v>39230.447346000001</v>
      </c>
      <c r="E74" s="382">
        <f>(D74/D71-1)*100</f>
        <v>-5.4155259592425731</v>
      </c>
      <c r="F74" s="383">
        <f t="shared" si="2"/>
        <v>-7.59867823121263</v>
      </c>
      <c r="G74" s="381">
        <v>5963.5635350000002</v>
      </c>
      <c r="H74" s="382">
        <f>(G74/G71-1)*100</f>
        <v>-7.0436964420528492</v>
      </c>
      <c r="I74" s="383">
        <f t="shared" si="3"/>
        <v>-1.7013894442410971</v>
      </c>
    </row>
    <row r="75" spans="1:9" s="241" customFormat="1" ht="18.600000000000001" customHeight="1" outlineLevel="2" x14ac:dyDescent="0.5">
      <c r="A75" s="242">
        <v>2021</v>
      </c>
      <c r="B75" s="262" t="s">
        <v>4</v>
      </c>
      <c r="C75" s="384" t="s">
        <v>218</v>
      </c>
      <c r="D75" s="385">
        <v>32984.710057999997</v>
      </c>
      <c r="E75" s="386">
        <f t="shared" si="0"/>
        <v>-15.920637439880814</v>
      </c>
      <c r="F75" s="387">
        <f t="shared" si="2"/>
        <v>-12.317008855593425</v>
      </c>
      <c r="G75" s="385">
        <v>5339.8430980000003</v>
      </c>
      <c r="H75" s="386">
        <f t="shared" si="1"/>
        <v>-10.458854564714548</v>
      </c>
      <c r="I75" s="387">
        <f t="shared" si="3"/>
        <v>-17.273417188758732</v>
      </c>
    </row>
    <row r="76" spans="1:9" s="241" customFormat="1" ht="18.600000000000001" customHeight="1" outlineLevel="2" x14ac:dyDescent="0.5">
      <c r="A76" s="240">
        <v>2021</v>
      </c>
      <c r="B76" s="260" t="s">
        <v>5</v>
      </c>
      <c r="C76" s="380" t="s">
        <v>219</v>
      </c>
      <c r="D76" s="381">
        <v>34958.379700000005</v>
      </c>
      <c r="E76" s="382">
        <f t="shared" si="0"/>
        <v>5.9835894829135317</v>
      </c>
      <c r="F76" s="383">
        <f t="shared" si="2"/>
        <v>-7.8728265405368703</v>
      </c>
      <c r="G76" s="381">
        <v>7240.8020630000001</v>
      </c>
      <c r="H76" s="382">
        <f t="shared" si="1"/>
        <v>35.599528490115937</v>
      </c>
      <c r="I76" s="383">
        <f t="shared" si="3"/>
        <v>-6.4895020222949018</v>
      </c>
    </row>
    <row r="77" spans="1:9" s="241" customFormat="1" ht="18.600000000000001" customHeight="1" outlineLevel="1" x14ac:dyDescent="0.5">
      <c r="A77" s="376">
        <v>2021</v>
      </c>
      <c r="B77" s="377" t="s">
        <v>693</v>
      </c>
      <c r="C77" s="388" t="s">
        <v>694</v>
      </c>
      <c r="D77" s="389">
        <f>SUM(D74:D76)</f>
        <v>107173.537104</v>
      </c>
      <c r="E77" s="392">
        <f>(D77/D72-1)*100</f>
        <v>-11.314344896946393</v>
      </c>
      <c r="F77" s="393">
        <f t="shared" si="2"/>
        <v>-9.1907539656488453</v>
      </c>
      <c r="G77" s="389">
        <f>SUM(G74:G76)</f>
        <v>18544.208696000002</v>
      </c>
      <c r="H77" s="390">
        <f>(G77/G72-1)*100</f>
        <v>-11.282941727205841</v>
      </c>
      <c r="I77" s="393">
        <f t="shared" si="3"/>
        <v>-8.4909765831101218</v>
      </c>
    </row>
    <row r="78" spans="1:9" s="241" customFormat="1" ht="18.600000000000001" customHeight="1" outlineLevel="2" x14ac:dyDescent="0.5">
      <c r="A78" s="242">
        <v>2021</v>
      </c>
      <c r="B78" s="262" t="s">
        <v>6</v>
      </c>
      <c r="C78" s="384" t="s">
        <v>220</v>
      </c>
      <c r="D78" s="385">
        <v>33281.085289000002</v>
      </c>
      <c r="E78" s="386">
        <f>(D78/D76-1)*100</f>
        <v>-4.797975264854748</v>
      </c>
      <c r="F78" s="387">
        <f t="shared" si="2"/>
        <v>-32.896643547077971</v>
      </c>
      <c r="G78" s="385">
        <v>7343.9641229999997</v>
      </c>
      <c r="H78" s="386">
        <f>(G78/G76-1)*100</f>
        <v>1.424732496516512</v>
      </c>
      <c r="I78" s="387">
        <f t="shared" si="3"/>
        <v>-3.7225882693212808</v>
      </c>
    </row>
    <row r="79" spans="1:9" s="241" customFormat="1" ht="18.600000000000001" customHeight="1" outlineLevel="2" x14ac:dyDescent="0.5">
      <c r="A79" s="240">
        <v>2021</v>
      </c>
      <c r="B79" s="260" t="s">
        <v>7</v>
      </c>
      <c r="C79" s="380" t="s">
        <v>221</v>
      </c>
      <c r="D79" s="381">
        <v>36050.153343000005</v>
      </c>
      <c r="E79" s="382">
        <f t="shared" si="0"/>
        <v>8.3202456589215537</v>
      </c>
      <c r="F79" s="383">
        <f t="shared" si="2"/>
        <v>-9.7737746430783705</v>
      </c>
      <c r="G79" s="381">
        <v>6948.8583150000004</v>
      </c>
      <c r="H79" s="382">
        <f t="shared" si="1"/>
        <v>-5.3800073282302403</v>
      </c>
      <c r="I79" s="383">
        <f t="shared" si="3"/>
        <v>-2.4587473752489597</v>
      </c>
    </row>
    <row r="80" spans="1:9" s="241" customFormat="1" ht="18.600000000000001" customHeight="1" outlineLevel="2" x14ac:dyDescent="0.5">
      <c r="A80" s="242">
        <v>2021</v>
      </c>
      <c r="B80" s="262" t="s">
        <v>8</v>
      </c>
      <c r="C80" s="384" t="s">
        <v>222</v>
      </c>
      <c r="D80" s="385">
        <v>36369.645471000003</v>
      </c>
      <c r="E80" s="386">
        <f t="shared" si="0"/>
        <v>0.88624346465375758</v>
      </c>
      <c r="F80" s="387">
        <f t="shared" si="2"/>
        <v>7.4148635960104681</v>
      </c>
      <c r="G80" s="385">
        <v>6441.8449369999998</v>
      </c>
      <c r="H80" s="386">
        <f t="shared" si="1"/>
        <v>-7.2963550991613557</v>
      </c>
      <c r="I80" s="387">
        <f t="shared" si="3"/>
        <v>-4.447175360728572</v>
      </c>
    </row>
    <row r="81" spans="1:9" s="241" customFormat="1" ht="18.600000000000001" customHeight="1" outlineLevel="1" x14ac:dyDescent="0.5">
      <c r="A81" s="376">
        <v>2021</v>
      </c>
      <c r="B81" s="377" t="s">
        <v>698</v>
      </c>
      <c r="C81" s="388" t="s">
        <v>695</v>
      </c>
      <c r="D81" s="389">
        <f>SUM(D78:D80)</f>
        <v>105700.88410300002</v>
      </c>
      <c r="E81" s="390">
        <f>(D81/D77-1)*100</f>
        <v>-1.3740826707724807</v>
      </c>
      <c r="F81" s="393">
        <f t="shared" si="2"/>
        <v>-14.350578452670327</v>
      </c>
      <c r="G81" s="389">
        <f>SUM(G78:G80)</f>
        <v>20734.667374999997</v>
      </c>
      <c r="H81" s="390">
        <f>(G81/G77-1)*100</f>
        <v>11.812090312985312</v>
      </c>
      <c r="I81" s="393">
        <f t="shared" si="3"/>
        <v>-3.5309633446582112</v>
      </c>
    </row>
    <row r="82" spans="1:9" s="241" customFormat="1" ht="18.600000000000001" customHeight="1" outlineLevel="2" x14ac:dyDescent="0.5">
      <c r="A82" s="240">
        <v>2021</v>
      </c>
      <c r="B82" s="260" t="s">
        <v>9</v>
      </c>
      <c r="C82" s="380" t="s">
        <v>223</v>
      </c>
      <c r="D82" s="381">
        <v>39034.130735999999</v>
      </c>
      <c r="E82" s="382">
        <f>(D82/D80-1)*100</f>
        <v>7.3261238334714429</v>
      </c>
      <c r="F82" s="383">
        <f t="shared" si="2"/>
        <v>13.083756532051982</v>
      </c>
      <c r="G82" s="381">
        <v>5536.6726679999992</v>
      </c>
      <c r="H82" s="382">
        <f>(G82/G80-1)*100</f>
        <v>-14.05144454503967</v>
      </c>
      <c r="I82" s="383">
        <f t="shared" si="3"/>
        <v>-25.196720683110396</v>
      </c>
    </row>
    <row r="83" spans="1:9" s="241" customFormat="1" ht="18.600000000000001" customHeight="1" outlineLevel="2" x14ac:dyDescent="0.5">
      <c r="A83" s="242">
        <v>2021</v>
      </c>
      <c r="B83" s="262" t="s">
        <v>10</v>
      </c>
      <c r="C83" s="384" t="s">
        <v>224</v>
      </c>
      <c r="D83" s="385">
        <v>39467.631461000004</v>
      </c>
      <c r="E83" s="386">
        <f t="shared" si="0"/>
        <v>1.1105684098152713</v>
      </c>
      <c r="F83" s="387">
        <f t="shared" si="2"/>
        <v>7.5660433888558254</v>
      </c>
      <c r="G83" s="385">
        <v>7090.966152</v>
      </c>
      <c r="H83" s="386">
        <f t="shared" si="1"/>
        <v>28.072699565268945</v>
      </c>
      <c r="I83" s="387">
        <f t="shared" si="3"/>
        <v>-8.9749275199869416</v>
      </c>
    </row>
    <row r="84" spans="1:9" s="241" customFormat="1" ht="18.600000000000001" customHeight="1" outlineLevel="2" x14ac:dyDescent="0.5">
      <c r="A84" s="240">
        <v>2021</v>
      </c>
      <c r="B84" s="260" t="s">
        <v>11</v>
      </c>
      <c r="C84" s="380" t="s">
        <v>225</v>
      </c>
      <c r="D84" s="381">
        <v>39020.704397000001</v>
      </c>
      <c r="E84" s="382">
        <f t="shared" si="0"/>
        <v>-1.1323888651429082</v>
      </c>
      <c r="F84" s="383">
        <f t="shared" si="2"/>
        <v>5.3384880411566638</v>
      </c>
      <c r="G84" s="381">
        <v>7067.6134349999993</v>
      </c>
      <c r="H84" s="382">
        <f t="shared" si="1"/>
        <v>-0.32933053831337711</v>
      </c>
      <c r="I84" s="383">
        <f t="shared" si="3"/>
        <v>-14.687420876832869</v>
      </c>
    </row>
    <row r="85" spans="1:9" s="241" customFormat="1" ht="18.600000000000001" customHeight="1" outlineLevel="1" x14ac:dyDescent="0.5">
      <c r="A85" s="376">
        <v>2021</v>
      </c>
      <c r="B85" s="377" t="s">
        <v>699</v>
      </c>
      <c r="C85" s="388" t="s">
        <v>696</v>
      </c>
      <c r="D85" s="389">
        <f>SUM(D82:D84)</f>
        <v>117522.466594</v>
      </c>
      <c r="E85" s="390">
        <f>(D85/D81-1)*100</f>
        <v>11.183995849533733</v>
      </c>
      <c r="F85" s="393">
        <f t="shared" si="2"/>
        <v>8.5631941184039597</v>
      </c>
      <c r="G85" s="389">
        <f>SUM(G82:G84)</f>
        <v>19695.252254999999</v>
      </c>
      <c r="H85" s="390">
        <f>(G85/G81-1)*100</f>
        <v>-5.0129336593710221</v>
      </c>
      <c r="I85" s="393">
        <f t="shared" si="3"/>
        <v>-16.105246067657841</v>
      </c>
    </row>
    <row r="86" spans="1:9" s="241" customFormat="1" ht="18.600000000000001" customHeight="1" outlineLevel="2" x14ac:dyDescent="0.5">
      <c r="A86" s="242">
        <v>2021</v>
      </c>
      <c r="B86" s="262" t="s">
        <v>12</v>
      </c>
      <c r="C86" s="384" t="s">
        <v>226</v>
      </c>
      <c r="D86" s="385">
        <v>41685.542390000002</v>
      </c>
      <c r="E86" s="386">
        <f>(D86/D84-1)*100</f>
        <v>6.8292923825457041</v>
      </c>
      <c r="F86" s="387">
        <f t="shared" si="2"/>
        <v>0.28940018608338836</v>
      </c>
      <c r="G86" s="385">
        <v>6328.3605159999997</v>
      </c>
      <c r="H86" s="386">
        <f>(G86/G84-1)*100</f>
        <v>-10.459724853358498</v>
      </c>
      <c r="I86" s="387">
        <f t="shared" si="3"/>
        <v>-14.63760618702441</v>
      </c>
    </row>
    <row r="87" spans="1:9" s="241" customFormat="1" ht="18.600000000000001" customHeight="1" outlineLevel="2" x14ac:dyDescent="0.5">
      <c r="A87" s="240">
        <v>2021</v>
      </c>
      <c r="B87" s="260" t="s">
        <v>13</v>
      </c>
      <c r="C87" s="380" t="s">
        <v>227</v>
      </c>
      <c r="D87" s="381">
        <v>41827.836707000002</v>
      </c>
      <c r="E87" s="382">
        <f t="shared" si="0"/>
        <v>0.34135172254381452</v>
      </c>
      <c r="F87" s="383">
        <f t="shared" ref="F87:F141" si="4">(D87/D70-1)*100</f>
        <v>10.642032729311479</v>
      </c>
      <c r="G87" s="381">
        <v>7306.744627</v>
      </c>
      <c r="H87" s="382">
        <f t="shared" si="1"/>
        <v>15.460309325398747</v>
      </c>
      <c r="I87" s="383">
        <f t="shared" ref="I87:I141" si="5">(G87/G70-1)*100</f>
        <v>3.2949524943686859</v>
      </c>
    </row>
    <row r="88" spans="1:9" s="241" customFormat="1" ht="18.600000000000001" customHeight="1" outlineLevel="2" x14ac:dyDescent="0.5">
      <c r="A88" s="242">
        <v>2021</v>
      </c>
      <c r="B88" s="262" t="s">
        <v>14</v>
      </c>
      <c r="C88" s="384" t="s">
        <v>228</v>
      </c>
      <c r="D88" s="385">
        <v>42343.026603999999</v>
      </c>
      <c r="E88" s="386">
        <f t="shared" si="0"/>
        <v>1.2316914704646464</v>
      </c>
      <c r="F88" s="387">
        <f t="shared" si="4"/>
        <v>2.0888919596144806</v>
      </c>
      <c r="G88" s="385">
        <v>6506.4619440000006</v>
      </c>
      <c r="H88" s="386">
        <f t="shared" si="1"/>
        <v>-10.952657084014984</v>
      </c>
      <c r="I88" s="387">
        <f t="shared" si="5"/>
        <v>1.4186648645632349</v>
      </c>
    </row>
    <row r="89" spans="1:9" s="241" customFormat="1" ht="18.600000000000001" customHeight="1" outlineLevel="1" x14ac:dyDescent="0.5">
      <c r="A89" s="376">
        <v>2021</v>
      </c>
      <c r="B89" s="377" t="s">
        <v>700</v>
      </c>
      <c r="C89" s="388" t="s">
        <v>697</v>
      </c>
      <c r="D89" s="389">
        <f>SUM(D86:D88)</f>
        <v>125856.405701</v>
      </c>
      <c r="E89" s="390">
        <f>(D89/D85-1)*100</f>
        <v>7.0913582300743405</v>
      </c>
      <c r="F89" s="393">
        <f t="shared" si="4"/>
        <v>4.1456509705164235</v>
      </c>
      <c r="G89" s="389">
        <f>SUM(G86:G88)</f>
        <v>20141.567087000003</v>
      </c>
      <c r="H89" s="390">
        <f>(G89/G85-1)*100</f>
        <v>2.2661036590008621</v>
      </c>
      <c r="I89" s="393">
        <f t="shared" si="5"/>
        <v>-3.6410444761545535</v>
      </c>
    </row>
    <row r="90" spans="1:9" s="241" customFormat="1" ht="18.600000000000001" customHeight="1" x14ac:dyDescent="0.5">
      <c r="A90" s="376">
        <v>2021</v>
      </c>
      <c r="B90" s="377" t="s">
        <v>21</v>
      </c>
      <c r="C90" s="388" t="s">
        <v>240</v>
      </c>
      <c r="D90" s="389">
        <f>D77+D81+D85+D89</f>
        <v>456253.29350200004</v>
      </c>
      <c r="E90" s="390"/>
      <c r="F90" s="391">
        <f t="shared" si="4"/>
        <v>-3.0343237841529147</v>
      </c>
      <c r="G90" s="389">
        <f>G77+G81+G85+G89</f>
        <v>79115.695413000009</v>
      </c>
      <c r="H90" s="390"/>
      <c r="I90" s="391">
        <f t="shared" si="5"/>
        <v>-8.1516200617246408</v>
      </c>
    </row>
    <row r="91" spans="1:9" s="241" customFormat="1" ht="18.600000000000001" customHeight="1" outlineLevel="2" x14ac:dyDescent="0.5">
      <c r="A91" s="240">
        <v>2022</v>
      </c>
      <c r="B91" s="260" t="s">
        <v>3</v>
      </c>
      <c r="C91" s="380" t="s">
        <v>217</v>
      </c>
      <c r="D91" s="381">
        <v>41215.389974999998</v>
      </c>
      <c r="E91" s="382">
        <f>(D91/D88-1)*100</f>
        <v>-2.6630987896681835</v>
      </c>
      <c r="F91" s="383">
        <f t="shared" si="4"/>
        <v>5.059699196120393</v>
      </c>
      <c r="G91" s="381">
        <v>6493.4769510000006</v>
      </c>
      <c r="H91" s="382">
        <f>(G91/G88-1)*100</f>
        <v>-0.19957072079663796</v>
      </c>
      <c r="I91" s="383">
        <f t="shared" si="5"/>
        <v>8.8858517711759344</v>
      </c>
    </row>
    <row r="92" spans="1:9" s="241" customFormat="1" ht="18.600000000000001" customHeight="1" outlineLevel="2" x14ac:dyDescent="0.5">
      <c r="A92" s="242">
        <v>2022</v>
      </c>
      <c r="B92" s="262" t="s">
        <v>4</v>
      </c>
      <c r="C92" s="384" t="s">
        <v>218</v>
      </c>
      <c r="D92" s="385">
        <v>40091.895920999996</v>
      </c>
      <c r="E92" s="386">
        <f t="shared" si="0"/>
        <v>-2.7259090710568978</v>
      </c>
      <c r="F92" s="387">
        <f t="shared" si="4"/>
        <v>21.546910221441372</v>
      </c>
      <c r="G92" s="385">
        <v>6256.6756660000001</v>
      </c>
      <c r="H92" s="386">
        <f t="shared" si="1"/>
        <v>-3.6467563800859137</v>
      </c>
      <c r="I92" s="387">
        <f t="shared" si="5"/>
        <v>17.169653699064536</v>
      </c>
    </row>
    <row r="93" spans="1:9" s="241" customFormat="1" ht="18.600000000000001" customHeight="1" outlineLevel="2" x14ac:dyDescent="0.5">
      <c r="A93" s="240">
        <v>2022</v>
      </c>
      <c r="B93" s="260" t="s">
        <v>5</v>
      </c>
      <c r="C93" s="380" t="s">
        <v>219</v>
      </c>
      <c r="D93" s="381">
        <v>43625.994420000003</v>
      </c>
      <c r="E93" s="382">
        <f t="shared" si="0"/>
        <v>8.8149946960948355</v>
      </c>
      <c r="F93" s="383">
        <f t="shared" si="4"/>
        <v>24.794097422083894</v>
      </c>
      <c r="G93" s="381">
        <v>6999.7870060000005</v>
      </c>
      <c r="H93" s="382">
        <f t="shared" si="1"/>
        <v>11.877095436450592</v>
      </c>
      <c r="I93" s="383">
        <f t="shared" si="5"/>
        <v>-3.3285685052981906</v>
      </c>
    </row>
    <row r="94" spans="1:9" s="241" customFormat="1" ht="18.600000000000001" customHeight="1" outlineLevel="1" x14ac:dyDescent="0.5">
      <c r="A94" s="376">
        <v>2022</v>
      </c>
      <c r="B94" s="377" t="s">
        <v>693</v>
      </c>
      <c r="C94" s="388" t="s">
        <v>694</v>
      </c>
      <c r="D94" s="389">
        <f>SUM(D91:D93)</f>
        <v>124933.28031599999</v>
      </c>
      <c r="E94" s="392">
        <f>(D94/D89-1)*100</f>
        <v>-0.7334750900109932</v>
      </c>
      <c r="F94" s="393">
        <f t="shared" si="4"/>
        <v>16.571015282220401</v>
      </c>
      <c r="G94" s="389">
        <f>SUM(G91:G93)</f>
        <v>19749.939622999998</v>
      </c>
      <c r="H94" s="390">
        <f>(G94/G89-1)*100</f>
        <v>-1.9443743493661625</v>
      </c>
      <c r="I94" s="393">
        <f t="shared" si="5"/>
        <v>6.5019270801243367</v>
      </c>
    </row>
    <row r="95" spans="1:9" s="241" customFormat="1" ht="18.600000000000001" customHeight="1" outlineLevel="2" x14ac:dyDescent="0.5">
      <c r="A95" s="242">
        <v>2022</v>
      </c>
      <c r="B95" s="262" t="s">
        <v>6</v>
      </c>
      <c r="C95" s="384" t="s">
        <v>220</v>
      </c>
      <c r="D95" s="385">
        <v>42493.594659000002</v>
      </c>
      <c r="E95" s="386">
        <f>(D95/D93-1)*100</f>
        <v>-2.5956995962041818</v>
      </c>
      <c r="F95" s="387">
        <f t="shared" si="4"/>
        <v>27.680916322295836</v>
      </c>
      <c r="G95" s="385">
        <v>7556.0125459999999</v>
      </c>
      <c r="H95" s="386">
        <f>(G95/G93-1)*100</f>
        <v>7.9463209312400584</v>
      </c>
      <c r="I95" s="387">
        <f t="shared" si="5"/>
        <v>2.8873836997092894</v>
      </c>
    </row>
    <row r="96" spans="1:9" s="241" customFormat="1" ht="18.600000000000001" customHeight="1" outlineLevel="2" x14ac:dyDescent="0.5">
      <c r="A96" s="240">
        <v>2022</v>
      </c>
      <c r="B96" s="260" t="s">
        <v>7</v>
      </c>
      <c r="C96" s="380" t="s">
        <v>221</v>
      </c>
      <c r="D96" s="381">
        <v>41614.522287</v>
      </c>
      <c r="E96" s="382">
        <f t="shared" si="0"/>
        <v>-2.0687173656508184</v>
      </c>
      <c r="F96" s="383">
        <f t="shared" si="4"/>
        <v>15.435077046851031</v>
      </c>
      <c r="G96" s="381">
        <v>7166.9375769999997</v>
      </c>
      <c r="H96" s="382">
        <f t="shared" si="1"/>
        <v>-5.1492102035480158</v>
      </c>
      <c r="I96" s="383">
        <f t="shared" si="5"/>
        <v>3.1383466479557809</v>
      </c>
    </row>
    <row r="97" spans="1:9" s="241" customFormat="1" ht="18.600000000000001" customHeight="1" outlineLevel="2" x14ac:dyDescent="0.5">
      <c r="A97" s="242">
        <v>2022</v>
      </c>
      <c r="B97" s="262" t="s">
        <v>8</v>
      </c>
      <c r="C97" s="384" t="s">
        <v>222</v>
      </c>
      <c r="D97" s="385">
        <v>42073.382251000003</v>
      </c>
      <c r="E97" s="386">
        <f t="shared" si="0"/>
        <v>1.1026438338890721</v>
      </c>
      <c r="F97" s="387">
        <f t="shared" si="4"/>
        <v>15.682684574277683</v>
      </c>
      <c r="G97" s="385">
        <v>8320.4294050000008</v>
      </c>
      <c r="H97" s="386">
        <f t="shared" si="1"/>
        <v>16.094626409217859</v>
      </c>
      <c r="I97" s="387">
        <f t="shared" si="5"/>
        <v>29.162211856575169</v>
      </c>
    </row>
    <row r="98" spans="1:9" s="241" customFormat="1" ht="18.600000000000001" customHeight="1" outlineLevel="1" x14ac:dyDescent="0.5">
      <c r="A98" s="376">
        <v>2022</v>
      </c>
      <c r="B98" s="377" t="s">
        <v>698</v>
      </c>
      <c r="C98" s="388" t="s">
        <v>695</v>
      </c>
      <c r="D98" s="389">
        <f>SUM(D95:D97)</f>
        <v>126181.499197</v>
      </c>
      <c r="E98" s="390">
        <f>(D98/D94-1)*100</f>
        <v>0.99910838636656507</v>
      </c>
      <c r="F98" s="393">
        <f t="shared" si="4"/>
        <v>19.376011154308493</v>
      </c>
      <c r="G98" s="389">
        <f>SUM(G95:G97)</f>
        <v>23043.379527999998</v>
      </c>
      <c r="H98" s="390">
        <f>(G98/G94-1)*100</f>
        <v>16.675696067265889</v>
      </c>
      <c r="I98" s="393">
        <f t="shared" si="5"/>
        <v>11.134551190262343</v>
      </c>
    </row>
    <row r="99" spans="1:9" s="241" customFormat="1" ht="18.600000000000001" customHeight="1" outlineLevel="2" x14ac:dyDescent="0.5">
      <c r="A99" s="240">
        <v>2022</v>
      </c>
      <c r="B99" s="260" t="s">
        <v>9</v>
      </c>
      <c r="C99" s="380" t="s">
        <v>223</v>
      </c>
      <c r="D99" s="381">
        <v>43542.029653999998</v>
      </c>
      <c r="E99" s="382">
        <f>(D99/D97-1)*100</f>
        <v>3.49068062614597</v>
      </c>
      <c r="F99" s="383">
        <f t="shared" si="4"/>
        <v>11.548608443437169</v>
      </c>
      <c r="G99" s="381">
        <v>7924.9016160000001</v>
      </c>
      <c r="H99" s="382">
        <f>(G99/G97-1)*100</f>
        <v>-4.753694427865895</v>
      </c>
      <c r="I99" s="383">
        <f t="shared" si="5"/>
        <v>43.134732558836575</v>
      </c>
    </row>
    <row r="100" spans="1:9" s="241" customFormat="1" ht="18.600000000000001" customHeight="1" outlineLevel="2" x14ac:dyDescent="0.5">
      <c r="A100" s="242">
        <v>2022</v>
      </c>
      <c r="B100" s="262" t="s">
        <v>10</v>
      </c>
      <c r="C100" s="384" t="s">
        <v>224</v>
      </c>
      <c r="D100" s="385">
        <v>44298.423370999997</v>
      </c>
      <c r="E100" s="386">
        <f t="shared" ref="E100:E139" si="6">(D100/D99-1)*100</f>
        <v>1.7371576911103137</v>
      </c>
      <c r="F100" s="387">
        <f t="shared" si="4"/>
        <v>12.239882990631322</v>
      </c>
      <c r="G100" s="385">
        <v>10030.865393</v>
      </c>
      <c r="H100" s="386">
        <f t="shared" ref="H100:H139" si="7">(G100/G99-1)*100</f>
        <v>26.574005319487615</v>
      </c>
      <c r="I100" s="387">
        <f t="shared" si="5"/>
        <v>41.459783871212032</v>
      </c>
    </row>
    <row r="101" spans="1:9" s="241" customFormat="1" ht="18.600000000000001" customHeight="1" outlineLevel="2" x14ac:dyDescent="0.5">
      <c r="A101" s="240">
        <v>2022</v>
      </c>
      <c r="B101" s="260" t="s">
        <v>11</v>
      </c>
      <c r="C101" s="380" t="s">
        <v>225</v>
      </c>
      <c r="D101" s="381">
        <v>44125.076211</v>
      </c>
      <c r="E101" s="382">
        <f t="shared" si="6"/>
        <v>-0.39131677113700691</v>
      </c>
      <c r="F101" s="383">
        <f t="shared" si="4"/>
        <v>13.081188289344237</v>
      </c>
      <c r="G101" s="381">
        <v>9079.033030999999</v>
      </c>
      <c r="H101" s="382">
        <f t="shared" si="7"/>
        <v>-9.489035339505536</v>
      </c>
      <c r="I101" s="383">
        <f t="shared" si="5"/>
        <v>28.459671917526141</v>
      </c>
    </row>
    <row r="102" spans="1:9" s="241" customFormat="1" ht="18.600000000000001" customHeight="1" outlineLevel="1" x14ac:dyDescent="0.5">
      <c r="A102" s="376">
        <v>2022</v>
      </c>
      <c r="B102" s="377" t="s">
        <v>699</v>
      </c>
      <c r="C102" s="388" t="s">
        <v>696</v>
      </c>
      <c r="D102" s="389">
        <f>SUM(D99:D101)</f>
        <v>131965.529236</v>
      </c>
      <c r="E102" s="390">
        <f>(D102/D98-1)*100</f>
        <v>4.5838970655830646</v>
      </c>
      <c r="F102" s="393">
        <f t="shared" si="4"/>
        <v>12.289618368797385</v>
      </c>
      <c r="G102" s="389">
        <f>SUM(G99:G101)</f>
        <v>27034.800039999998</v>
      </c>
      <c r="H102" s="390">
        <f>(G102/G98-1)*100</f>
        <v>17.321333041232201</v>
      </c>
      <c r="I102" s="393">
        <f t="shared" si="5"/>
        <v>37.265568828328767</v>
      </c>
    </row>
    <row r="103" spans="1:9" s="241" customFormat="1" ht="18.600000000000001" customHeight="1" outlineLevel="2" x14ac:dyDescent="0.5">
      <c r="A103" s="242">
        <v>2022</v>
      </c>
      <c r="B103" s="262" t="s">
        <v>12</v>
      </c>
      <c r="C103" s="384" t="s">
        <v>226</v>
      </c>
      <c r="D103" s="385">
        <v>44111.781749000002</v>
      </c>
      <c r="E103" s="386">
        <f>(D103/D101-1)*100</f>
        <v>-3.0129040313553457E-2</v>
      </c>
      <c r="F103" s="387">
        <f t="shared" si="4"/>
        <v>5.820337747559301</v>
      </c>
      <c r="G103" s="385">
        <v>8983.1544059999997</v>
      </c>
      <c r="H103" s="386">
        <f>(G103/G101-1)*100</f>
        <v>-1.0560444561951265</v>
      </c>
      <c r="I103" s="387">
        <f t="shared" si="5"/>
        <v>41.950737213657185</v>
      </c>
    </row>
    <row r="104" spans="1:9" s="241" customFormat="1" ht="18.600000000000001" customHeight="1" outlineLevel="2" x14ac:dyDescent="0.5">
      <c r="A104" s="240">
        <v>2022</v>
      </c>
      <c r="B104" s="260" t="s">
        <v>13</v>
      </c>
      <c r="C104" s="380" t="s">
        <v>227</v>
      </c>
      <c r="D104" s="381">
        <v>41743.072140000004</v>
      </c>
      <c r="E104" s="382">
        <f t="shared" si="6"/>
        <v>-5.3697890111947144</v>
      </c>
      <c r="F104" s="383">
        <f t="shared" si="4"/>
        <v>-0.20265108997571391</v>
      </c>
      <c r="G104" s="381">
        <v>8242.5792000000001</v>
      </c>
      <c r="H104" s="382">
        <f t="shared" si="7"/>
        <v>-8.2440440465473603</v>
      </c>
      <c r="I104" s="383">
        <f t="shared" si="5"/>
        <v>12.807818266179559</v>
      </c>
    </row>
    <row r="105" spans="1:9" s="241" customFormat="1" ht="18.600000000000001" customHeight="1" outlineLevel="2" x14ac:dyDescent="0.5">
      <c r="A105" s="242">
        <v>2022</v>
      </c>
      <c r="B105" s="262" t="s">
        <v>14</v>
      </c>
      <c r="C105" s="384" t="s">
        <v>228</v>
      </c>
      <c r="D105" s="385">
        <v>43770.048446999994</v>
      </c>
      <c r="E105" s="386">
        <f t="shared" si="6"/>
        <v>4.8558388328530766</v>
      </c>
      <c r="F105" s="387">
        <f t="shared" si="4"/>
        <v>3.37014606052084</v>
      </c>
      <c r="G105" s="385">
        <v>8519.3099570000013</v>
      </c>
      <c r="H105" s="386">
        <f t="shared" si="7"/>
        <v>3.3573320957595465</v>
      </c>
      <c r="I105" s="387">
        <f t="shared" si="5"/>
        <v>30.936137494144099</v>
      </c>
    </row>
    <row r="106" spans="1:9" s="241" customFormat="1" ht="18.600000000000001" customHeight="1" outlineLevel="1" x14ac:dyDescent="0.5">
      <c r="A106" s="376">
        <v>2022</v>
      </c>
      <c r="B106" s="377" t="s">
        <v>700</v>
      </c>
      <c r="C106" s="388" t="s">
        <v>697</v>
      </c>
      <c r="D106" s="389">
        <f>SUM(D103:D105)</f>
        <v>129624.902336</v>
      </c>
      <c r="E106" s="390">
        <f>(D106/D102-1)*100</f>
        <v>-1.7736653757619902</v>
      </c>
      <c r="F106" s="393">
        <f t="shared" si="4"/>
        <v>2.9942827415180728</v>
      </c>
      <c r="G106" s="389">
        <f>SUM(G103:G105)</f>
        <v>25745.043563000003</v>
      </c>
      <c r="H106" s="390">
        <f>(G106/G102-1)*100</f>
        <v>-4.7707268967837946</v>
      </c>
      <c r="I106" s="393">
        <f t="shared" si="5"/>
        <v>27.820459310818269</v>
      </c>
    </row>
    <row r="107" spans="1:9" s="241" customFormat="1" ht="18.600000000000001" customHeight="1" x14ac:dyDescent="0.5">
      <c r="A107" s="376">
        <v>2022</v>
      </c>
      <c r="B107" s="377" t="s">
        <v>21</v>
      </c>
      <c r="C107" s="388" t="s">
        <v>240</v>
      </c>
      <c r="D107" s="389">
        <f>D94+D98+D102+D106</f>
        <v>512705.21108499996</v>
      </c>
      <c r="E107" s="390"/>
      <c r="F107" s="391">
        <f t="shared" si="4"/>
        <v>12.372933716203939</v>
      </c>
      <c r="G107" s="389">
        <f>G94+G98+G102+G106</f>
        <v>95573.16275399999</v>
      </c>
      <c r="H107" s="390"/>
      <c r="I107" s="391">
        <f t="shared" si="5"/>
        <v>20.801772966904551</v>
      </c>
    </row>
    <row r="108" spans="1:9" s="241" customFormat="1" ht="18.600000000000001" customHeight="1" outlineLevel="2" x14ac:dyDescent="0.5">
      <c r="A108" s="240">
        <v>2023</v>
      </c>
      <c r="B108" s="260" t="s">
        <v>3</v>
      </c>
      <c r="C108" s="380" t="s">
        <v>217</v>
      </c>
      <c r="D108" s="381">
        <v>41675.114228999999</v>
      </c>
      <c r="E108" s="382">
        <f>(D108/D105-1)*100</f>
        <v>-4.7862277797948938</v>
      </c>
      <c r="F108" s="383">
        <f t="shared" si="4"/>
        <v>1.1154189109428669</v>
      </c>
      <c r="G108" s="381">
        <v>8189.217901</v>
      </c>
      <c r="H108" s="382">
        <f>(G108/G105-1)*100</f>
        <v>-3.8746337164170974</v>
      </c>
      <c r="I108" s="383">
        <f t="shared" si="5"/>
        <v>26.114529439252941</v>
      </c>
    </row>
    <row r="109" spans="1:9" s="241" customFormat="1" ht="18.600000000000001" customHeight="1" outlineLevel="2" x14ac:dyDescent="0.5">
      <c r="A109" s="242">
        <v>2023</v>
      </c>
      <c r="B109" s="262" t="s">
        <v>4</v>
      </c>
      <c r="C109" s="384" t="s">
        <v>218</v>
      </c>
      <c r="D109" s="385">
        <v>38729.246277999999</v>
      </c>
      <c r="E109" s="386">
        <f t="shared" si="6"/>
        <v>-7.0686499737296238</v>
      </c>
      <c r="F109" s="387">
        <f t="shared" si="4"/>
        <v>-3.3988156750807241</v>
      </c>
      <c r="G109" s="385">
        <v>6956.5180329999994</v>
      </c>
      <c r="H109" s="386">
        <f t="shared" si="7"/>
        <v>-15.052717889573719</v>
      </c>
      <c r="I109" s="387">
        <f t="shared" si="5"/>
        <v>11.18553053346012</v>
      </c>
    </row>
    <row r="110" spans="1:9" s="241" customFormat="1" ht="18.600000000000001" customHeight="1" outlineLevel="2" x14ac:dyDescent="0.5">
      <c r="A110" s="240">
        <v>2023</v>
      </c>
      <c r="B110" s="260" t="s">
        <v>5</v>
      </c>
      <c r="C110" s="380" t="s">
        <v>219</v>
      </c>
      <c r="D110" s="381">
        <v>43856.612865999996</v>
      </c>
      <c r="E110" s="382">
        <f t="shared" si="6"/>
        <v>13.239004320392823</v>
      </c>
      <c r="F110" s="383">
        <f t="shared" si="4"/>
        <v>0.52862622174238982</v>
      </c>
      <c r="G110" s="381">
        <v>8278.2053180000003</v>
      </c>
      <c r="H110" s="382">
        <f t="shared" si="7"/>
        <v>18.999264843852103</v>
      </c>
      <c r="I110" s="383">
        <f t="shared" si="5"/>
        <v>18.263674464725565</v>
      </c>
    </row>
    <row r="111" spans="1:9" s="241" customFormat="1" ht="18.600000000000001" customHeight="1" outlineLevel="1" x14ac:dyDescent="0.5">
      <c r="A111" s="376">
        <v>2023</v>
      </c>
      <c r="B111" s="377" t="s">
        <v>693</v>
      </c>
      <c r="C111" s="388" t="s">
        <v>694</v>
      </c>
      <c r="D111" s="389">
        <f>SUM(D108:D110)</f>
        <v>124260.973373</v>
      </c>
      <c r="E111" s="392">
        <f>(D111/D106-1)*100</f>
        <v>-4.1380389619088636</v>
      </c>
      <c r="F111" s="393">
        <f t="shared" si="4"/>
        <v>-0.53813278679587517</v>
      </c>
      <c r="G111" s="389">
        <f>SUM(G108:G110)</f>
        <v>23423.941252000001</v>
      </c>
      <c r="H111" s="390">
        <f>(G111/G106-1)*100</f>
        <v>-9.0157249309759209</v>
      </c>
      <c r="I111" s="393">
        <f t="shared" si="5"/>
        <v>18.60259676298659</v>
      </c>
    </row>
    <row r="112" spans="1:9" s="241" customFormat="1" ht="18.600000000000001" customHeight="1" outlineLevel="2" x14ac:dyDescent="0.5">
      <c r="A112" s="242">
        <v>2023</v>
      </c>
      <c r="B112" s="262" t="s">
        <v>6</v>
      </c>
      <c r="C112" s="384" t="s">
        <v>220</v>
      </c>
      <c r="D112" s="385">
        <v>41811.511091</v>
      </c>
      <c r="E112" s="386">
        <f>(D112/D110-1)*100</f>
        <v>-4.663154861613739</v>
      </c>
      <c r="F112" s="387">
        <f t="shared" si="4"/>
        <v>-1.6051444305278162</v>
      </c>
      <c r="G112" s="385">
        <v>8703.9004260000002</v>
      </c>
      <c r="H112" s="386">
        <f>(G112/G110-1)*100</f>
        <v>5.1423598672332371</v>
      </c>
      <c r="I112" s="387">
        <f t="shared" si="5"/>
        <v>15.191714849754568</v>
      </c>
    </row>
    <row r="113" spans="1:9" s="241" customFormat="1" ht="18.600000000000001" customHeight="1" outlineLevel="2" x14ac:dyDescent="0.5">
      <c r="A113" s="240">
        <v>2023</v>
      </c>
      <c r="B113" s="260" t="s">
        <v>7</v>
      </c>
      <c r="C113" s="380" t="s">
        <v>221</v>
      </c>
      <c r="D113" s="381">
        <v>41078.789193999997</v>
      </c>
      <c r="E113" s="382">
        <f t="shared" si="6"/>
        <v>-1.7524406027930484</v>
      </c>
      <c r="F113" s="383">
        <f t="shared" si="4"/>
        <v>-1.2873705224951237</v>
      </c>
      <c r="G113" s="381">
        <v>8153.8546560000004</v>
      </c>
      <c r="H113" s="382">
        <f t="shared" si="7"/>
        <v>-6.3195319693332141</v>
      </c>
      <c r="I113" s="383">
        <f t="shared" si="5"/>
        <v>13.770415444487693</v>
      </c>
    </row>
    <row r="114" spans="1:9" s="241" customFormat="1" ht="18.600000000000001" customHeight="1" outlineLevel="2" x14ac:dyDescent="0.5">
      <c r="A114" s="242">
        <v>2023</v>
      </c>
      <c r="B114" s="262" t="s">
        <v>8</v>
      </c>
      <c r="C114" s="384" t="s">
        <v>222</v>
      </c>
      <c r="D114" s="385">
        <v>40013.058891999994</v>
      </c>
      <c r="E114" s="386">
        <f t="shared" si="6"/>
        <v>-2.5943566568307319</v>
      </c>
      <c r="F114" s="387">
        <f t="shared" si="4"/>
        <v>-4.896975828348193</v>
      </c>
      <c r="G114" s="385">
        <v>8896.0880820000002</v>
      </c>
      <c r="H114" s="386">
        <f t="shared" si="7"/>
        <v>9.1028532799984241</v>
      </c>
      <c r="I114" s="387">
        <f t="shared" si="5"/>
        <v>6.9186174051794502</v>
      </c>
    </row>
    <row r="115" spans="1:9" s="241" customFormat="1" ht="18.600000000000001" customHeight="1" outlineLevel="1" x14ac:dyDescent="0.5">
      <c r="A115" s="376">
        <v>2023</v>
      </c>
      <c r="B115" s="377" t="s">
        <v>698</v>
      </c>
      <c r="C115" s="388" t="s">
        <v>695</v>
      </c>
      <c r="D115" s="389">
        <f>SUM(D112:D114)</f>
        <v>122903.35917700001</v>
      </c>
      <c r="E115" s="390">
        <f>(D115/D111-1)*100</f>
        <v>-1.0925507495621933</v>
      </c>
      <c r="F115" s="393">
        <f t="shared" si="4"/>
        <v>-2.597956151148606</v>
      </c>
      <c r="G115" s="389">
        <f>SUM(G112:G114)</f>
        <v>25753.843163999998</v>
      </c>
      <c r="H115" s="390">
        <f>(G115/G111-1)*100</f>
        <v>9.9466690380341625</v>
      </c>
      <c r="I115" s="393">
        <f t="shared" si="5"/>
        <v>11.762439761522469</v>
      </c>
    </row>
    <row r="116" spans="1:9" s="241" customFormat="1" ht="18.600000000000001" customHeight="1" outlineLevel="2" x14ac:dyDescent="0.5">
      <c r="A116" s="240">
        <v>2023</v>
      </c>
      <c r="B116" s="260" t="s">
        <v>9</v>
      </c>
      <c r="C116" s="380" t="s">
        <v>223</v>
      </c>
      <c r="D116" s="381">
        <v>37956.737502999997</v>
      </c>
      <c r="E116" s="382">
        <f>(D116/D114-1)*100</f>
        <v>-5.1391256903158826</v>
      </c>
      <c r="F116" s="383">
        <f t="shared" si="4"/>
        <v>-12.827358291247926</v>
      </c>
      <c r="G116" s="381">
        <v>7890.9903779999995</v>
      </c>
      <c r="H116" s="382">
        <f>(G116/G114-1)*100</f>
        <v>-11.2981986546837</v>
      </c>
      <c r="I116" s="383">
        <f t="shared" si="5"/>
        <v>-0.42790736898909998</v>
      </c>
    </row>
    <row r="117" spans="1:9" s="241" customFormat="1" ht="18.600000000000001" customHeight="1" outlineLevel="2" x14ac:dyDescent="0.5">
      <c r="A117" s="242">
        <v>2023</v>
      </c>
      <c r="B117" s="262" t="s">
        <v>10</v>
      </c>
      <c r="C117" s="384" t="s">
        <v>224</v>
      </c>
      <c r="D117" s="385">
        <v>38097.742505000002</v>
      </c>
      <c r="E117" s="386">
        <f t="shared" si="6"/>
        <v>0.37148872973833402</v>
      </c>
      <c r="F117" s="387">
        <f t="shared" si="4"/>
        <v>-13.997520440105049</v>
      </c>
      <c r="G117" s="385">
        <v>8195.9692470000009</v>
      </c>
      <c r="H117" s="386">
        <f t="shared" si="7"/>
        <v>3.8648997703796484</v>
      </c>
      <c r="I117" s="387">
        <f t="shared" si="5"/>
        <v>-18.292500936962764</v>
      </c>
    </row>
    <row r="118" spans="1:9" s="241" customFormat="1" ht="18.600000000000001" customHeight="1" outlineLevel="2" x14ac:dyDescent="0.5">
      <c r="A118" s="240">
        <v>2023</v>
      </c>
      <c r="B118" s="260" t="s">
        <v>11</v>
      </c>
      <c r="C118" s="380" t="s">
        <v>225</v>
      </c>
      <c r="D118" s="381">
        <v>37786.410347000005</v>
      </c>
      <c r="E118" s="382">
        <f t="shared" si="6"/>
        <v>-0.81719319185156181</v>
      </c>
      <c r="F118" s="383">
        <f t="shared" si="4"/>
        <v>-14.365223605936395</v>
      </c>
      <c r="G118" s="381">
        <v>8562.8062699999991</v>
      </c>
      <c r="H118" s="382">
        <f t="shared" si="7"/>
        <v>4.4758223456520696</v>
      </c>
      <c r="I118" s="383">
        <f t="shared" si="5"/>
        <v>-5.6859222698867118</v>
      </c>
    </row>
    <row r="119" spans="1:9" s="241" customFormat="1" ht="18.600000000000001" customHeight="1" outlineLevel="1" x14ac:dyDescent="0.5">
      <c r="A119" s="376">
        <v>2023</v>
      </c>
      <c r="B119" s="377" t="s">
        <v>699</v>
      </c>
      <c r="C119" s="388" t="s">
        <v>696</v>
      </c>
      <c r="D119" s="389">
        <f>SUM(D116:D118)</f>
        <v>113840.89035500001</v>
      </c>
      <c r="E119" s="390">
        <f>(D119/D115-1)*100</f>
        <v>-7.373654294467757</v>
      </c>
      <c r="F119" s="393">
        <f t="shared" si="4"/>
        <v>-13.734373654946562</v>
      </c>
      <c r="G119" s="389">
        <f>SUM(G116:G118)</f>
        <v>24649.765894999997</v>
      </c>
      <c r="H119" s="390">
        <f>(G119/G115-1)*100</f>
        <v>-4.2870388779230222</v>
      </c>
      <c r="I119" s="393">
        <f t="shared" si="5"/>
        <v>-8.8220890906208549</v>
      </c>
    </row>
    <row r="120" spans="1:9" s="241" customFormat="1" ht="18.600000000000001" customHeight="1" outlineLevel="2" x14ac:dyDescent="0.5">
      <c r="A120" s="242">
        <v>2023</v>
      </c>
      <c r="B120" s="262" t="s">
        <v>12</v>
      </c>
      <c r="C120" s="384" t="s">
        <v>226</v>
      </c>
      <c r="D120" s="385">
        <v>39570.097333999998</v>
      </c>
      <c r="E120" s="386">
        <f>(D120/D118-1)*100</f>
        <v>4.720445712149024</v>
      </c>
      <c r="F120" s="387">
        <f t="shared" si="4"/>
        <v>-10.295853477065597</v>
      </c>
      <c r="G120" s="385">
        <v>8457.0941889999995</v>
      </c>
      <c r="H120" s="386">
        <f>(G120/G118-1)*100</f>
        <v>-1.2345494884120511</v>
      </c>
      <c r="I120" s="387">
        <f t="shared" si="5"/>
        <v>-5.8560745282151156</v>
      </c>
    </row>
    <row r="121" spans="1:9" s="241" customFormat="1" ht="18.600000000000001" customHeight="1" outlineLevel="2" x14ac:dyDescent="0.5">
      <c r="A121" s="240">
        <v>2023</v>
      </c>
      <c r="B121" s="260" t="s">
        <v>13</v>
      </c>
      <c r="C121" s="380" t="s">
        <v>227</v>
      </c>
      <c r="D121" s="381">
        <v>37035.973898999997</v>
      </c>
      <c r="E121" s="382">
        <f t="shared" si="6"/>
        <v>-6.4041374819227332</v>
      </c>
      <c r="F121" s="383">
        <f t="shared" si="4"/>
        <v>-11.276357967169037</v>
      </c>
      <c r="G121" s="381">
        <v>7873.4922740000002</v>
      </c>
      <c r="H121" s="382">
        <f t="shared" si="7"/>
        <v>-6.9007380307893555</v>
      </c>
      <c r="I121" s="383">
        <f t="shared" si="5"/>
        <v>-4.4778086694028936</v>
      </c>
    </row>
    <row r="122" spans="1:9" s="241" customFormat="1" ht="18.600000000000001" customHeight="1" outlineLevel="2" x14ac:dyDescent="0.5">
      <c r="A122" s="242">
        <v>2023</v>
      </c>
      <c r="B122" s="262" t="s">
        <v>14</v>
      </c>
      <c r="C122" s="384" t="s">
        <v>228</v>
      </c>
      <c r="D122" s="385">
        <v>38473.933968999998</v>
      </c>
      <c r="E122" s="386">
        <f t="shared" si="6"/>
        <v>3.8826036380774864</v>
      </c>
      <c r="F122" s="387">
        <f t="shared" si="4"/>
        <v>-12.09985975778145</v>
      </c>
      <c r="G122" s="385">
        <v>8087.940466</v>
      </c>
      <c r="H122" s="386">
        <f t="shared" si="7"/>
        <v>2.7236731114623103</v>
      </c>
      <c r="I122" s="387">
        <f t="shared" si="5"/>
        <v>-5.0634322870898867</v>
      </c>
    </row>
    <row r="123" spans="1:9" s="241" customFormat="1" ht="18.600000000000001" customHeight="1" outlineLevel="1" x14ac:dyDescent="0.5">
      <c r="A123" s="376">
        <v>2023</v>
      </c>
      <c r="B123" s="377" t="s">
        <v>700</v>
      </c>
      <c r="C123" s="388" t="s">
        <v>697</v>
      </c>
      <c r="D123" s="389">
        <f>SUM(D120:D122)</f>
        <v>115080.005202</v>
      </c>
      <c r="E123" s="390">
        <f>(D123/D119-1)*100</f>
        <v>1.0884620131974998</v>
      </c>
      <c r="F123" s="393">
        <f t="shared" si="4"/>
        <v>-11.220758412838183</v>
      </c>
      <c r="G123" s="389">
        <f>SUM(G120:G122)</f>
        <v>24418.526929</v>
      </c>
      <c r="H123" s="390">
        <f>(G123/G119-1)*100</f>
        <v>-0.93809802082908123</v>
      </c>
      <c r="I123" s="393">
        <f t="shared" si="5"/>
        <v>-5.1525126797859926</v>
      </c>
    </row>
    <row r="124" spans="1:9" s="241" customFormat="1" ht="18.600000000000001" customHeight="1" x14ac:dyDescent="0.5">
      <c r="A124" s="376">
        <v>2023</v>
      </c>
      <c r="B124" s="377" t="s">
        <v>21</v>
      </c>
      <c r="C124" s="388" t="s">
        <v>240</v>
      </c>
      <c r="D124" s="389">
        <f>D111+D115+D119+D123</f>
        <v>476085.228107</v>
      </c>
      <c r="E124" s="390"/>
      <c r="F124" s="391">
        <f t="shared" si="4"/>
        <v>-7.1425025894517047</v>
      </c>
      <c r="G124" s="389">
        <f>G111+G115+G119+G123</f>
        <v>98246.077239999999</v>
      </c>
      <c r="H124" s="390"/>
      <c r="I124" s="391">
        <f t="shared" si="5"/>
        <v>2.7967207623754708</v>
      </c>
    </row>
    <row r="125" spans="1:9" s="241" customFormat="1" ht="18.600000000000001" customHeight="1" outlineLevel="2" x14ac:dyDescent="0.5">
      <c r="A125" s="240">
        <v>2024</v>
      </c>
      <c r="B125" s="260" t="s">
        <v>3</v>
      </c>
      <c r="C125" s="380" t="s">
        <v>217</v>
      </c>
      <c r="D125" s="381">
        <v>37375.006358000006</v>
      </c>
      <c r="E125" s="382">
        <f>(D125/D122-1)*100</f>
        <v>-2.8562912539316643</v>
      </c>
      <c r="F125" s="383">
        <f t="shared" si="4"/>
        <v>-10.318166969792554</v>
      </c>
      <c r="G125" s="381">
        <v>7994.4246190000003</v>
      </c>
      <c r="H125" s="382">
        <f>(G125/G122-1)*100</f>
        <v>-1.1562380731302446</v>
      </c>
      <c r="I125" s="383">
        <f t="shared" si="5"/>
        <v>-2.3786554998886156</v>
      </c>
    </row>
    <row r="126" spans="1:9" s="241" customFormat="1" ht="18.600000000000001" customHeight="1" outlineLevel="2" x14ac:dyDescent="0.5">
      <c r="A126" s="242">
        <v>2024</v>
      </c>
      <c r="B126" s="262" t="s">
        <v>4</v>
      </c>
      <c r="C126" s="384" t="s">
        <v>218</v>
      </c>
      <c r="D126" s="385">
        <v>37731.637329999998</v>
      </c>
      <c r="E126" s="386">
        <f t="shared" si="6"/>
        <v>0.95419641828009549</v>
      </c>
      <c r="F126" s="387">
        <f t="shared" si="4"/>
        <v>-2.5758542803521856</v>
      </c>
      <c r="G126" s="385">
        <v>7715.5772640000005</v>
      </c>
      <c r="H126" s="386">
        <f t="shared" si="7"/>
        <v>-3.4880228195194429</v>
      </c>
      <c r="I126" s="387">
        <f t="shared" si="5"/>
        <v>10.911482258785377</v>
      </c>
    </row>
    <row r="127" spans="1:9" s="241" customFormat="1" ht="18.600000000000001" customHeight="1" outlineLevel="2" x14ac:dyDescent="0.5">
      <c r="A127" s="240">
        <v>2024</v>
      </c>
      <c r="B127" s="260" t="s">
        <v>5</v>
      </c>
      <c r="C127" s="380" t="s">
        <v>219</v>
      </c>
      <c r="D127" s="381">
        <v>39861.059831999999</v>
      </c>
      <c r="E127" s="382">
        <f t="shared" si="6"/>
        <v>5.6435995167029906</v>
      </c>
      <c r="F127" s="383">
        <f t="shared" si="4"/>
        <v>-9.1104916063811316</v>
      </c>
      <c r="G127" s="381">
        <v>8191.8785779999998</v>
      </c>
      <c r="H127" s="382">
        <f t="shared" si="7"/>
        <v>6.1732427490858832</v>
      </c>
      <c r="I127" s="383">
        <f t="shared" si="5"/>
        <v>-1.0428195083817648</v>
      </c>
    </row>
    <row r="128" spans="1:9" s="241" customFormat="1" ht="18.600000000000001" customHeight="1" outlineLevel="1" x14ac:dyDescent="0.5">
      <c r="A128" s="376">
        <v>2024</v>
      </c>
      <c r="B128" s="377" t="s">
        <v>693</v>
      </c>
      <c r="C128" s="388" t="s">
        <v>694</v>
      </c>
      <c r="D128" s="389">
        <f>SUM(D125:D127)</f>
        <v>114967.70352000001</v>
      </c>
      <c r="E128" s="392">
        <f>(D128/D123-1)*100</f>
        <v>-9.7585746370854043E-2</v>
      </c>
      <c r="F128" s="393">
        <f t="shared" si="4"/>
        <v>-7.4788323322592554</v>
      </c>
      <c r="G128" s="389">
        <f>SUM(G125:G127)</f>
        <v>23901.880461000001</v>
      </c>
      <c r="H128" s="390">
        <f>(G128/G123-1)*100</f>
        <v>-2.1157970319102937</v>
      </c>
      <c r="I128" s="393">
        <f t="shared" si="5"/>
        <v>2.0403876694285783</v>
      </c>
    </row>
    <row r="129" spans="1:9" s="241" customFormat="1" ht="18.600000000000001" customHeight="1" outlineLevel="2" x14ac:dyDescent="0.5">
      <c r="A129" s="242">
        <v>2024</v>
      </c>
      <c r="B129" s="262" t="s">
        <v>6</v>
      </c>
      <c r="C129" s="384" t="s">
        <v>220</v>
      </c>
      <c r="D129" s="385">
        <v>37896.135487000007</v>
      </c>
      <c r="E129" s="386">
        <f>(D129/D127-1)*100</f>
        <v>-4.9294332696657843</v>
      </c>
      <c r="F129" s="387">
        <f t="shared" si="4"/>
        <v>-9.3643484816380749</v>
      </c>
      <c r="G129" s="385">
        <v>7887.274101</v>
      </c>
      <c r="H129" s="386">
        <f>(G129/G127-1)*100</f>
        <v>-3.7183714834109205</v>
      </c>
      <c r="I129" s="387">
        <f t="shared" si="5"/>
        <v>-9.3823031633105671</v>
      </c>
    </row>
    <row r="130" spans="1:9" s="241" customFormat="1" ht="18.600000000000001" customHeight="1" outlineLevel="2" x14ac:dyDescent="0.5">
      <c r="A130" s="240">
        <v>2024</v>
      </c>
      <c r="B130" s="260" t="s">
        <v>7</v>
      </c>
      <c r="C130" s="380" t="s">
        <v>221</v>
      </c>
      <c r="D130" s="381">
        <v>39708.801203000003</v>
      </c>
      <c r="E130" s="382">
        <f t="shared" si="6"/>
        <v>4.783246873871394</v>
      </c>
      <c r="F130" s="383">
        <f t="shared" si="4"/>
        <v>-3.3350252475311426</v>
      </c>
      <c r="G130" s="381">
        <v>8730.5518269999993</v>
      </c>
      <c r="H130" s="382">
        <f t="shared" si="7"/>
        <v>10.691624447197579</v>
      </c>
      <c r="I130" s="383">
        <f t="shared" si="5"/>
        <v>7.0726937789556743</v>
      </c>
    </row>
    <row r="131" spans="1:9" s="241" customFormat="1" ht="18.600000000000001" customHeight="1" outlineLevel="2" x14ac:dyDescent="0.5">
      <c r="A131" s="242">
        <v>2024</v>
      </c>
      <c r="B131" s="262" t="s">
        <v>8</v>
      </c>
      <c r="C131" s="384" t="s">
        <v>222</v>
      </c>
      <c r="D131" s="385">
        <v>28981.376166999999</v>
      </c>
      <c r="E131" s="386">
        <f t="shared" si="6"/>
        <v>-27.015232671364419</v>
      </c>
      <c r="F131" s="387">
        <f t="shared" si="4"/>
        <v>-27.57020590396705</v>
      </c>
      <c r="G131" s="385">
        <v>8973.1046659999993</v>
      </c>
      <c r="H131" s="386">
        <f t="shared" si="7"/>
        <v>2.7782074238410059</v>
      </c>
      <c r="I131" s="387">
        <f t="shared" si="5"/>
        <v>0.86573540291077222</v>
      </c>
    </row>
    <row r="132" spans="1:9" s="241" customFormat="1" ht="18.600000000000001" customHeight="1" outlineLevel="1" x14ac:dyDescent="0.5">
      <c r="A132" s="376">
        <v>2024</v>
      </c>
      <c r="B132" s="377" t="s">
        <v>698</v>
      </c>
      <c r="C132" s="388" t="s">
        <v>695</v>
      </c>
      <c r="D132" s="389">
        <f>SUM(D129:D131)</f>
        <v>106586.312857</v>
      </c>
      <c r="E132" s="390">
        <f>(D132/D128-1)*100</f>
        <v>-7.2902131697724748</v>
      </c>
      <c r="F132" s="393">
        <f t="shared" si="4"/>
        <v>-13.276322493757808</v>
      </c>
      <c r="G132" s="389">
        <f>SUM(G129:G131)</f>
        <v>25590.930593999998</v>
      </c>
      <c r="H132" s="390">
        <f>(G132/G128-1)*100</f>
        <v>7.0665993655016912</v>
      </c>
      <c r="I132" s="393">
        <f t="shared" si="5"/>
        <v>-0.63257576340189914</v>
      </c>
    </row>
    <row r="133" spans="1:9" s="241" customFormat="1" ht="18.600000000000001" customHeight="1" outlineLevel="2" x14ac:dyDescent="0.5">
      <c r="A133" s="240">
        <v>2024</v>
      </c>
      <c r="B133" s="260" t="s">
        <v>9</v>
      </c>
      <c r="C133" s="380" t="s">
        <v>223</v>
      </c>
      <c r="D133" s="381">
        <v>31073.348021999998</v>
      </c>
      <c r="E133" s="382">
        <f>(D133/D131-1)*100</f>
        <v>7.218331672538203</v>
      </c>
      <c r="F133" s="383">
        <f t="shared" si="4"/>
        <v>-18.134829107628004</v>
      </c>
      <c r="G133" s="381">
        <v>9176.9658980000004</v>
      </c>
      <c r="H133" s="382">
        <f>(G133/G131-1)*100</f>
        <v>2.2719141210115534</v>
      </c>
      <c r="I133" s="383">
        <f t="shared" si="5"/>
        <v>16.296756913875953</v>
      </c>
    </row>
    <row r="134" spans="1:9" s="241" customFormat="1" ht="18.600000000000001" customHeight="1" outlineLevel="2" x14ac:dyDescent="0.5">
      <c r="A134" s="242">
        <v>2024</v>
      </c>
      <c r="B134" s="262" t="s">
        <v>10</v>
      </c>
      <c r="C134" s="384" t="s">
        <v>224</v>
      </c>
      <c r="D134" s="385">
        <v>30800.407311999999</v>
      </c>
      <c r="E134" s="386">
        <f t="shared" si="6"/>
        <v>-0.87837560924157732</v>
      </c>
      <c r="F134" s="387">
        <f t="shared" si="4"/>
        <v>-19.154245667029457</v>
      </c>
      <c r="G134" s="385">
        <v>9077.2927559999989</v>
      </c>
      <c r="H134" s="386">
        <f t="shared" si="7"/>
        <v>-1.0861230509936148</v>
      </c>
      <c r="I134" s="387">
        <f t="shared" si="5"/>
        <v>10.75313342985751</v>
      </c>
    </row>
    <row r="135" spans="1:9" s="241" customFormat="1" ht="18.600000000000001" customHeight="1" outlineLevel="2" x14ac:dyDescent="0.5">
      <c r="A135" s="240">
        <v>2024</v>
      </c>
      <c r="B135" s="260" t="s">
        <v>11</v>
      </c>
      <c r="C135" s="380" t="s">
        <v>225</v>
      </c>
      <c r="D135" s="381">
        <v>30293.225548999999</v>
      </c>
      <c r="E135" s="382">
        <f t="shared" si="6"/>
        <v>-1.6466722594359995</v>
      </c>
      <c r="F135" s="383">
        <f t="shared" si="4"/>
        <v>-19.830369514300571</v>
      </c>
      <c r="G135" s="381">
        <v>9336.3184079999992</v>
      </c>
      <c r="H135" s="382">
        <f t="shared" si="7"/>
        <v>2.8535562194883068</v>
      </c>
      <c r="I135" s="383">
        <f t="shared" si="5"/>
        <v>9.0333952866599176</v>
      </c>
    </row>
    <row r="136" spans="1:9" s="241" customFormat="1" ht="18.600000000000001" customHeight="1" outlineLevel="1" x14ac:dyDescent="0.5">
      <c r="A136" s="376">
        <v>2024</v>
      </c>
      <c r="B136" s="377" t="s">
        <v>699</v>
      </c>
      <c r="C136" s="388" t="s">
        <v>696</v>
      </c>
      <c r="D136" s="389">
        <f>SUM(D133:D135)</f>
        <v>92166.980882999997</v>
      </c>
      <c r="E136" s="390">
        <f>(D136/D132-1)*100</f>
        <v>-13.5283148347063</v>
      </c>
      <c r="F136" s="393">
        <f t="shared" si="4"/>
        <v>-19.038773681769673</v>
      </c>
      <c r="G136" s="389">
        <f>SUM(G133:G135)</f>
        <v>27590.577061999997</v>
      </c>
      <c r="H136" s="390">
        <f>(G136/G132-1)*100</f>
        <v>7.8138872701598139</v>
      </c>
      <c r="I136" s="393">
        <f t="shared" si="5"/>
        <v>11.930381730710549</v>
      </c>
    </row>
    <row r="137" spans="1:9" s="241" customFormat="1" ht="18.600000000000001" customHeight="1" outlineLevel="2" x14ac:dyDescent="0.5">
      <c r="A137" s="242">
        <v>2024</v>
      </c>
      <c r="B137" s="262" t="s">
        <v>12</v>
      </c>
      <c r="C137" s="384" t="s">
        <v>226</v>
      </c>
      <c r="D137" s="385">
        <v>32031.330998000001</v>
      </c>
      <c r="E137" s="386">
        <f>(D137/D135-1)*100</f>
        <v>5.7376044231030265</v>
      </c>
      <c r="F137" s="387">
        <f t="shared" si="4"/>
        <v>-19.051674986713842</v>
      </c>
      <c r="G137" s="385">
        <v>9174.0032040000006</v>
      </c>
      <c r="H137" s="386">
        <f>(G137/G135-1)*100</f>
        <v>-1.7385354366333039</v>
      </c>
      <c r="I137" s="387">
        <f t="shared" si="5"/>
        <v>8.4770134868838554</v>
      </c>
    </row>
    <row r="138" spans="1:9" s="241" customFormat="1" ht="18.600000000000001" customHeight="1" outlineLevel="2" x14ac:dyDescent="0.5">
      <c r="A138" s="240">
        <v>2024</v>
      </c>
      <c r="B138" s="260" t="s">
        <v>13</v>
      </c>
      <c r="C138" s="380" t="s">
        <v>227</v>
      </c>
      <c r="D138" s="381">
        <v>32007.420624000002</v>
      </c>
      <c r="E138" s="382">
        <f t="shared" si="6"/>
        <v>-7.4646832507496708E-2</v>
      </c>
      <c r="F138" s="383">
        <f t="shared" si="4"/>
        <v>-13.577483580459514</v>
      </c>
      <c r="G138" s="381">
        <v>8751.8438340000012</v>
      </c>
      <c r="H138" s="382">
        <f t="shared" si="7"/>
        <v>-4.6016919834509284</v>
      </c>
      <c r="I138" s="383">
        <f t="shared" si="5"/>
        <v>11.15580646342298</v>
      </c>
    </row>
    <row r="139" spans="1:9" s="241" customFormat="1" ht="18.600000000000001" customHeight="1" outlineLevel="2" x14ac:dyDescent="0.5">
      <c r="A139" s="242">
        <v>2024</v>
      </c>
      <c r="B139" s="262" t="s">
        <v>14</v>
      </c>
      <c r="C139" s="384" t="s">
        <v>228</v>
      </c>
      <c r="D139" s="385">
        <v>33395.420337999996</v>
      </c>
      <c r="E139" s="386">
        <f t="shared" si="6"/>
        <v>4.3364934972586866</v>
      </c>
      <c r="F139" s="387">
        <f t="shared" si="4"/>
        <v>-13.199881340681108</v>
      </c>
      <c r="G139" s="385">
        <v>9603.3575879999989</v>
      </c>
      <c r="H139" s="386">
        <f t="shared" si="7"/>
        <v>9.7295355144701787</v>
      </c>
      <c r="I139" s="387">
        <f t="shared" si="5"/>
        <v>18.736749217807592</v>
      </c>
    </row>
    <row r="140" spans="1:9" s="241" customFormat="1" ht="18.600000000000001" customHeight="1" outlineLevel="1" x14ac:dyDescent="0.5">
      <c r="A140" s="376">
        <v>2024</v>
      </c>
      <c r="B140" s="377" t="s">
        <v>700</v>
      </c>
      <c r="C140" s="388" t="s">
        <v>697</v>
      </c>
      <c r="D140" s="389">
        <f>SUM(D137:D139)</f>
        <v>97434.171960000007</v>
      </c>
      <c r="E140" s="390">
        <f>(D140/D136-1)*100</f>
        <v>5.7148352116322076</v>
      </c>
      <c r="F140" s="393">
        <f t="shared" si="4"/>
        <v>-15.333535318343316</v>
      </c>
      <c r="G140" s="389">
        <f>SUM(G137:G139)</f>
        <v>27529.204625999999</v>
      </c>
      <c r="H140" s="390">
        <f>(G140/G136-1)*100</f>
        <v>-0.22243984191445687</v>
      </c>
      <c r="I140" s="393">
        <f t="shared" si="5"/>
        <v>12.739006353842285</v>
      </c>
    </row>
    <row r="141" spans="1:9" s="241" customFormat="1" ht="18.600000000000001" customHeight="1" x14ac:dyDescent="0.5">
      <c r="A141" s="376">
        <v>2024</v>
      </c>
      <c r="B141" s="377" t="s">
        <v>21</v>
      </c>
      <c r="C141" s="388" t="s">
        <v>240</v>
      </c>
      <c r="D141" s="389">
        <f>D128+D132+D136+D140</f>
        <v>411155.16922000004</v>
      </c>
      <c r="E141" s="390"/>
      <c r="F141" s="391">
        <f t="shared" si="4"/>
        <v>-13.63832672254367</v>
      </c>
      <c r="G141" s="389">
        <f>G128+G132+G136+G140</f>
        <v>104612.59274299999</v>
      </c>
      <c r="H141" s="390"/>
      <c r="I141" s="391">
        <f t="shared" si="5"/>
        <v>6.4801727273523291</v>
      </c>
    </row>
    <row r="142" spans="1:9" s="241" customFormat="1" ht="18.600000000000001" customHeight="1" outlineLevel="2" x14ac:dyDescent="0.5">
      <c r="A142" s="240">
        <v>2025</v>
      </c>
      <c r="B142" s="260" t="s">
        <v>3</v>
      </c>
      <c r="C142" s="380" t="s">
        <v>217</v>
      </c>
      <c r="D142" s="381">
        <v>38275.098902999998</v>
      </c>
      <c r="E142" s="382">
        <v>14.6</v>
      </c>
      <c r="F142" s="383">
        <v>2.4</v>
      </c>
      <c r="G142" s="381">
        <v>9260.9080250000006</v>
      </c>
      <c r="H142" s="382">
        <v>-3.6</v>
      </c>
      <c r="I142" s="383">
        <v>15.9</v>
      </c>
    </row>
    <row r="143" spans="1:9" s="241" customFormat="1" ht="18.600000000000001" customHeight="1" outlineLevel="2" x14ac:dyDescent="0.5">
      <c r="A143" s="242">
        <v>2025</v>
      </c>
      <c r="B143" s="262" t="s">
        <v>4</v>
      </c>
      <c r="C143" s="384" t="s">
        <v>218</v>
      </c>
      <c r="D143" s="385">
        <v>36733.017456000001</v>
      </c>
      <c r="E143" s="386">
        <v>-4</v>
      </c>
      <c r="F143" s="387">
        <v>-2.6</v>
      </c>
      <c r="G143" s="385">
        <v>8875.8425569999999</v>
      </c>
      <c r="H143" s="386">
        <v>-4.2</v>
      </c>
      <c r="I143" s="387">
        <v>15</v>
      </c>
    </row>
    <row r="144" spans="1:9" s="241" customFormat="1" ht="18.600000000000001" customHeight="1" outlineLevel="2" x14ac:dyDescent="0.5">
      <c r="A144" s="240">
        <v>2025</v>
      </c>
      <c r="B144" s="260" t="s">
        <v>5</v>
      </c>
      <c r="C144" s="380" t="s">
        <v>219</v>
      </c>
      <c r="D144" s="381">
        <v>38164.823195999998</v>
      </c>
      <c r="E144" s="382">
        <v>3.9</v>
      </c>
      <c r="F144" s="383">
        <v>-4.3</v>
      </c>
      <c r="G144" s="381">
        <v>8899.1602789999997</v>
      </c>
      <c r="H144" s="382">
        <v>0.3</v>
      </c>
      <c r="I144" s="383">
        <v>8.6</v>
      </c>
    </row>
    <row r="145" spans="1:15" s="241" customFormat="1" ht="18.600000000000001" customHeight="1" outlineLevel="1" x14ac:dyDescent="0.5">
      <c r="A145" s="376">
        <v>2025</v>
      </c>
      <c r="B145" s="377" t="s">
        <v>693</v>
      </c>
      <c r="C145" s="388" t="s">
        <v>694</v>
      </c>
      <c r="D145" s="389">
        <f>SUM(D142:D144)</f>
        <v>113172.939555</v>
      </c>
      <c r="E145" s="392">
        <f>(D145/D140-1)*100</f>
        <v>16.153231744465678</v>
      </c>
      <c r="F145" s="393">
        <f>(D145/D128-1)*100</f>
        <v>-1.5611027358546692</v>
      </c>
      <c r="G145" s="389">
        <f>SUM(G142:G144)</f>
        <v>27035.910861</v>
      </c>
      <c r="H145" s="390">
        <f>(G145/G140-1)*100</f>
        <v>-1.7918925435793653</v>
      </c>
      <c r="I145" s="393">
        <f>(G145/G128-1)*100</f>
        <v>13.112066245639987</v>
      </c>
    </row>
    <row r="146" spans="1:15" s="241" customFormat="1" ht="18.600000000000001" customHeight="1" outlineLevel="2" x14ac:dyDescent="0.5">
      <c r="A146" s="242">
        <v>2025</v>
      </c>
      <c r="B146" s="262" t="s">
        <v>6</v>
      </c>
      <c r="C146" s="384" t="s">
        <v>220</v>
      </c>
      <c r="D146" s="385">
        <v>38607.745191000002</v>
      </c>
      <c r="E146" s="386">
        <v>1.2</v>
      </c>
      <c r="F146" s="387">
        <v>1.9</v>
      </c>
      <c r="G146" s="385">
        <v>8702.6707509999997</v>
      </c>
      <c r="H146" s="386">
        <v>-2.2000000000000002</v>
      </c>
      <c r="I146" s="387">
        <v>10.3</v>
      </c>
    </row>
    <row r="147" spans="1:15" s="241" customFormat="1" ht="18.600000000000001" customHeight="1" outlineLevel="2" x14ac:dyDescent="0.5">
      <c r="A147" s="240">
        <v>2025</v>
      </c>
      <c r="B147" s="260" t="s">
        <v>7</v>
      </c>
      <c r="C147" s="380" t="s">
        <v>221</v>
      </c>
      <c r="D147" s="381">
        <v>39604.666406999997</v>
      </c>
      <c r="E147" s="382">
        <v>2.6</v>
      </c>
      <c r="F147" s="383">
        <v>-0.3</v>
      </c>
      <c r="G147" s="381">
        <v>10258.303655</v>
      </c>
      <c r="H147" s="382">
        <v>17.899999999999999</v>
      </c>
      <c r="I147" s="383">
        <v>17.5</v>
      </c>
    </row>
    <row r="148" spans="1:15" s="241" customFormat="1" ht="18.600000000000001" customHeight="1" outlineLevel="2" x14ac:dyDescent="0.5">
      <c r="A148" s="242">
        <v>2025</v>
      </c>
      <c r="B148" s="262" t="s">
        <v>8</v>
      </c>
      <c r="C148" s="384" t="s">
        <v>222</v>
      </c>
      <c r="D148" s="385">
        <v>39870.206724999996</v>
      </c>
      <c r="E148" s="386">
        <v>0.7</v>
      </c>
      <c r="F148" s="387">
        <v>37.6</v>
      </c>
      <c r="G148" s="385">
        <v>7987.7960430000003</v>
      </c>
      <c r="H148" s="386">
        <v>-22.1</v>
      </c>
      <c r="I148" s="387">
        <v>-11</v>
      </c>
    </row>
    <row r="149" spans="1:15" s="241" customFormat="1" ht="18.600000000000001" customHeight="1" outlineLevel="1" x14ac:dyDescent="0.5">
      <c r="A149" s="376">
        <v>2025</v>
      </c>
      <c r="B149" s="377" t="s">
        <v>698</v>
      </c>
      <c r="C149" s="388" t="s">
        <v>695</v>
      </c>
      <c r="D149" s="389">
        <f>SUM(D146:D148)</f>
        <v>118082.618323</v>
      </c>
      <c r="E149" s="390">
        <f>(D149/D145-1)*100</f>
        <v>4.338209104848767</v>
      </c>
      <c r="F149" s="393">
        <f>(D149/D132-1)*100</f>
        <v>10.785911584561392</v>
      </c>
      <c r="G149" s="389">
        <f>SUM(G146:G148)</f>
        <v>26948.770449000003</v>
      </c>
      <c r="H149" s="390">
        <f>(G149/G145-1)*100</f>
        <v>-0.32231357932792637</v>
      </c>
      <c r="I149" s="393">
        <f>(G149/G132-1)*100</f>
        <v>5.3059416890387068</v>
      </c>
    </row>
    <row r="150" spans="1:15" s="241" customFormat="1" ht="18.600000000000001" customHeight="1" outlineLevel="2" x14ac:dyDescent="0.5">
      <c r="A150" s="240">
        <v>2025</v>
      </c>
      <c r="B150" s="260" t="s">
        <v>9</v>
      </c>
      <c r="C150" s="380" t="s">
        <v>223</v>
      </c>
      <c r="D150" s="381">
        <v>41406.273007000003</v>
      </c>
      <c r="E150" s="382">
        <v>3.9</v>
      </c>
      <c r="F150" s="383">
        <v>33.299999999999997</v>
      </c>
      <c r="G150" s="381">
        <v>9459.1362079999999</v>
      </c>
      <c r="H150" s="382">
        <v>18.399999999999999</v>
      </c>
      <c r="I150" s="383">
        <v>3.1</v>
      </c>
    </row>
    <row r="151" spans="1:15" s="241" customFormat="1" ht="18.600000000000001" customHeight="1" outlineLevel="2" x14ac:dyDescent="0.5">
      <c r="A151" s="242">
        <v>2025</v>
      </c>
      <c r="B151" s="262" t="s">
        <v>10</v>
      </c>
      <c r="C151" s="384" t="s">
        <v>224</v>
      </c>
      <c r="D151" s="385">
        <v>42559.662823999999</v>
      </c>
      <c r="E151" s="386">
        <v>2.8</v>
      </c>
      <c r="F151" s="387">
        <v>38.200000000000003</v>
      </c>
      <c r="G151" s="385">
        <v>9599.753498</v>
      </c>
      <c r="H151" s="386">
        <v>1.5</v>
      </c>
      <c r="I151" s="387">
        <v>5.8</v>
      </c>
    </row>
    <row r="152" spans="1:15" s="241" customFormat="1" ht="18.600000000000001" customHeight="1" outlineLevel="2" x14ac:dyDescent="0.5">
      <c r="A152" s="240">
        <v>2025</v>
      </c>
      <c r="B152" s="260" t="s">
        <v>11</v>
      </c>
      <c r="C152" s="380" t="s">
        <v>225</v>
      </c>
      <c r="D152" s="381">
        <v>42076.384632000001</v>
      </c>
      <c r="E152" s="382">
        <v>-1.1000000000000001</v>
      </c>
      <c r="F152" s="383">
        <v>38.9</v>
      </c>
      <c r="G152" s="381">
        <v>9533.7895059999992</v>
      </c>
      <c r="H152" s="382">
        <v>-0.7</v>
      </c>
      <c r="I152" s="383">
        <v>2.1</v>
      </c>
    </row>
    <row r="153" spans="1:15" s="241" customFormat="1" ht="18.600000000000001" customHeight="1" outlineLevel="1" x14ac:dyDescent="0.5">
      <c r="A153" s="376">
        <v>2025</v>
      </c>
      <c r="B153" s="377" t="s">
        <v>699</v>
      </c>
      <c r="C153" s="388" t="s">
        <v>696</v>
      </c>
      <c r="D153" s="389">
        <f>SUM(D150:D152)</f>
        <v>126042.32046300001</v>
      </c>
      <c r="E153" s="390">
        <f>(D153/D149-1)*100</f>
        <v>6.7407906879463519</v>
      </c>
      <c r="F153" s="393">
        <f>(D153/D136-1)*100</f>
        <v>36.754311853832512</v>
      </c>
      <c r="G153" s="389">
        <f>SUM(G150:G152)</f>
        <v>28592.679212000003</v>
      </c>
      <c r="H153" s="390">
        <f>(G153/G149-1)*100</f>
        <v>6.1001252955531493</v>
      </c>
      <c r="I153" s="393">
        <f>(G153/G136-1)*100</f>
        <v>3.6320449106524322</v>
      </c>
    </row>
    <row r="154" spans="1:15" s="241" customFormat="1" ht="18.600000000000001" customHeight="1" outlineLevel="2" x14ac:dyDescent="0.5">
      <c r="A154" s="242">
        <v>2025</v>
      </c>
      <c r="B154" s="262" t="s">
        <v>12</v>
      </c>
      <c r="C154" s="384" t="s">
        <v>226</v>
      </c>
      <c r="D154" s="385">
        <v>44327.349918</v>
      </c>
      <c r="E154" s="386">
        <v>5.3</v>
      </c>
      <c r="F154" s="387">
        <v>38.4</v>
      </c>
      <c r="G154" s="385">
        <v>9650.2787179999996</v>
      </c>
      <c r="H154" s="386">
        <v>1.2</v>
      </c>
      <c r="I154" s="387">
        <v>5.2</v>
      </c>
    </row>
    <row r="155" spans="1:15" s="241" customFormat="1" ht="18.600000000000001" customHeight="1" outlineLevel="2" x14ac:dyDescent="0.5">
      <c r="A155" s="240">
        <v>2025</v>
      </c>
      <c r="B155" s="260" t="s">
        <v>13</v>
      </c>
      <c r="C155" s="380" t="s">
        <v>227</v>
      </c>
      <c r="D155" s="381">
        <v>43470.596454999999</v>
      </c>
      <c r="E155" s="382">
        <v>-1.9</v>
      </c>
      <c r="F155" s="383">
        <v>35.799999999999997</v>
      </c>
      <c r="G155" s="381">
        <v>8727.2899440000001</v>
      </c>
      <c r="H155" s="382">
        <v>-9.6</v>
      </c>
      <c r="I155" s="383">
        <v>-0.3</v>
      </c>
    </row>
    <row r="156" spans="1:15" s="241" customFormat="1" ht="18.600000000000001" customHeight="1" outlineLevel="2" x14ac:dyDescent="0.5">
      <c r="A156" s="242">
        <v>2025</v>
      </c>
      <c r="B156" s="262" t="s">
        <v>14</v>
      </c>
      <c r="C156" s="384" t="s">
        <v>228</v>
      </c>
      <c r="D156" s="385">
        <v>45219.319525999999</v>
      </c>
      <c r="E156" s="386">
        <v>4</v>
      </c>
      <c r="F156" s="387">
        <v>35.4</v>
      </c>
      <c r="G156" s="385">
        <v>9941.2647309999993</v>
      </c>
      <c r="H156" s="386">
        <v>13.9</v>
      </c>
      <c r="I156" s="387">
        <v>3.5</v>
      </c>
    </row>
    <row r="157" spans="1:15" s="241" customFormat="1" ht="18.600000000000001" customHeight="1" outlineLevel="1" x14ac:dyDescent="0.5">
      <c r="A157" s="376">
        <v>2025</v>
      </c>
      <c r="B157" s="377" t="s">
        <v>700</v>
      </c>
      <c r="C157" s="388" t="s">
        <v>697</v>
      </c>
      <c r="D157" s="389">
        <f>SUM(D154:D156)</f>
        <v>133017.26589899999</v>
      </c>
      <c r="E157" s="390">
        <f>(D157/D153-1)*100</f>
        <v>5.5338123023905172</v>
      </c>
      <c r="F157" s="393">
        <f>(D157/D140-1)*100</f>
        <v>36.520137876891944</v>
      </c>
      <c r="G157" s="389">
        <f>SUM(G154:G156)</f>
        <v>28318.833392999997</v>
      </c>
      <c r="H157" s="390">
        <f>(G157/G153-1)*100</f>
        <v>-0.9577480199374766</v>
      </c>
      <c r="I157" s="393">
        <f>(G157/G140-1)*100</f>
        <v>2.8683312058141786</v>
      </c>
    </row>
    <row r="158" spans="1:15" s="241" customFormat="1" ht="18.600000000000001" customHeight="1" x14ac:dyDescent="0.5">
      <c r="A158" s="376">
        <v>2025</v>
      </c>
      <c r="B158" s="377" t="s">
        <v>21</v>
      </c>
      <c r="C158" s="388" t="s">
        <v>240</v>
      </c>
      <c r="D158" s="389">
        <f>D145+D149+D153+D157</f>
        <v>490315.14424000005</v>
      </c>
      <c r="E158" s="390"/>
      <c r="F158" s="391">
        <f>(D158/D141-1)*100</f>
        <v>19.253065739188902</v>
      </c>
      <c r="G158" s="389">
        <f>G145+G149+G153+G157</f>
        <v>110896.193915</v>
      </c>
      <c r="H158" s="390"/>
      <c r="I158" s="391">
        <f>(G158/G141-1)*100</f>
        <v>6.0065437699616364</v>
      </c>
    </row>
    <row r="159" spans="1:15" ht="18.600000000000001" customHeight="1" x14ac:dyDescent="0.5">
      <c r="A159" s="105" t="s">
        <v>636</v>
      </c>
      <c r="B159" s="106" t="s">
        <v>3</v>
      </c>
      <c r="C159" s="107" t="s">
        <v>217</v>
      </c>
      <c r="D159" s="103">
        <v>44008.555762999997</v>
      </c>
      <c r="E159" s="14">
        <v>-2.7</v>
      </c>
      <c r="F159" s="464">
        <v>15</v>
      </c>
      <c r="G159" s="103">
        <v>8572.8531399999993</v>
      </c>
      <c r="H159" s="14">
        <v>-13.8</v>
      </c>
      <c r="I159" s="15">
        <v>-7.4</v>
      </c>
      <c r="N159" s="20"/>
      <c r="O159" s="20"/>
    </row>
    <row r="160" spans="1:15" ht="18.600000000000001" customHeight="1" x14ac:dyDescent="0.5">
      <c r="A160" s="108" t="s">
        <v>636</v>
      </c>
      <c r="B160" s="109" t="s">
        <v>4</v>
      </c>
      <c r="C160" s="110" t="s">
        <v>218</v>
      </c>
      <c r="D160" s="104">
        <v>42146.530899999998</v>
      </c>
      <c r="E160" s="462">
        <v>-4.2</v>
      </c>
      <c r="F160" s="463">
        <v>14.7</v>
      </c>
      <c r="G160" s="104">
        <v>8665.3300940000008</v>
      </c>
      <c r="H160" s="118">
        <v>1.1000000000000001</v>
      </c>
      <c r="I160" s="463">
        <v>-2.4</v>
      </c>
      <c r="N160" s="20"/>
      <c r="O160" s="20"/>
    </row>
    <row r="161" spans="1:15" ht="18.600000000000001" customHeight="1" x14ac:dyDescent="0.5">
      <c r="A161" s="105" t="s">
        <v>636</v>
      </c>
      <c r="B161" s="106" t="s">
        <v>5</v>
      </c>
      <c r="C161" s="107" t="s">
        <v>219</v>
      </c>
      <c r="D161" s="103">
        <v>32101.203135</v>
      </c>
      <c r="E161" s="14">
        <v>-23.8</v>
      </c>
      <c r="F161" s="464">
        <v>-15.9</v>
      </c>
      <c r="G161" s="103">
        <v>6464.3570579999996</v>
      </c>
      <c r="H161" s="14">
        <v>-25.4</v>
      </c>
      <c r="I161" s="15">
        <v>-27.4</v>
      </c>
      <c r="N161" s="20"/>
      <c r="O161" s="20"/>
    </row>
    <row r="162" spans="1:15" s="241" customFormat="1" ht="18.600000000000001" customHeight="1" x14ac:dyDescent="0.5">
      <c r="A162" s="376" t="s">
        <v>636</v>
      </c>
      <c r="B162" s="377" t="s">
        <v>693</v>
      </c>
      <c r="C162" s="388" t="s">
        <v>694</v>
      </c>
      <c r="D162" s="389">
        <f>SUM(D159:D161)</f>
        <v>118256.289798</v>
      </c>
      <c r="E162" s="392">
        <f>(D162/D157-1)*100</f>
        <v>-11.097037667431842</v>
      </c>
      <c r="F162" s="393">
        <f>(D162/D145-1)*100</f>
        <v>4.4916658195748083</v>
      </c>
      <c r="G162" s="389">
        <f>SUM(G159:G161)</f>
        <v>23702.540291999998</v>
      </c>
      <c r="H162" s="390">
        <f>(G162/G157-1)*100</f>
        <v>-16.301141494554216</v>
      </c>
      <c r="I162" s="393">
        <f>(G162/G145-1)*100</f>
        <v>-12.329418402575353</v>
      </c>
    </row>
    <row r="163" spans="1:15" s="241" customFormat="1" ht="18.600000000000001" customHeight="1" x14ac:dyDescent="0.5">
      <c r="A163" s="108" t="s">
        <v>636</v>
      </c>
      <c r="B163" s="262" t="s">
        <v>6</v>
      </c>
      <c r="C163" s="384" t="s">
        <v>220</v>
      </c>
      <c r="D163" s="385">
        <v>26628.266389</v>
      </c>
      <c r="E163" s="386">
        <v>-17</v>
      </c>
      <c r="F163" s="387">
        <v>-31</v>
      </c>
      <c r="G163" s="385">
        <v>7460.7824099999998</v>
      </c>
      <c r="H163" s="386">
        <v>15.4</v>
      </c>
      <c r="I163" s="387">
        <v>-14.3</v>
      </c>
    </row>
    <row r="164" spans="1:15" ht="18.600000000000001" customHeight="1" x14ac:dyDescent="0.5">
      <c r="A164" s="153" t="s">
        <v>509</v>
      </c>
      <c r="B164" s="18"/>
      <c r="C164" s="18"/>
      <c r="D164" s="19"/>
      <c r="E164" s="19"/>
      <c r="F164" s="19"/>
      <c r="I164" s="155" t="s">
        <v>510</v>
      </c>
      <c r="N164" s="53"/>
      <c r="O164" s="20"/>
    </row>
    <row r="165" spans="1:15" ht="18.600000000000001" customHeight="1" x14ac:dyDescent="0.5">
      <c r="A165" s="18"/>
      <c r="B165" s="18"/>
      <c r="C165" s="18"/>
      <c r="D165" s="18"/>
      <c r="E165" s="18"/>
      <c r="F165" s="18"/>
      <c r="G165" s="18"/>
      <c r="H165" s="18"/>
      <c r="I165" s="18"/>
      <c r="N165" s="20"/>
      <c r="O165" s="20"/>
    </row>
    <row r="166" spans="1:15" ht="18.600000000000001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N166" s="20"/>
      <c r="O166" s="20"/>
    </row>
    <row r="167" spans="1:15" ht="18.600000000000001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N167" s="20"/>
      <c r="O167" s="20"/>
    </row>
    <row r="168" spans="1:15" ht="18.600000000000001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N168" s="20"/>
      <c r="O168" s="20"/>
    </row>
    <row r="169" spans="1:15" ht="18.600000000000001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N169" s="20"/>
      <c r="O169" s="20"/>
    </row>
    <row r="170" spans="1:15" ht="18.600000000000001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N170" s="20"/>
      <c r="O170" s="20"/>
    </row>
    <row r="171" spans="1:15" ht="18.600000000000001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N171" s="20"/>
      <c r="O171" s="20"/>
    </row>
    <row r="172" spans="1:15" ht="18.600000000000001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N172" s="20"/>
      <c r="O172" s="20"/>
    </row>
    <row r="173" spans="1:15" ht="18.600000000000001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N173" s="20"/>
      <c r="O173" s="20"/>
    </row>
    <row r="174" spans="1:15" ht="18.600000000000001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N174" s="20"/>
      <c r="O174" s="20"/>
    </row>
    <row r="175" spans="1:15" ht="18.600000000000001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N175" s="20"/>
      <c r="O175" s="20"/>
    </row>
    <row r="176" spans="1:15" ht="18.600000000000001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N176" s="20"/>
      <c r="O176" s="20"/>
    </row>
    <row r="177" spans="1:15" ht="18.600000000000001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N177" s="20"/>
      <c r="O177" s="20"/>
    </row>
    <row r="178" spans="1:15" ht="18.600000000000001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N178" s="20"/>
      <c r="O178" s="20"/>
    </row>
    <row r="179" spans="1:15" ht="18.600000000000001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N179" s="20"/>
      <c r="O179" s="20"/>
    </row>
    <row r="180" spans="1:15" ht="18.600000000000001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N180" s="20"/>
      <c r="O180" s="20"/>
    </row>
    <row r="181" spans="1:15" ht="18.600000000000001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N181" s="20"/>
      <c r="O181" s="20"/>
    </row>
    <row r="182" spans="1:15" ht="18.600000000000001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N182" s="20"/>
      <c r="O182" s="20"/>
    </row>
    <row r="183" spans="1:15" ht="18.600000000000001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N183" s="20"/>
      <c r="O183" s="20"/>
    </row>
    <row r="184" spans="1:15" ht="18.600000000000001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N184" s="20"/>
      <c r="O184" s="20"/>
    </row>
    <row r="185" spans="1:15" ht="18.600000000000001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N185" s="20"/>
      <c r="O185" s="20"/>
    </row>
    <row r="186" spans="1:15" ht="18.600000000000001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N186" s="20"/>
      <c r="O186" s="20"/>
    </row>
    <row r="187" spans="1:15" ht="18.600000000000001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N187" s="20"/>
      <c r="O187" s="20"/>
    </row>
    <row r="188" spans="1:15" ht="18.600000000000001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N188" s="20"/>
      <c r="O188" s="20"/>
    </row>
    <row r="189" spans="1:15" ht="18.600000000000001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N189" s="20"/>
      <c r="O189" s="20"/>
    </row>
    <row r="190" spans="1:15" ht="18.600000000000001" customHeight="1" x14ac:dyDescent="0.5">
      <c r="A190" s="18"/>
      <c r="B190" s="18"/>
      <c r="C190" s="18"/>
      <c r="D190" s="18"/>
      <c r="E190" s="18"/>
      <c r="F190" s="18"/>
      <c r="G190" s="18"/>
      <c r="H190" s="18"/>
      <c r="I190" s="18"/>
      <c r="N190" s="20"/>
      <c r="O190" s="20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2C53-9038-4A68-A0B5-290B9EA60EB3}">
  <sheetPr>
    <tabColor rgb="FF9BA8C2"/>
    <pageSetUpPr autoPageBreaks="0"/>
  </sheetPr>
  <dimension ref="A1:WVV68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7" width="8.88671875" style="245" hidden="1"/>
    <col min="268" max="270" width="25.88671875" style="245" hidden="1"/>
    <col min="271" max="523" width="8.88671875" style="245" hidden="1"/>
    <col min="524" max="526" width="25.88671875" style="245" hidden="1"/>
    <col min="527" max="779" width="8.88671875" style="245" hidden="1"/>
    <col min="780" max="782" width="25.88671875" style="245" hidden="1"/>
    <col min="783" max="1035" width="8.88671875" style="245" hidden="1"/>
    <col min="1036" max="1038" width="25.88671875" style="245" hidden="1"/>
    <col min="1039" max="1291" width="8.88671875" style="245" hidden="1"/>
    <col min="1292" max="1294" width="25.88671875" style="245" hidden="1"/>
    <col min="1295" max="1547" width="8.88671875" style="245" hidden="1"/>
    <col min="1548" max="1550" width="25.88671875" style="245" hidden="1"/>
    <col min="1551" max="1803" width="8.88671875" style="245" hidden="1"/>
    <col min="1804" max="1806" width="25.88671875" style="245" hidden="1"/>
    <col min="1807" max="2059" width="8.88671875" style="245" hidden="1"/>
    <col min="2060" max="2062" width="25.88671875" style="245" hidden="1"/>
    <col min="2063" max="2315" width="8.88671875" style="245" hidden="1"/>
    <col min="2316" max="2318" width="25.88671875" style="245" hidden="1"/>
    <col min="2319" max="2571" width="8.88671875" style="245" hidden="1"/>
    <col min="2572" max="2574" width="25.88671875" style="245" hidden="1"/>
    <col min="2575" max="2827" width="8.88671875" style="245" hidden="1"/>
    <col min="2828" max="2830" width="25.88671875" style="245" hidden="1"/>
    <col min="2831" max="3083" width="8.88671875" style="245" hidden="1"/>
    <col min="3084" max="3086" width="25.88671875" style="245" hidden="1"/>
    <col min="3087" max="3339" width="8.88671875" style="245" hidden="1"/>
    <col min="3340" max="3342" width="25.88671875" style="245" hidden="1"/>
    <col min="3343" max="3595" width="8.88671875" style="245" hidden="1"/>
    <col min="3596" max="3598" width="25.88671875" style="245" hidden="1"/>
    <col min="3599" max="3851" width="8.88671875" style="245" hidden="1"/>
    <col min="3852" max="3854" width="25.88671875" style="245" hidden="1"/>
    <col min="3855" max="4107" width="8.88671875" style="245" hidden="1"/>
    <col min="4108" max="4110" width="25.88671875" style="245" hidden="1"/>
    <col min="4111" max="4363" width="8.88671875" style="245" hidden="1"/>
    <col min="4364" max="4366" width="25.88671875" style="245" hidden="1"/>
    <col min="4367" max="4619" width="8.88671875" style="245" hidden="1"/>
    <col min="4620" max="4622" width="25.88671875" style="245" hidden="1"/>
    <col min="4623" max="4875" width="8.88671875" style="245" hidden="1"/>
    <col min="4876" max="4878" width="25.88671875" style="245" hidden="1"/>
    <col min="4879" max="5131" width="8.88671875" style="245" hidden="1"/>
    <col min="5132" max="5134" width="25.88671875" style="245" hidden="1"/>
    <col min="5135" max="5387" width="8.88671875" style="245" hidden="1"/>
    <col min="5388" max="5390" width="25.88671875" style="245" hidden="1"/>
    <col min="5391" max="5643" width="8.88671875" style="245" hidden="1"/>
    <col min="5644" max="5646" width="25.88671875" style="245" hidden="1"/>
    <col min="5647" max="5899" width="8.88671875" style="245" hidden="1"/>
    <col min="5900" max="5902" width="25.88671875" style="245" hidden="1"/>
    <col min="5903" max="6155" width="8.88671875" style="245" hidden="1"/>
    <col min="6156" max="6158" width="25.88671875" style="245" hidden="1"/>
    <col min="6159" max="6411" width="8.88671875" style="245" hidden="1"/>
    <col min="6412" max="6414" width="25.88671875" style="245" hidden="1"/>
    <col min="6415" max="6667" width="8.88671875" style="245" hidden="1"/>
    <col min="6668" max="6670" width="25.88671875" style="245" hidden="1"/>
    <col min="6671" max="6923" width="8.88671875" style="245" hidden="1"/>
    <col min="6924" max="6926" width="25.88671875" style="245" hidden="1"/>
    <col min="6927" max="7179" width="8.88671875" style="245" hidden="1"/>
    <col min="7180" max="7182" width="25.88671875" style="245" hidden="1"/>
    <col min="7183" max="7435" width="8.88671875" style="245" hidden="1"/>
    <col min="7436" max="7438" width="25.88671875" style="245" hidden="1"/>
    <col min="7439" max="7691" width="8.88671875" style="245" hidden="1"/>
    <col min="7692" max="7694" width="25.88671875" style="245" hidden="1"/>
    <col min="7695" max="7947" width="8.88671875" style="245" hidden="1"/>
    <col min="7948" max="7950" width="25.88671875" style="245" hidden="1"/>
    <col min="7951" max="8203" width="8.88671875" style="245" hidden="1"/>
    <col min="8204" max="8206" width="25.88671875" style="245" hidden="1"/>
    <col min="8207" max="8459" width="8.88671875" style="245" hidden="1"/>
    <col min="8460" max="8462" width="25.88671875" style="245" hidden="1"/>
    <col min="8463" max="8715" width="8.88671875" style="245" hidden="1"/>
    <col min="8716" max="8718" width="25.88671875" style="245" hidden="1"/>
    <col min="8719" max="8971" width="8.88671875" style="245" hidden="1"/>
    <col min="8972" max="8974" width="25.88671875" style="245" hidden="1"/>
    <col min="8975" max="9227" width="8.88671875" style="245" hidden="1"/>
    <col min="9228" max="9230" width="25.88671875" style="245" hidden="1"/>
    <col min="9231" max="9483" width="8.88671875" style="245" hidden="1"/>
    <col min="9484" max="9486" width="25.88671875" style="245" hidden="1"/>
    <col min="9487" max="9739" width="8.88671875" style="245" hidden="1"/>
    <col min="9740" max="9742" width="25.88671875" style="245" hidden="1"/>
    <col min="9743" max="9995" width="8.88671875" style="245" hidden="1"/>
    <col min="9996" max="9998" width="25.88671875" style="245" hidden="1"/>
    <col min="9999" max="10251" width="8.88671875" style="245" hidden="1"/>
    <col min="10252" max="10254" width="25.88671875" style="245" hidden="1"/>
    <col min="10255" max="10507" width="8.88671875" style="245" hidden="1"/>
    <col min="10508" max="10510" width="25.88671875" style="245" hidden="1"/>
    <col min="10511" max="10763" width="8.88671875" style="245" hidden="1"/>
    <col min="10764" max="10766" width="25.88671875" style="245" hidden="1"/>
    <col min="10767" max="11019" width="8.88671875" style="245" hidden="1"/>
    <col min="11020" max="11022" width="25.88671875" style="245" hidden="1"/>
    <col min="11023" max="11275" width="8.88671875" style="245" hidden="1"/>
    <col min="11276" max="11278" width="25.88671875" style="245" hidden="1"/>
    <col min="11279" max="11531" width="8.88671875" style="245" hidden="1"/>
    <col min="11532" max="11534" width="25.88671875" style="245" hidden="1"/>
    <col min="11535" max="11787" width="8.88671875" style="245" hidden="1"/>
    <col min="11788" max="11790" width="25.88671875" style="245" hidden="1"/>
    <col min="11791" max="12043" width="8.88671875" style="245" hidden="1"/>
    <col min="12044" max="12046" width="25.88671875" style="245" hidden="1"/>
    <col min="12047" max="12299" width="8.88671875" style="245" hidden="1"/>
    <col min="12300" max="12302" width="25.88671875" style="245" hidden="1"/>
    <col min="12303" max="12555" width="8.88671875" style="245" hidden="1"/>
    <col min="12556" max="12558" width="25.88671875" style="245" hidden="1"/>
    <col min="12559" max="12811" width="8.88671875" style="245" hidden="1"/>
    <col min="12812" max="12814" width="25.88671875" style="245" hidden="1"/>
    <col min="12815" max="13067" width="8.88671875" style="245" hidden="1"/>
    <col min="13068" max="13070" width="25.88671875" style="245" hidden="1"/>
    <col min="13071" max="13323" width="8.88671875" style="245" hidden="1"/>
    <col min="13324" max="13326" width="25.88671875" style="245" hidden="1"/>
    <col min="13327" max="13579" width="8.88671875" style="245" hidden="1"/>
    <col min="13580" max="13582" width="25.88671875" style="245" hidden="1"/>
    <col min="13583" max="13835" width="8.88671875" style="245" hidden="1"/>
    <col min="13836" max="13838" width="25.88671875" style="245" hidden="1"/>
    <col min="13839" max="14091" width="8.88671875" style="245" hidden="1"/>
    <col min="14092" max="14094" width="25.88671875" style="245" hidden="1"/>
    <col min="14095" max="14347" width="8.88671875" style="245" hidden="1"/>
    <col min="14348" max="14350" width="25.88671875" style="245" hidden="1"/>
    <col min="14351" max="14603" width="8.88671875" style="245" hidden="1"/>
    <col min="14604" max="14606" width="25.88671875" style="245" hidden="1"/>
    <col min="14607" max="14859" width="8.88671875" style="245" hidden="1"/>
    <col min="14860" max="14862" width="25.88671875" style="245" hidden="1"/>
    <col min="14863" max="15115" width="8.88671875" style="245" hidden="1"/>
    <col min="15116" max="15118" width="25.88671875" style="245" hidden="1"/>
    <col min="15119" max="15371" width="8.88671875" style="245" hidden="1"/>
    <col min="15372" max="15374" width="25.88671875" style="245" hidden="1"/>
    <col min="15375" max="15627" width="8.88671875" style="245" hidden="1"/>
    <col min="15628" max="15630" width="25.88671875" style="245" hidden="1"/>
    <col min="15631" max="15883" width="8.88671875" style="245" hidden="1"/>
    <col min="15884" max="15886" width="25.88671875" style="245" hidden="1"/>
    <col min="15887" max="16139" width="8.88671875" style="245" hidden="1"/>
    <col min="16140" max="16142" width="25.88671875" style="245" hidden="1"/>
    <col min="16143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602</v>
      </c>
      <c r="C2" s="250"/>
      <c r="D2" s="250"/>
      <c r="E2" s="251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603</v>
      </c>
      <c r="C3" s="250"/>
      <c r="D3" s="250"/>
      <c r="E3" s="251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59" t="s">
        <v>563</v>
      </c>
      <c r="B4" s="659"/>
      <c r="C4" s="465">
        <v>2025</v>
      </c>
      <c r="D4" s="466">
        <v>1</v>
      </c>
      <c r="E4" s="657" t="s">
        <v>598</v>
      </c>
      <c r="F4" s="467">
        <v>0.1341132066568578</v>
      </c>
      <c r="G4" s="467">
        <v>7.7282409635818325E-2</v>
      </c>
      <c r="H4" s="467">
        <v>1.5817220693127465E-2</v>
      </c>
      <c r="I4" s="467">
        <v>0.27674183864656382</v>
      </c>
      <c r="J4" s="467">
        <v>0.26437939365526153</v>
      </c>
      <c r="K4" s="467">
        <v>9.1462092416332075E-2</v>
      </c>
      <c r="L4" s="467">
        <v>6.990231898938686E-3</v>
      </c>
      <c r="M4" s="467">
        <v>3.4480006569560383E-3</v>
      </c>
      <c r="N4" s="467">
        <v>4.8571635195760688E-5</v>
      </c>
      <c r="O4" s="467">
        <v>5.280301087045064E-5</v>
      </c>
      <c r="P4" s="467">
        <v>1.2550965402297394E-2</v>
      </c>
      <c r="Q4" s="467">
        <v>1.0165377183016003E-2</v>
      </c>
      <c r="R4" s="467">
        <v>7.6023473645170578E-2</v>
      </c>
      <c r="S4" s="467">
        <v>2.5220451547546268E-4</v>
      </c>
      <c r="T4" s="467">
        <v>1.7883855087067838E-4</v>
      </c>
      <c r="U4" s="467">
        <v>4.7465656475061683E-6</v>
      </c>
      <c r="V4" s="467">
        <v>2.2881406201865257E-6</v>
      </c>
      <c r="W4" s="467">
        <v>3.0486337090980253E-2</v>
      </c>
      <c r="X4" s="467">
        <v>0.24924973696933339</v>
      </c>
      <c r="Y4" s="658" t="s">
        <v>635</v>
      </c>
      <c r="Z4" s="467">
        <v>0.75075026303066661</v>
      </c>
      <c r="AA4" s="468"/>
    </row>
    <row r="5" spans="1:30" ht="18" customHeight="1" x14ac:dyDescent="0.5">
      <c r="A5" s="469"/>
      <c r="B5" s="470"/>
      <c r="C5" s="471"/>
      <c r="D5" s="472"/>
      <c r="E5" s="657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597</v>
      </c>
      <c r="X5" s="473"/>
      <c r="Y5" s="658"/>
      <c r="Z5" s="254">
        <v>5</v>
      </c>
    </row>
    <row r="6" spans="1:30" ht="36" customHeight="1" x14ac:dyDescent="0.5">
      <c r="A6" s="634" t="s">
        <v>230</v>
      </c>
      <c r="B6" s="660" t="s">
        <v>2</v>
      </c>
      <c r="C6" s="661" t="s">
        <v>216</v>
      </c>
      <c r="D6" s="662" t="s">
        <v>604</v>
      </c>
      <c r="E6" s="657"/>
      <c r="F6" s="255" t="s">
        <v>565</v>
      </c>
      <c r="G6" s="255" t="s">
        <v>17</v>
      </c>
      <c r="H6" s="255" t="s">
        <v>567</v>
      </c>
      <c r="I6" s="255" t="s">
        <v>569</v>
      </c>
      <c r="J6" s="255" t="s">
        <v>572</v>
      </c>
      <c r="K6" s="255" t="s">
        <v>574</v>
      </c>
      <c r="L6" s="255" t="s">
        <v>576</v>
      </c>
      <c r="M6" s="255" t="s">
        <v>578</v>
      </c>
      <c r="N6" s="255" t="s">
        <v>580</v>
      </c>
      <c r="O6" s="255" t="s">
        <v>582</v>
      </c>
      <c r="P6" s="255" t="s">
        <v>584</v>
      </c>
      <c r="Q6" s="255" t="s">
        <v>586</v>
      </c>
      <c r="R6" s="255" t="s">
        <v>588</v>
      </c>
      <c r="S6" s="255" t="s">
        <v>590</v>
      </c>
      <c r="T6" s="255" t="s">
        <v>592</v>
      </c>
      <c r="U6" s="255" t="s">
        <v>594</v>
      </c>
      <c r="V6" s="255" t="s">
        <v>596</v>
      </c>
      <c r="W6" s="255" t="s">
        <v>599</v>
      </c>
      <c r="X6" s="256" t="s">
        <v>620</v>
      </c>
      <c r="Y6" s="658"/>
      <c r="Z6" s="257" t="s">
        <v>18</v>
      </c>
    </row>
    <row r="7" spans="1:30" ht="36" customHeight="1" x14ac:dyDescent="0.5">
      <c r="A7" s="634"/>
      <c r="B7" s="660"/>
      <c r="C7" s="661"/>
      <c r="D7" s="663"/>
      <c r="E7" s="657"/>
      <c r="F7" s="258" t="s">
        <v>564</v>
      </c>
      <c r="G7" s="258" t="s">
        <v>363</v>
      </c>
      <c r="H7" s="258" t="s">
        <v>566</v>
      </c>
      <c r="I7" s="258" t="s">
        <v>568</v>
      </c>
      <c r="J7" s="258" t="s">
        <v>571</v>
      </c>
      <c r="K7" s="258" t="s">
        <v>573</v>
      </c>
      <c r="L7" s="258" t="s">
        <v>575</v>
      </c>
      <c r="M7" s="258" t="s">
        <v>577</v>
      </c>
      <c r="N7" s="258" t="s">
        <v>579</v>
      </c>
      <c r="O7" s="258" t="s">
        <v>581</v>
      </c>
      <c r="P7" s="258" t="s">
        <v>583</v>
      </c>
      <c r="Q7" s="258" t="s">
        <v>585</v>
      </c>
      <c r="R7" s="258" t="s">
        <v>587</v>
      </c>
      <c r="S7" s="258" t="s">
        <v>589</v>
      </c>
      <c r="T7" s="258" t="s">
        <v>591</v>
      </c>
      <c r="U7" s="258" t="s">
        <v>593</v>
      </c>
      <c r="V7" s="258" t="s">
        <v>595</v>
      </c>
      <c r="W7" s="258" t="s">
        <v>600</v>
      </c>
      <c r="X7" s="259" t="s">
        <v>619</v>
      </c>
      <c r="Y7" s="658"/>
      <c r="Z7" s="257" t="s">
        <v>570</v>
      </c>
    </row>
    <row r="8" spans="1:30" ht="18" customHeight="1" outlineLevel="2" x14ac:dyDescent="0.5">
      <c r="A8" s="240">
        <v>2023</v>
      </c>
      <c r="B8" s="260" t="s">
        <v>3</v>
      </c>
      <c r="C8" s="261" t="s">
        <v>217</v>
      </c>
      <c r="D8" s="265">
        <v>103.25</v>
      </c>
      <c r="E8" s="657"/>
      <c r="F8" s="265">
        <v>101.46</v>
      </c>
      <c r="G8" s="265">
        <v>103.36</v>
      </c>
      <c r="H8" s="265">
        <v>99.84</v>
      </c>
      <c r="I8" s="265">
        <v>100.62</v>
      </c>
      <c r="J8" s="265">
        <v>101.17</v>
      </c>
      <c r="K8" s="265">
        <v>100.3</v>
      </c>
      <c r="L8" s="265">
        <v>101.17</v>
      </c>
      <c r="M8" s="265">
        <v>97.42</v>
      </c>
      <c r="N8" s="265">
        <v>103</v>
      </c>
      <c r="O8" s="265">
        <v>102.92</v>
      </c>
      <c r="P8" s="265">
        <v>99.38</v>
      </c>
      <c r="Q8" s="265">
        <v>101.27</v>
      </c>
      <c r="R8" s="265">
        <v>94.38</v>
      </c>
      <c r="S8" s="265">
        <v>108.12</v>
      </c>
      <c r="T8" s="265">
        <v>99.28</v>
      </c>
      <c r="U8" s="265">
        <v>96.24</v>
      </c>
      <c r="V8" s="265">
        <v>99.32</v>
      </c>
      <c r="W8" s="265">
        <v>102.98</v>
      </c>
      <c r="X8" s="265">
        <v>100.68</v>
      </c>
      <c r="Y8" s="658"/>
      <c r="Z8" s="265">
        <v>104.08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218</v>
      </c>
      <c r="D9" s="266">
        <v>100.57</v>
      </c>
      <c r="E9" s="657"/>
      <c r="F9" s="266">
        <v>101.16</v>
      </c>
      <c r="G9" s="266">
        <v>103.36</v>
      </c>
      <c r="H9" s="266">
        <v>99.35</v>
      </c>
      <c r="I9" s="266">
        <v>101.1</v>
      </c>
      <c r="J9" s="266">
        <v>101.17</v>
      </c>
      <c r="K9" s="266">
        <v>100.3</v>
      </c>
      <c r="L9" s="266">
        <v>101.17</v>
      </c>
      <c r="M9" s="266">
        <v>97.21</v>
      </c>
      <c r="N9" s="266">
        <v>102.43</v>
      </c>
      <c r="O9" s="266">
        <v>103.93</v>
      </c>
      <c r="P9" s="266">
        <v>102.41</v>
      </c>
      <c r="Q9" s="266">
        <v>100.57</v>
      </c>
      <c r="R9" s="266">
        <v>102.04</v>
      </c>
      <c r="S9" s="266">
        <v>99.26</v>
      </c>
      <c r="T9" s="266">
        <v>102.03</v>
      </c>
      <c r="U9" s="266">
        <v>96.24</v>
      </c>
      <c r="V9" s="266">
        <v>95.98</v>
      </c>
      <c r="W9" s="266">
        <v>102.98</v>
      </c>
      <c r="X9" s="266">
        <v>101.32</v>
      </c>
      <c r="Y9" s="658"/>
      <c r="Z9" s="266">
        <v>100.33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219</v>
      </c>
      <c r="D10" s="265">
        <v>100.19</v>
      </c>
      <c r="E10" s="657"/>
      <c r="F10" s="265">
        <v>101.16</v>
      </c>
      <c r="G10" s="265">
        <v>103.36</v>
      </c>
      <c r="H10" s="265">
        <v>99.05</v>
      </c>
      <c r="I10" s="265">
        <v>101.1</v>
      </c>
      <c r="J10" s="265">
        <v>101.17</v>
      </c>
      <c r="K10" s="265">
        <v>100.2</v>
      </c>
      <c r="L10" s="265">
        <v>97.37</v>
      </c>
      <c r="M10" s="265">
        <v>97.21</v>
      </c>
      <c r="N10" s="265">
        <v>102.43</v>
      </c>
      <c r="O10" s="265">
        <v>102.21</v>
      </c>
      <c r="P10" s="265">
        <v>98.77</v>
      </c>
      <c r="Q10" s="265">
        <v>101.27</v>
      </c>
      <c r="R10" s="265">
        <v>102.04</v>
      </c>
      <c r="S10" s="265">
        <v>99.26</v>
      </c>
      <c r="T10" s="265">
        <v>102.03</v>
      </c>
      <c r="U10" s="265">
        <v>96.24</v>
      </c>
      <c r="V10" s="265">
        <v>95.98</v>
      </c>
      <c r="W10" s="265">
        <v>102.98</v>
      </c>
      <c r="X10" s="265">
        <v>101.05</v>
      </c>
      <c r="Y10" s="658"/>
      <c r="Z10" s="265">
        <v>99.92</v>
      </c>
    </row>
    <row r="11" spans="1:30" ht="18" customHeight="1" outlineLevel="1" x14ac:dyDescent="0.5">
      <c r="A11" s="376">
        <v>2023</v>
      </c>
      <c r="B11" s="377" t="s">
        <v>693</v>
      </c>
      <c r="C11" s="378" t="s">
        <v>694</v>
      </c>
      <c r="D11" s="379">
        <v>101.34</v>
      </c>
      <c r="E11" s="657"/>
      <c r="F11" s="379">
        <v>101.26</v>
      </c>
      <c r="G11" s="379">
        <v>103.36</v>
      </c>
      <c r="H11" s="379">
        <v>99.41</v>
      </c>
      <c r="I11" s="379">
        <v>100.94</v>
      </c>
      <c r="J11" s="379">
        <v>101.17</v>
      </c>
      <c r="K11" s="379">
        <v>100.27</v>
      </c>
      <c r="L11" s="379">
        <v>99.9</v>
      </c>
      <c r="M11" s="379">
        <v>97.28</v>
      </c>
      <c r="N11" s="379">
        <v>102.62</v>
      </c>
      <c r="O11" s="379">
        <v>103.02</v>
      </c>
      <c r="P11" s="379">
        <v>100.19</v>
      </c>
      <c r="Q11" s="379">
        <v>101.04</v>
      </c>
      <c r="R11" s="379">
        <v>99.49</v>
      </c>
      <c r="S11" s="379">
        <v>102.21</v>
      </c>
      <c r="T11" s="379">
        <v>101.11</v>
      </c>
      <c r="U11" s="379">
        <v>96.24</v>
      </c>
      <c r="V11" s="379">
        <v>97.09</v>
      </c>
      <c r="W11" s="379">
        <v>102.98</v>
      </c>
      <c r="X11" s="379">
        <v>101.02</v>
      </c>
      <c r="Y11" s="658"/>
      <c r="Z11" s="379">
        <v>101.44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220</v>
      </c>
      <c r="D12" s="266">
        <v>99.49</v>
      </c>
      <c r="E12" s="657"/>
      <c r="F12" s="266">
        <v>101.06</v>
      </c>
      <c r="G12" s="266">
        <v>99.38</v>
      </c>
      <c r="H12" s="266">
        <v>99.05</v>
      </c>
      <c r="I12" s="266">
        <v>100.23</v>
      </c>
      <c r="J12" s="266">
        <v>101.17</v>
      </c>
      <c r="K12" s="266">
        <v>99.9</v>
      </c>
      <c r="L12" s="266">
        <v>97.37</v>
      </c>
      <c r="M12" s="266">
        <v>97.52</v>
      </c>
      <c r="N12" s="266">
        <v>102.34</v>
      </c>
      <c r="O12" s="266">
        <v>102.21</v>
      </c>
      <c r="P12" s="266">
        <v>102.41</v>
      </c>
      <c r="Q12" s="266">
        <v>94.48</v>
      </c>
      <c r="R12" s="266">
        <v>102.04</v>
      </c>
      <c r="S12" s="266">
        <v>99.26</v>
      </c>
      <c r="T12" s="266">
        <v>102.03</v>
      </c>
      <c r="U12" s="266">
        <v>102.03</v>
      </c>
      <c r="V12" s="266">
        <v>95.98</v>
      </c>
      <c r="W12" s="266">
        <v>102.98</v>
      </c>
      <c r="X12" s="266">
        <v>100.73</v>
      </c>
      <c r="Y12" s="658"/>
      <c r="Z12" s="266">
        <v>99.1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221</v>
      </c>
      <c r="D13" s="265">
        <v>100.2</v>
      </c>
      <c r="E13" s="657"/>
      <c r="F13" s="265">
        <v>99.49</v>
      </c>
      <c r="G13" s="265">
        <v>103.36</v>
      </c>
      <c r="H13" s="265">
        <v>99.35</v>
      </c>
      <c r="I13" s="265">
        <v>101.1</v>
      </c>
      <c r="J13" s="265">
        <v>97.48</v>
      </c>
      <c r="K13" s="265">
        <v>100</v>
      </c>
      <c r="L13" s="265">
        <v>97.37</v>
      </c>
      <c r="M13" s="265">
        <v>97.52</v>
      </c>
      <c r="N13" s="265">
        <v>96.25</v>
      </c>
      <c r="O13" s="265">
        <v>96.66</v>
      </c>
      <c r="P13" s="265">
        <v>99.98</v>
      </c>
      <c r="Q13" s="265">
        <v>94.48</v>
      </c>
      <c r="R13" s="265">
        <v>99.12</v>
      </c>
      <c r="S13" s="265">
        <v>99.26</v>
      </c>
      <c r="T13" s="265">
        <v>99.28</v>
      </c>
      <c r="U13" s="265">
        <v>102.03</v>
      </c>
      <c r="V13" s="265">
        <v>99.32</v>
      </c>
      <c r="W13" s="265">
        <v>100.96</v>
      </c>
      <c r="X13" s="265">
        <v>99.68</v>
      </c>
      <c r="Y13" s="658"/>
      <c r="Z13" s="265">
        <v>100.37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222</v>
      </c>
      <c r="D14" s="266">
        <v>100.09</v>
      </c>
      <c r="E14" s="657"/>
      <c r="F14" s="266">
        <v>99.49</v>
      </c>
      <c r="G14" s="266">
        <v>97.13</v>
      </c>
      <c r="H14" s="266">
        <v>98.86</v>
      </c>
      <c r="I14" s="266">
        <v>100.23</v>
      </c>
      <c r="J14" s="266">
        <v>100.97</v>
      </c>
      <c r="K14" s="266">
        <v>99.8</v>
      </c>
      <c r="L14" s="266">
        <v>100.97</v>
      </c>
      <c r="M14" s="266">
        <v>103.13</v>
      </c>
      <c r="N14" s="266">
        <v>100.06</v>
      </c>
      <c r="O14" s="266">
        <v>96.66</v>
      </c>
      <c r="P14" s="266">
        <v>99.98</v>
      </c>
      <c r="Q14" s="266">
        <v>101.07</v>
      </c>
      <c r="R14" s="266">
        <v>99.92</v>
      </c>
      <c r="S14" s="266">
        <v>99.26</v>
      </c>
      <c r="T14" s="266">
        <v>99.09</v>
      </c>
      <c r="U14" s="266">
        <v>101.75</v>
      </c>
      <c r="V14" s="266">
        <v>103.93</v>
      </c>
      <c r="W14" s="266">
        <v>94.64</v>
      </c>
      <c r="X14" s="266">
        <v>99.86</v>
      </c>
      <c r="Y14" s="658"/>
      <c r="Z14" s="266">
        <v>100.16</v>
      </c>
    </row>
    <row r="15" spans="1:30" ht="18" customHeight="1" outlineLevel="1" x14ac:dyDescent="0.5">
      <c r="A15" s="376">
        <v>2023</v>
      </c>
      <c r="B15" s="377" t="s">
        <v>698</v>
      </c>
      <c r="C15" s="378" t="s">
        <v>695</v>
      </c>
      <c r="D15" s="379">
        <v>99.93</v>
      </c>
      <c r="E15" s="657"/>
      <c r="F15" s="379">
        <v>100.01</v>
      </c>
      <c r="G15" s="379">
        <v>99.96</v>
      </c>
      <c r="H15" s="379">
        <v>99.09</v>
      </c>
      <c r="I15" s="379">
        <v>100.52</v>
      </c>
      <c r="J15" s="379">
        <v>99.87</v>
      </c>
      <c r="K15" s="379">
        <v>99.9</v>
      </c>
      <c r="L15" s="379">
        <v>98.57</v>
      </c>
      <c r="M15" s="379">
        <v>99.39</v>
      </c>
      <c r="N15" s="379">
        <v>99.55</v>
      </c>
      <c r="O15" s="379">
        <v>98.51</v>
      </c>
      <c r="P15" s="379">
        <v>100.79</v>
      </c>
      <c r="Q15" s="379">
        <v>96.68</v>
      </c>
      <c r="R15" s="379">
        <v>100.36</v>
      </c>
      <c r="S15" s="379">
        <v>99.26</v>
      </c>
      <c r="T15" s="379">
        <v>100.13</v>
      </c>
      <c r="U15" s="379">
        <v>101.94</v>
      </c>
      <c r="V15" s="379">
        <v>99.74</v>
      </c>
      <c r="W15" s="379">
        <v>99.53</v>
      </c>
      <c r="X15" s="379">
        <v>100.09</v>
      </c>
      <c r="Y15" s="658"/>
      <c r="Z15" s="379">
        <v>99.88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223</v>
      </c>
      <c r="D16" s="265">
        <v>99.04</v>
      </c>
      <c r="E16" s="657"/>
      <c r="F16" s="265">
        <v>99.49</v>
      </c>
      <c r="G16" s="265">
        <v>97.13</v>
      </c>
      <c r="H16" s="265">
        <v>101.79</v>
      </c>
      <c r="I16" s="265">
        <v>100.23</v>
      </c>
      <c r="J16" s="265">
        <v>100.57</v>
      </c>
      <c r="K16" s="265">
        <v>99.9</v>
      </c>
      <c r="L16" s="265">
        <v>100.77</v>
      </c>
      <c r="M16" s="265">
        <v>99.86</v>
      </c>
      <c r="N16" s="265">
        <v>100.06</v>
      </c>
      <c r="O16" s="265">
        <v>96.66</v>
      </c>
      <c r="P16" s="265">
        <v>99.98</v>
      </c>
      <c r="Q16" s="265">
        <v>100.87</v>
      </c>
      <c r="R16" s="265">
        <v>99.92</v>
      </c>
      <c r="S16" s="265">
        <v>99.26</v>
      </c>
      <c r="T16" s="265">
        <v>102.03</v>
      </c>
      <c r="U16" s="265">
        <v>102.03</v>
      </c>
      <c r="V16" s="265">
        <v>103.93</v>
      </c>
      <c r="W16" s="265">
        <v>94.55</v>
      </c>
      <c r="X16" s="265">
        <v>99.78</v>
      </c>
      <c r="Y16" s="658"/>
      <c r="Z16" s="265">
        <v>98.81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224</v>
      </c>
      <c r="D17" s="266">
        <v>99.13</v>
      </c>
      <c r="E17" s="657"/>
      <c r="F17" s="266">
        <v>99.1</v>
      </c>
      <c r="G17" s="266">
        <v>96.32</v>
      </c>
      <c r="H17" s="266">
        <v>98.66</v>
      </c>
      <c r="I17" s="266">
        <v>98.09</v>
      </c>
      <c r="J17" s="266">
        <v>100.57</v>
      </c>
      <c r="K17" s="266">
        <v>99.9</v>
      </c>
      <c r="L17" s="266">
        <v>100.77</v>
      </c>
      <c r="M17" s="266">
        <v>99.86</v>
      </c>
      <c r="N17" s="266">
        <v>100.06</v>
      </c>
      <c r="O17" s="266">
        <v>96.66</v>
      </c>
      <c r="P17" s="266">
        <v>102.01</v>
      </c>
      <c r="Q17" s="266">
        <v>100.87</v>
      </c>
      <c r="R17" s="266">
        <v>99.92</v>
      </c>
      <c r="S17" s="266">
        <v>99.26</v>
      </c>
      <c r="T17" s="266">
        <v>98.89</v>
      </c>
      <c r="U17" s="266">
        <v>102.03</v>
      </c>
      <c r="V17" s="266">
        <v>103.93</v>
      </c>
      <c r="W17" s="266">
        <v>101.53</v>
      </c>
      <c r="X17" s="266">
        <v>99.46</v>
      </c>
      <c r="Y17" s="658"/>
      <c r="Z17" s="266">
        <v>99.02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225</v>
      </c>
      <c r="D18" s="265">
        <v>99.38</v>
      </c>
      <c r="E18" s="657"/>
      <c r="F18" s="265">
        <v>99.49</v>
      </c>
      <c r="G18" s="265">
        <v>97.13</v>
      </c>
      <c r="H18" s="265">
        <v>98.66</v>
      </c>
      <c r="I18" s="265">
        <v>103.05</v>
      </c>
      <c r="J18" s="265">
        <v>100.57</v>
      </c>
      <c r="K18" s="265">
        <v>100</v>
      </c>
      <c r="L18" s="265">
        <v>100.77</v>
      </c>
      <c r="M18" s="265">
        <v>102.92</v>
      </c>
      <c r="N18" s="265">
        <v>100.06</v>
      </c>
      <c r="O18" s="265">
        <v>96.66</v>
      </c>
      <c r="P18" s="265">
        <v>98.77</v>
      </c>
      <c r="Q18" s="265">
        <v>100.87</v>
      </c>
      <c r="R18" s="265">
        <v>99.92</v>
      </c>
      <c r="S18" s="265">
        <v>99.26</v>
      </c>
      <c r="T18" s="265">
        <v>98.89</v>
      </c>
      <c r="U18" s="265">
        <v>102.03</v>
      </c>
      <c r="V18" s="265">
        <v>105.91</v>
      </c>
      <c r="W18" s="265">
        <v>100.56</v>
      </c>
      <c r="X18" s="265">
        <v>100.57</v>
      </c>
      <c r="Y18" s="658"/>
      <c r="Z18" s="265">
        <v>99</v>
      </c>
    </row>
    <row r="19" spans="1:26" ht="18" customHeight="1" outlineLevel="1" x14ac:dyDescent="0.5">
      <c r="A19" s="376">
        <v>2023</v>
      </c>
      <c r="B19" s="377" t="s">
        <v>699</v>
      </c>
      <c r="C19" s="378" t="s">
        <v>696</v>
      </c>
      <c r="D19" s="379">
        <v>99.18</v>
      </c>
      <c r="E19" s="657"/>
      <c r="F19" s="379">
        <v>99.36</v>
      </c>
      <c r="G19" s="379">
        <v>96.86</v>
      </c>
      <c r="H19" s="379">
        <v>99.7</v>
      </c>
      <c r="I19" s="379">
        <v>100.46</v>
      </c>
      <c r="J19" s="379">
        <v>100.57</v>
      </c>
      <c r="K19" s="379">
        <v>99.93</v>
      </c>
      <c r="L19" s="379">
        <v>100.77</v>
      </c>
      <c r="M19" s="379">
        <v>100.88</v>
      </c>
      <c r="N19" s="379">
        <v>100.06</v>
      </c>
      <c r="O19" s="379">
        <v>96.66</v>
      </c>
      <c r="P19" s="379">
        <v>100.25</v>
      </c>
      <c r="Q19" s="379">
        <v>100.87</v>
      </c>
      <c r="R19" s="379">
        <v>99.92</v>
      </c>
      <c r="S19" s="379">
        <v>99.26</v>
      </c>
      <c r="T19" s="379">
        <v>99.94</v>
      </c>
      <c r="U19" s="379">
        <v>102.03</v>
      </c>
      <c r="V19" s="379">
        <v>104.59</v>
      </c>
      <c r="W19" s="379">
        <v>98.88</v>
      </c>
      <c r="X19" s="379">
        <v>99.94</v>
      </c>
      <c r="Y19" s="658"/>
      <c r="Z19" s="379">
        <v>98.94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226</v>
      </c>
      <c r="D20" s="266">
        <v>100.03</v>
      </c>
      <c r="E20" s="657"/>
      <c r="F20" s="266">
        <v>99.49</v>
      </c>
      <c r="G20" s="266">
        <v>97.13</v>
      </c>
      <c r="H20" s="266">
        <v>101.79</v>
      </c>
      <c r="I20" s="266">
        <v>98.09</v>
      </c>
      <c r="J20" s="266">
        <v>100.77</v>
      </c>
      <c r="K20" s="266">
        <v>99.9</v>
      </c>
      <c r="L20" s="266">
        <v>100.77</v>
      </c>
      <c r="M20" s="266">
        <v>102.92</v>
      </c>
      <c r="N20" s="266">
        <v>95.87</v>
      </c>
      <c r="O20" s="266">
        <v>101.81</v>
      </c>
      <c r="P20" s="266">
        <v>98.77</v>
      </c>
      <c r="Q20" s="266">
        <v>101.67</v>
      </c>
      <c r="R20" s="266">
        <v>99.92</v>
      </c>
      <c r="S20" s="266">
        <v>99.26</v>
      </c>
      <c r="T20" s="266">
        <v>98.89</v>
      </c>
      <c r="U20" s="266">
        <v>101.75</v>
      </c>
      <c r="V20" s="266">
        <v>100.82</v>
      </c>
      <c r="W20" s="266">
        <v>100.56</v>
      </c>
      <c r="X20" s="266">
        <v>99.41</v>
      </c>
      <c r="Y20" s="658"/>
      <c r="Z20" s="266">
        <v>100.23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227</v>
      </c>
      <c r="D21" s="265">
        <v>99.35</v>
      </c>
      <c r="E21" s="657"/>
      <c r="F21" s="265">
        <v>99.1</v>
      </c>
      <c r="G21" s="265">
        <v>102.95</v>
      </c>
      <c r="H21" s="265">
        <v>101.79</v>
      </c>
      <c r="I21" s="265">
        <v>98.09</v>
      </c>
      <c r="J21" s="265">
        <v>97.48</v>
      </c>
      <c r="K21" s="265">
        <v>99.8</v>
      </c>
      <c r="L21" s="265">
        <v>100.77</v>
      </c>
      <c r="M21" s="265">
        <v>102.92</v>
      </c>
      <c r="N21" s="265">
        <v>101.58</v>
      </c>
      <c r="O21" s="265">
        <v>101.81</v>
      </c>
      <c r="P21" s="265">
        <v>98.77</v>
      </c>
      <c r="Q21" s="265">
        <v>101.67</v>
      </c>
      <c r="R21" s="265">
        <v>99.12</v>
      </c>
      <c r="S21" s="265">
        <v>99.26</v>
      </c>
      <c r="T21" s="265">
        <v>98.89</v>
      </c>
      <c r="U21" s="265">
        <v>101.75</v>
      </c>
      <c r="V21" s="265">
        <v>98.92</v>
      </c>
      <c r="W21" s="265">
        <v>101.53</v>
      </c>
      <c r="X21" s="265">
        <v>98.93</v>
      </c>
      <c r="Y21" s="658"/>
      <c r="Z21" s="265">
        <v>99.49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228</v>
      </c>
      <c r="D22" s="266">
        <v>99.25</v>
      </c>
      <c r="E22" s="657"/>
      <c r="F22" s="266">
        <v>99.49</v>
      </c>
      <c r="G22" s="266">
        <v>99.38</v>
      </c>
      <c r="H22" s="266">
        <v>101.79</v>
      </c>
      <c r="I22" s="266">
        <v>98.09</v>
      </c>
      <c r="J22" s="266">
        <v>96.88</v>
      </c>
      <c r="K22" s="266">
        <v>100</v>
      </c>
      <c r="L22" s="266">
        <v>100.77</v>
      </c>
      <c r="M22" s="266">
        <v>101.5</v>
      </c>
      <c r="N22" s="266">
        <v>95.87</v>
      </c>
      <c r="O22" s="266">
        <v>101.81</v>
      </c>
      <c r="P22" s="266">
        <v>98.77</v>
      </c>
      <c r="Q22" s="266">
        <v>100.87</v>
      </c>
      <c r="R22" s="266">
        <v>101.64</v>
      </c>
      <c r="S22" s="266">
        <v>99.26</v>
      </c>
      <c r="T22" s="266">
        <v>98.69</v>
      </c>
      <c r="U22" s="266">
        <v>95.86</v>
      </c>
      <c r="V22" s="266">
        <v>95.98</v>
      </c>
      <c r="W22" s="266">
        <v>93.75</v>
      </c>
      <c r="X22" s="266">
        <v>98.52</v>
      </c>
      <c r="Y22" s="658"/>
      <c r="Z22" s="266">
        <v>99.49</v>
      </c>
    </row>
    <row r="23" spans="1:26" ht="18" customHeight="1" outlineLevel="1" x14ac:dyDescent="0.5">
      <c r="A23" s="376">
        <v>2023</v>
      </c>
      <c r="B23" s="377" t="s">
        <v>700</v>
      </c>
      <c r="C23" s="378" t="s">
        <v>697</v>
      </c>
      <c r="D23" s="379">
        <v>99.54</v>
      </c>
      <c r="E23" s="657"/>
      <c r="F23" s="379">
        <v>99.36</v>
      </c>
      <c r="G23" s="379">
        <v>99.82</v>
      </c>
      <c r="H23" s="379">
        <v>101.79</v>
      </c>
      <c r="I23" s="379">
        <v>98.09</v>
      </c>
      <c r="J23" s="379">
        <v>98.38</v>
      </c>
      <c r="K23" s="379">
        <v>99.9</v>
      </c>
      <c r="L23" s="379">
        <v>100.77</v>
      </c>
      <c r="M23" s="379">
        <v>102.45</v>
      </c>
      <c r="N23" s="379">
        <v>97.77</v>
      </c>
      <c r="O23" s="379">
        <v>101.81</v>
      </c>
      <c r="P23" s="379">
        <v>98.77</v>
      </c>
      <c r="Q23" s="379">
        <v>101.4</v>
      </c>
      <c r="R23" s="379">
        <v>100.23</v>
      </c>
      <c r="S23" s="379">
        <v>99.26</v>
      </c>
      <c r="T23" s="379">
        <v>98.82</v>
      </c>
      <c r="U23" s="379">
        <v>99.79</v>
      </c>
      <c r="V23" s="379">
        <v>98.57</v>
      </c>
      <c r="W23" s="379">
        <v>98.61</v>
      </c>
      <c r="X23" s="379">
        <v>98.95</v>
      </c>
      <c r="Y23" s="658"/>
      <c r="Z23" s="379">
        <v>99.74</v>
      </c>
    </row>
    <row r="24" spans="1:26" ht="18" customHeight="1" x14ac:dyDescent="0.5">
      <c r="A24" s="376">
        <v>2023</v>
      </c>
      <c r="B24" s="376" t="s">
        <v>691</v>
      </c>
      <c r="C24" s="376" t="s">
        <v>692</v>
      </c>
      <c r="D24" s="379">
        <v>100</v>
      </c>
      <c r="E24" s="657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658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217</v>
      </c>
      <c r="D25" s="265">
        <v>102.78</v>
      </c>
      <c r="E25" s="657"/>
      <c r="F25" s="265">
        <v>99.1</v>
      </c>
      <c r="G25" s="265">
        <v>102.95</v>
      </c>
      <c r="H25" s="265">
        <v>98.66</v>
      </c>
      <c r="I25" s="265">
        <v>104.95</v>
      </c>
      <c r="J25" s="265">
        <v>102.36</v>
      </c>
      <c r="K25" s="265">
        <v>105.24</v>
      </c>
      <c r="L25" s="265">
        <v>100.77</v>
      </c>
      <c r="M25" s="265">
        <v>102.92</v>
      </c>
      <c r="N25" s="265">
        <v>103.97</v>
      </c>
      <c r="O25" s="265">
        <v>101.81</v>
      </c>
      <c r="P25" s="265">
        <v>102.01</v>
      </c>
      <c r="Q25" s="265">
        <v>106.67</v>
      </c>
      <c r="R25" s="265">
        <v>105.7</v>
      </c>
      <c r="S25" s="265">
        <v>101.25</v>
      </c>
      <c r="T25" s="265">
        <v>104.06</v>
      </c>
      <c r="U25" s="265">
        <v>102.74</v>
      </c>
      <c r="V25" s="265">
        <v>99.73</v>
      </c>
      <c r="W25" s="265">
        <v>103.42</v>
      </c>
      <c r="X25" s="265">
        <v>103.19</v>
      </c>
      <c r="Y25" s="658"/>
      <c r="Z25" s="265">
        <v>102.65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218</v>
      </c>
      <c r="D26" s="266">
        <v>102.77</v>
      </c>
      <c r="E26" s="657"/>
      <c r="F26" s="266">
        <v>99.49</v>
      </c>
      <c r="G26" s="266">
        <v>103.56</v>
      </c>
      <c r="H26" s="266">
        <v>98.42</v>
      </c>
      <c r="I26" s="266">
        <v>104.95</v>
      </c>
      <c r="J26" s="266">
        <v>102.04</v>
      </c>
      <c r="K26" s="266">
        <v>105.3</v>
      </c>
      <c r="L26" s="266">
        <v>102.36</v>
      </c>
      <c r="M26" s="266">
        <v>102.67</v>
      </c>
      <c r="N26" s="266">
        <v>100.97</v>
      </c>
      <c r="O26" s="266">
        <v>108.93</v>
      </c>
      <c r="P26" s="266">
        <v>101.75</v>
      </c>
      <c r="Q26" s="266">
        <v>106.25</v>
      </c>
      <c r="R26" s="266">
        <v>103.26</v>
      </c>
      <c r="S26" s="266">
        <v>101.25</v>
      </c>
      <c r="T26" s="266">
        <v>103.96</v>
      </c>
      <c r="U26" s="266">
        <v>99.67</v>
      </c>
      <c r="V26" s="266">
        <v>99.73</v>
      </c>
      <c r="W26" s="266">
        <v>103.42</v>
      </c>
      <c r="X26" s="266">
        <v>102.98</v>
      </c>
      <c r="Y26" s="658"/>
      <c r="Z26" s="266">
        <v>102.7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219</v>
      </c>
      <c r="D27" s="265">
        <v>103.08</v>
      </c>
      <c r="E27" s="657"/>
      <c r="F27" s="265">
        <v>99.1</v>
      </c>
      <c r="G27" s="265">
        <v>102.44</v>
      </c>
      <c r="H27" s="265">
        <v>98.17</v>
      </c>
      <c r="I27" s="265">
        <v>104.82</v>
      </c>
      <c r="J27" s="265">
        <v>102.04</v>
      </c>
      <c r="K27" s="265">
        <v>104.77</v>
      </c>
      <c r="L27" s="265">
        <v>102.36</v>
      </c>
      <c r="M27" s="265">
        <v>102.41</v>
      </c>
      <c r="N27" s="265">
        <v>103.97</v>
      </c>
      <c r="O27" s="265">
        <v>106.18</v>
      </c>
      <c r="P27" s="265">
        <v>101.5</v>
      </c>
      <c r="Q27" s="265">
        <v>106.67</v>
      </c>
      <c r="R27" s="265">
        <v>103.13</v>
      </c>
      <c r="S27" s="265">
        <v>101.25</v>
      </c>
      <c r="T27" s="265">
        <v>103.96</v>
      </c>
      <c r="U27" s="265">
        <v>99.55</v>
      </c>
      <c r="V27" s="265">
        <v>101.11</v>
      </c>
      <c r="W27" s="265">
        <v>103.53</v>
      </c>
      <c r="X27" s="265">
        <v>102.76</v>
      </c>
      <c r="Y27" s="658"/>
      <c r="Z27" s="265">
        <v>103.18</v>
      </c>
    </row>
    <row r="28" spans="1:26" ht="18" customHeight="1" outlineLevel="1" x14ac:dyDescent="0.5">
      <c r="A28" s="376">
        <v>2024</v>
      </c>
      <c r="B28" s="377" t="s">
        <v>693</v>
      </c>
      <c r="C28" s="378" t="s">
        <v>694</v>
      </c>
      <c r="D28" s="379">
        <v>102.88</v>
      </c>
      <c r="E28" s="657"/>
      <c r="F28" s="379">
        <v>99.23</v>
      </c>
      <c r="G28" s="379">
        <v>102.98</v>
      </c>
      <c r="H28" s="379">
        <v>98.42</v>
      </c>
      <c r="I28" s="379">
        <v>104.91</v>
      </c>
      <c r="J28" s="379">
        <v>102.15</v>
      </c>
      <c r="K28" s="379">
        <v>105.1</v>
      </c>
      <c r="L28" s="379">
        <v>101.83</v>
      </c>
      <c r="M28" s="379">
        <v>102.67</v>
      </c>
      <c r="N28" s="379">
        <v>102.97</v>
      </c>
      <c r="O28" s="379">
        <v>105.64</v>
      </c>
      <c r="P28" s="379">
        <v>101.75</v>
      </c>
      <c r="Q28" s="379">
        <v>106.53</v>
      </c>
      <c r="R28" s="379">
        <v>104.03</v>
      </c>
      <c r="S28" s="379">
        <v>101.25</v>
      </c>
      <c r="T28" s="379">
        <v>103.99</v>
      </c>
      <c r="U28" s="379">
        <v>100.65</v>
      </c>
      <c r="V28" s="379">
        <v>100.19</v>
      </c>
      <c r="W28" s="379">
        <v>103.46</v>
      </c>
      <c r="X28" s="379">
        <v>102.98</v>
      </c>
      <c r="Y28" s="658"/>
      <c r="Z28" s="379">
        <v>102.84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220</v>
      </c>
      <c r="D29" s="266">
        <v>103.25</v>
      </c>
      <c r="E29" s="657"/>
      <c r="F29" s="266">
        <v>99.1</v>
      </c>
      <c r="G29" s="266">
        <v>102.44</v>
      </c>
      <c r="H29" s="266">
        <v>98.17</v>
      </c>
      <c r="I29" s="266">
        <v>105.97</v>
      </c>
      <c r="J29" s="266">
        <v>103.66</v>
      </c>
      <c r="K29" s="266">
        <v>105.95</v>
      </c>
      <c r="L29" s="266">
        <v>100.27</v>
      </c>
      <c r="M29" s="266">
        <v>105.37</v>
      </c>
      <c r="N29" s="266">
        <v>108.69</v>
      </c>
      <c r="O29" s="266">
        <v>105.91</v>
      </c>
      <c r="P29" s="266">
        <v>97.35</v>
      </c>
      <c r="Q29" s="266">
        <v>105.21</v>
      </c>
      <c r="R29" s="266">
        <v>106.95</v>
      </c>
      <c r="S29" s="266">
        <v>101.25</v>
      </c>
      <c r="T29" s="266">
        <v>105.6</v>
      </c>
      <c r="U29" s="266">
        <v>100.28</v>
      </c>
      <c r="V29" s="266">
        <v>105.02</v>
      </c>
      <c r="W29" s="266">
        <v>99.33</v>
      </c>
      <c r="X29" s="266">
        <v>103.44</v>
      </c>
      <c r="Y29" s="658"/>
      <c r="Z29" s="266">
        <v>103.19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221</v>
      </c>
      <c r="D30" s="265">
        <v>103.57</v>
      </c>
      <c r="E30" s="657"/>
      <c r="F30" s="265">
        <v>99.1</v>
      </c>
      <c r="G30" s="265">
        <v>103.56</v>
      </c>
      <c r="H30" s="265">
        <v>101.79</v>
      </c>
      <c r="I30" s="265">
        <v>106.72</v>
      </c>
      <c r="J30" s="265">
        <v>105.48</v>
      </c>
      <c r="K30" s="265">
        <v>105.95</v>
      </c>
      <c r="L30" s="265">
        <v>100.27</v>
      </c>
      <c r="M30" s="265">
        <v>105.37</v>
      </c>
      <c r="N30" s="265">
        <v>108.69</v>
      </c>
      <c r="O30" s="265">
        <v>101.97</v>
      </c>
      <c r="P30" s="265">
        <v>100.42</v>
      </c>
      <c r="Q30" s="265">
        <v>110.99</v>
      </c>
      <c r="R30" s="265">
        <v>105.41</v>
      </c>
      <c r="S30" s="265">
        <v>105.28</v>
      </c>
      <c r="T30" s="265">
        <v>105.6</v>
      </c>
      <c r="U30" s="265">
        <v>97.81</v>
      </c>
      <c r="V30" s="265">
        <v>104.89</v>
      </c>
      <c r="W30" s="265">
        <v>98.3</v>
      </c>
      <c r="X30" s="265">
        <v>104.42</v>
      </c>
      <c r="Y30" s="658"/>
      <c r="Z30" s="265">
        <v>103.3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222</v>
      </c>
      <c r="D31" s="266">
        <v>103.74</v>
      </c>
      <c r="E31" s="657"/>
      <c r="F31" s="266">
        <v>99.1</v>
      </c>
      <c r="G31" s="266">
        <v>103.56</v>
      </c>
      <c r="H31" s="266">
        <v>101.79</v>
      </c>
      <c r="I31" s="266">
        <v>106.2</v>
      </c>
      <c r="J31" s="266">
        <v>106.01</v>
      </c>
      <c r="K31" s="266">
        <v>106.43</v>
      </c>
      <c r="L31" s="266">
        <v>100.27</v>
      </c>
      <c r="M31" s="266">
        <v>105.88</v>
      </c>
      <c r="N31" s="266">
        <v>109.09</v>
      </c>
      <c r="O31" s="266">
        <v>95.55</v>
      </c>
      <c r="P31" s="266">
        <v>101.42</v>
      </c>
      <c r="Q31" s="266">
        <v>117.44</v>
      </c>
      <c r="R31" s="266">
        <v>105.73</v>
      </c>
      <c r="S31" s="266">
        <v>106.09</v>
      </c>
      <c r="T31" s="266">
        <v>105.6</v>
      </c>
      <c r="U31" s="266">
        <v>95.47</v>
      </c>
      <c r="V31" s="266">
        <v>105.44</v>
      </c>
      <c r="W31" s="266">
        <v>97.86</v>
      </c>
      <c r="X31" s="266">
        <v>104.63</v>
      </c>
      <c r="Y31" s="658"/>
      <c r="Z31" s="266">
        <v>103.46</v>
      </c>
    </row>
    <row r="32" spans="1:26" ht="18" customHeight="1" outlineLevel="1" x14ac:dyDescent="0.5">
      <c r="A32" s="376">
        <v>2024</v>
      </c>
      <c r="B32" s="377" t="s">
        <v>698</v>
      </c>
      <c r="C32" s="378" t="s">
        <v>695</v>
      </c>
      <c r="D32" s="379">
        <v>103.52</v>
      </c>
      <c r="E32" s="657"/>
      <c r="F32" s="379">
        <v>99.1</v>
      </c>
      <c r="G32" s="379">
        <v>103.19</v>
      </c>
      <c r="H32" s="379">
        <v>100.58</v>
      </c>
      <c r="I32" s="379">
        <v>106.3</v>
      </c>
      <c r="J32" s="379">
        <v>105.05</v>
      </c>
      <c r="K32" s="379">
        <v>106.11</v>
      </c>
      <c r="L32" s="379">
        <v>100.27</v>
      </c>
      <c r="M32" s="379">
        <v>105.54</v>
      </c>
      <c r="N32" s="379">
        <v>108.82</v>
      </c>
      <c r="O32" s="379">
        <v>101.14</v>
      </c>
      <c r="P32" s="379">
        <v>99.73</v>
      </c>
      <c r="Q32" s="379">
        <v>111.21</v>
      </c>
      <c r="R32" s="379">
        <v>106.03</v>
      </c>
      <c r="S32" s="379">
        <v>104.21</v>
      </c>
      <c r="T32" s="379">
        <v>105.6</v>
      </c>
      <c r="U32" s="379">
        <v>97.85</v>
      </c>
      <c r="V32" s="379">
        <v>105.12</v>
      </c>
      <c r="W32" s="379">
        <v>98.5</v>
      </c>
      <c r="X32" s="379">
        <v>104.16</v>
      </c>
      <c r="Y32" s="658"/>
      <c r="Z32" s="379">
        <v>103.32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223</v>
      </c>
      <c r="D33" s="265">
        <v>103.75</v>
      </c>
      <c r="E33" s="657"/>
      <c r="F33" s="265">
        <v>98.61</v>
      </c>
      <c r="G33" s="265">
        <v>103.77</v>
      </c>
      <c r="H33" s="265">
        <v>98.17</v>
      </c>
      <c r="I33" s="265">
        <v>106.2</v>
      </c>
      <c r="J33" s="265">
        <v>104.73</v>
      </c>
      <c r="K33" s="265">
        <v>106.91</v>
      </c>
      <c r="L33" s="265">
        <v>100.27</v>
      </c>
      <c r="M33" s="265">
        <v>105.98</v>
      </c>
      <c r="N33" s="265">
        <v>109.5</v>
      </c>
      <c r="O33" s="265">
        <v>95.55</v>
      </c>
      <c r="P33" s="265">
        <v>100.18</v>
      </c>
      <c r="Q33" s="265">
        <v>118.68</v>
      </c>
      <c r="R33" s="265">
        <v>106.06</v>
      </c>
      <c r="S33" s="265">
        <v>102.88</v>
      </c>
      <c r="T33" s="265">
        <v>105.6</v>
      </c>
      <c r="U33" s="265">
        <v>95.47</v>
      </c>
      <c r="V33" s="265">
        <v>105.44</v>
      </c>
      <c r="W33" s="265">
        <v>98.01</v>
      </c>
      <c r="X33" s="265">
        <v>104.15</v>
      </c>
      <c r="Y33" s="658"/>
      <c r="Z33" s="265">
        <v>103.62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224</v>
      </c>
      <c r="D34" s="266">
        <v>103.94</v>
      </c>
      <c r="E34" s="657"/>
      <c r="F34" s="266">
        <v>98.61</v>
      </c>
      <c r="G34" s="266">
        <v>103.56</v>
      </c>
      <c r="H34" s="266">
        <v>103.06</v>
      </c>
      <c r="I34" s="266">
        <v>106.2</v>
      </c>
      <c r="J34" s="266">
        <v>106.01</v>
      </c>
      <c r="K34" s="266">
        <v>106.91</v>
      </c>
      <c r="L34" s="266">
        <v>102.36</v>
      </c>
      <c r="M34" s="266">
        <v>105.88</v>
      </c>
      <c r="N34" s="266">
        <v>109.5</v>
      </c>
      <c r="O34" s="266">
        <v>101.97</v>
      </c>
      <c r="P34" s="266">
        <v>101.57</v>
      </c>
      <c r="Q34" s="266">
        <v>112.16</v>
      </c>
      <c r="R34" s="266">
        <v>106.06</v>
      </c>
      <c r="S34" s="266">
        <v>106.09</v>
      </c>
      <c r="T34" s="266">
        <v>105.44</v>
      </c>
      <c r="U34" s="266">
        <v>95.47</v>
      </c>
      <c r="V34" s="266">
        <v>100.73</v>
      </c>
      <c r="W34" s="266">
        <v>97.14</v>
      </c>
      <c r="X34" s="266">
        <v>104.6</v>
      </c>
      <c r="Y34" s="658"/>
      <c r="Z34" s="266">
        <v>103.72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225</v>
      </c>
      <c r="D35" s="265">
        <v>104.1</v>
      </c>
      <c r="E35" s="657"/>
      <c r="F35" s="265">
        <v>98.61</v>
      </c>
      <c r="G35" s="265">
        <v>103.77</v>
      </c>
      <c r="H35" s="265">
        <v>103.06</v>
      </c>
      <c r="I35" s="265">
        <v>106.72</v>
      </c>
      <c r="J35" s="265">
        <v>107.29</v>
      </c>
      <c r="K35" s="265">
        <v>106.91</v>
      </c>
      <c r="L35" s="265">
        <v>102.36</v>
      </c>
      <c r="M35" s="265">
        <v>105.98</v>
      </c>
      <c r="N35" s="265">
        <v>109.5</v>
      </c>
      <c r="O35" s="265">
        <v>105.91</v>
      </c>
      <c r="P35" s="265">
        <v>101.57</v>
      </c>
      <c r="Q35" s="265">
        <v>106.32</v>
      </c>
      <c r="R35" s="265">
        <v>106.06</v>
      </c>
      <c r="S35" s="265">
        <v>105.28</v>
      </c>
      <c r="T35" s="265">
        <v>105.29</v>
      </c>
      <c r="U35" s="265">
        <v>97.81</v>
      </c>
      <c r="V35" s="265">
        <v>103.04</v>
      </c>
      <c r="W35" s="265">
        <v>97.14</v>
      </c>
      <c r="X35" s="265">
        <v>104.98</v>
      </c>
      <c r="Y35" s="658"/>
      <c r="Z35" s="265">
        <v>103.82</v>
      </c>
    </row>
    <row r="36" spans="1:26" ht="18" customHeight="1" outlineLevel="1" x14ac:dyDescent="0.5">
      <c r="A36" s="376">
        <v>2024</v>
      </c>
      <c r="B36" s="377" t="s">
        <v>699</v>
      </c>
      <c r="C36" s="378" t="s">
        <v>696</v>
      </c>
      <c r="D36" s="379">
        <v>103.93</v>
      </c>
      <c r="E36" s="657"/>
      <c r="F36" s="379">
        <v>98.61</v>
      </c>
      <c r="G36" s="379">
        <v>103.7</v>
      </c>
      <c r="H36" s="379">
        <v>101.43</v>
      </c>
      <c r="I36" s="379">
        <v>106.37</v>
      </c>
      <c r="J36" s="379">
        <v>106.01</v>
      </c>
      <c r="K36" s="379">
        <v>106.91</v>
      </c>
      <c r="L36" s="379">
        <v>101.66</v>
      </c>
      <c r="M36" s="379">
        <v>105.95</v>
      </c>
      <c r="N36" s="379">
        <v>109.5</v>
      </c>
      <c r="O36" s="379">
        <v>101.14</v>
      </c>
      <c r="P36" s="379">
        <v>101.11</v>
      </c>
      <c r="Q36" s="379">
        <v>112.39</v>
      </c>
      <c r="R36" s="379">
        <v>106.06</v>
      </c>
      <c r="S36" s="379">
        <v>104.75</v>
      </c>
      <c r="T36" s="379">
        <v>105.44</v>
      </c>
      <c r="U36" s="379">
        <v>96.25</v>
      </c>
      <c r="V36" s="379">
        <v>103.07</v>
      </c>
      <c r="W36" s="379">
        <v>97.43</v>
      </c>
      <c r="X36" s="379">
        <v>104.58</v>
      </c>
      <c r="Y36" s="658"/>
      <c r="Z36" s="379">
        <v>103.72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226</v>
      </c>
      <c r="D37" s="266">
        <v>103.98</v>
      </c>
      <c r="E37" s="657"/>
      <c r="F37" s="266">
        <v>98.71</v>
      </c>
      <c r="G37" s="266">
        <v>103.77</v>
      </c>
      <c r="H37" s="266">
        <v>103.13</v>
      </c>
      <c r="I37" s="266">
        <v>107.24</v>
      </c>
      <c r="J37" s="266">
        <v>103.39</v>
      </c>
      <c r="K37" s="266">
        <v>106.8</v>
      </c>
      <c r="L37" s="266">
        <v>102.46</v>
      </c>
      <c r="M37" s="266">
        <v>105.98</v>
      </c>
      <c r="N37" s="266">
        <v>109.09</v>
      </c>
      <c r="O37" s="266">
        <v>103.43</v>
      </c>
      <c r="P37" s="266">
        <v>101.57</v>
      </c>
      <c r="Q37" s="266">
        <v>108.11</v>
      </c>
      <c r="R37" s="266">
        <v>106.06</v>
      </c>
      <c r="S37" s="266">
        <v>101.25</v>
      </c>
      <c r="T37" s="266">
        <v>105.29</v>
      </c>
      <c r="U37" s="266">
        <v>96.46</v>
      </c>
      <c r="V37" s="266">
        <v>105.36</v>
      </c>
      <c r="W37" s="266">
        <v>98.3</v>
      </c>
      <c r="X37" s="266">
        <v>104.11</v>
      </c>
      <c r="Y37" s="658"/>
      <c r="Z37" s="266">
        <v>103.94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227</v>
      </c>
      <c r="D38" s="265">
        <v>103.88</v>
      </c>
      <c r="E38" s="657"/>
      <c r="F38" s="265">
        <v>98.71</v>
      </c>
      <c r="G38" s="265">
        <v>103.77</v>
      </c>
      <c r="H38" s="265">
        <v>103.13</v>
      </c>
      <c r="I38" s="265">
        <v>107.24</v>
      </c>
      <c r="J38" s="265">
        <v>99.49</v>
      </c>
      <c r="K38" s="265">
        <v>106.7</v>
      </c>
      <c r="L38" s="265">
        <v>100.37</v>
      </c>
      <c r="M38" s="265">
        <v>105.98</v>
      </c>
      <c r="N38" s="265">
        <v>109.09</v>
      </c>
      <c r="O38" s="265">
        <v>103.43</v>
      </c>
      <c r="P38" s="265">
        <v>101.57</v>
      </c>
      <c r="Q38" s="265">
        <v>107.42</v>
      </c>
      <c r="R38" s="265">
        <v>106.06</v>
      </c>
      <c r="S38" s="265">
        <v>105.28</v>
      </c>
      <c r="T38" s="265">
        <v>105.29</v>
      </c>
      <c r="U38" s="265">
        <v>92.77</v>
      </c>
      <c r="V38" s="265">
        <v>105.36</v>
      </c>
      <c r="W38" s="265">
        <v>97</v>
      </c>
      <c r="X38" s="265">
        <v>103.21</v>
      </c>
      <c r="Y38" s="658"/>
      <c r="Z38" s="265">
        <v>104.1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228</v>
      </c>
      <c r="D39" s="266">
        <v>103.98</v>
      </c>
      <c r="E39" s="657"/>
      <c r="F39" s="266">
        <v>98.71</v>
      </c>
      <c r="G39" s="266">
        <v>103.77</v>
      </c>
      <c r="H39" s="266">
        <v>98.24</v>
      </c>
      <c r="I39" s="266">
        <v>107.24</v>
      </c>
      <c r="J39" s="266">
        <v>99.28</v>
      </c>
      <c r="K39" s="266">
        <v>106.7</v>
      </c>
      <c r="L39" s="266">
        <v>100.37</v>
      </c>
      <c r="M39" s="266">
        <v>105.98</v>
      </c>
      <c r="N39" s="266">
        <v>109.5</v>
      </c>
      <c r="O39" s="266">
        <v>103.43</v>
      </c>
      <c r="P39" s="266">
        <v>101.57</v>
      </c>
      <c r="Q39" s="266">
        <v>107.42</v>
      </c>
      <c r="R39" s="266">
        <v>106.06</v>
      </c>
      <c r="S39" s="266">
        <v>103.53</v>
      </c>
      <c r="T39" s="266">
        <v>105.44</v>
      </c>
      <c r="U39" s="266">
        <v>92.77</v>
      </c>
      <c r="V39" s="266">
        <v>103.05</v>
      </c>
      <c r="W39" s="266">
        <v>100.4</v>
      </c>
      <c r="X39" s="266">
        <v>103.15</v>
      </c>
      <c r="Y39" s="658"/>
      <c r="Z39" s="266">
        <v>104.25</v>
      </c>
    </row>
    <row r="40" spans="1:26" ht="18" customHeight="1" outlineLevel="1" x14ac:dyDescent="0.5">
      <c r="A40" s="376">
        <v>2024</v>
      </c>
      <c r="B40" s="377" t="s">
        <v>700</v>
      </c>
      <c r="C40" s="378" t="s">
        <v>697</v>
      </c>
      <c r="D40" s="379">
        <v>103.95</v>
      </c>
      <c r="E40" s="657"/>
      <c r="F40" s="379">
        <v>98.71</v>
      </c>
      <c r="G40" s="379">
        <v>103.77</v>
      </c>
      <c r="H40" s="379">
        <v>101.5</v>
      </c>
      <c r="I40" s="379">
        <v>107.24</v>
      </c>
      <c r="J40" s="379">
        <v>100.72</v>
      </c>
      <c r="K40" s="379">
        <v>106.73</v>
      </c>
      <c r="L40" s="379">
        <v>101.07</v>
      </c>
      <c r="M40" s="379">
        <v>105.98</v>
      </c>
      <c r="N40" s="379">
        <v>109.23</v>
      </c>
      <c r="O40" s="379">
        <v>103.43</v>
      </c>
      <c r="P40" s="379">
        <v>101.57</v>
      </c>
      <c r="Q40" s="379">
        <v>107.65</v>
      </c>
      <c r="R40" s="379">
        <v>106.06</v>
      </c>
      <c r="S40" s="379">
        <v>103.35</v>
      </c>
      <c r="T40" s="379">
        <v>105.34</v>
      </c>
      <c r="U40" s="379">
        <v>94</v>
      </c>
      <c r="V40" s="379">
        <v>104.59</v>
      </c>
      <c r="W40" s="379">
        <v>98.57</v>
      </c>
      <c r="X40" s="379">
        <v>103.49</v>
      </c>
      <c r="Y40" s="658"/>
      <c r="Z40" s="379">
        <v>104.1</v>
      </c>
    </row>
    <row r="41" spans="1:26" ht="18" customHeight="1" x14ac:dyDescent="0.5">
      <c r="A41" s="376">
        <v>2024</v>
      </c>
      <c r="B41" s="376" t="s">
        <v>691</v>
      </c>
      <c r="C41" s="376" t="s">
        <v>692</v>
      </c>
      <c r="D41" s="379">
        <v>103.57</v>
      </c>
      <c r="E41" s="657"/>
      <c r="F41" s="379">
        <v>98.91</v>
      </c>
      <c r="G41" s="379">
        <v>103.41</v>
      </c>
      <c r="H41" s="379">
        <v>100.48</v>
      </c>
      <c r="I41" s="379">
        <v>106.21</v>
      </c>
      <c r="J41" s="379">
        <v>103.48</v>
      </c>
      <c r="K41" s="379">
        <v>106.21</v>
      </c>
      <c r="L41" s="379">
        <v>101.21</v>
      </c>
      <c r="M41" s="379">
        <v>105.04</v>
      </c>
      <c r="N41" s="379">
        <v>107.63</v>
      </c>
      <c r="O41" s="379">
        <v>102.84</v>
      </c>
      <c r="P41" s="379">
        <v>101.04</v>
      </c>
      <c r="Q41" s="379">
        <v>109.45</v>
      </c>
      <c r="R41" s="379">
        <v>105.55</v>
      </c>
      <c r="S41" s="379">
        <v>103.39</v>
      </c>
      <c r="T41" s="379">
        <v>105.09</v>
      </c>
      <c r="U41" s="379">
        <v>97.19</v>
      </c>
      <c r="V41" s="379">
        <v>103.24</v>
      </c>
      <c r="W41" s="379">
        <v>99.49</v>
      </c>
      <c r="X41" s="379">
        <v>103.8</v>
      </c>
      <c r="Y41" s="658"/>
      <c r="Z41" s="379">
        <v>103.5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217</v>
      </c>
      <c r="D42" s="265">
        <v>104.5</v>
      </c>
      <c r="E42" s="657"/>
      <c r="F42" s="265">
        <v>100.28</v>
      </c>
      <c r="G42" s="265">
        <v>97.64</v>
      </c>
      <c r="H42" s="265">
        <v>100.04</v>
      </c>
      <c r="I42" s="265">
        <v>106.62</v>
      </c>
      <c r="J42" s="265">
        <v>99.12</v>
      </c>
      <c r="K42" s="265">
        <v>101.36</v>
      </c>
      <c r="L42" s="265">
        <v>104.56</v>
      </c>
      <c r="M42" s="265">
        <v>102.52</v>
      </c>
      <c r="N42" s="265">
        <v>101.57</v>
      </c>
      <c r="O42" s="265">
        <v>108.59</v>
      </c>
      <c r="P42" s="265">
        <v>117.12</v>
      </c>
      <c r="Q42" s="265">
        <v>108.99</v>
      </c>
      <c r="R42" s="265">
        <v>109.71</v>
      </c>
      <c r="S42" s="265">
        <v>115.28</v>
      </c>
      <c r="T42" s="265">
        <v>106.23</v>
      </c>
      <c r="U42" s="265">
        <v>99.73</v>
      </c>
      <c r="V42" s="265">
        <v>101.96</v>
      </c>
      <c r="W42" s="265">
        <v>117.57</v>
      </c>
      <c r="X42" s="265">
        <v>104.45</v>
      </c>
      <c r="Y42" s="658"/>
      <c r="Z42" s="265">
        <v>104.51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218</v>
      </c>
      <c r="D43" s="266">
        <v>107.55</v>
      </c>
      <c r="E43" s="657"/>
      <c r="F43" s="266">
        <v>99.2</v>
      </c>
      <c r="G43" s="266">
        <v>97.34</v>
      </c>
      <c r="H43" s="266">
        <v>99.94</v>
      </c>
      <c r="I43" s="266">
        <v>105.99</v>
      </c>
      <c r="J43" s="266">
        <v>103.04</v>
      </c>
      <c r="K43" s="266">
        <v>100.69</v>
      </c>
      <c r="L43" s="266">
        <v>104.26</v>
      </c>
      <c r="M43" s="266">
        <v>101.8</v>
      </c>
      <c r="N43" s="266">
        <v>98.28</v>
      </c>
      <c r="O43" s="266">
        <v>110.07</v>
      </c>
      <c r="P43" s="266">
        <v>117.66</v>
      </c>
      <c r="Q43" s="266">
        <v>109.31</v>
      </c>
      <c r="R43" s="266">
        <v>109.83</v>
      </c>
      <c r="S43" s="266">
        <v>114.75</v>
      </c>
      <c r="T43" s="266">
        <v>110.11</v>
      </c>
      <c r="U43" s="266">
        <v>100.56</v>
      </c>
      <c r="V43" s="266">
        <v>102.23</v>
      </c>
      <c r="W43" s="266">
        <v>116.96</v>
      </c>
      <c r="X43" s="266">
        <v>105.05</v>
      </c>
      <c r="Y43" s="658"/>
      <c r="Z43" s="266">
        <v>108.36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219</v>
      </c>
      <c r="D44" s="265">
        <v>104.03</v>
      </c>
      <c r="E44" s="657"/>
      <c r="F44" s="265">
        <v>98.51</v>
      </c>
      <c r="G44" s="265">
        <v>97.03</v>
      </c>
      <c r="H44" s="265">
        <v>99.84</v>
      </c>
      <c r="I44" s="265">
        <v>105.21</v>
      </c>
      <c r="J44" s="265">
        <v>101.77</v>
      </c>
      <c r="K44" s="265">
        <v>102.07</v>
      </c>
      <c r="L44" s="265">
        <v>104.46</v>
      </c>
      <c r="M44" s="265">
        <v>101.39</v>
      </c>
      <c r="N44" s="265">
        <v>98.09</v>
      </c>
      <c r="O44" s="265">
        <v>109.97</v>
      </c>
      <c r="P44" s="265">
        <v>110.73</v>
      </c>
      <c r="Q44" s="265">
        <v>109.21</v>
      </c>
      <c r="R44" s="265">
        <v>105.4</v>
      </c>
      <c r="S44" s="265">
        <v>114.59</v>
      </c>
      <c r="T44" s="265">
        <v>113.2</v>
      </c>
      <c r="U44" s="265">
        <v>99.87</v>
      </c>
      <c r="V44" s="265">
        <v>102.43</v>
      </c>
      <c r="W44" s="265">
        <v>118.82</v>
      </c>
      <c r="X44" s="265">
        <v>103.78</v>
      </c>
      <c r="Y44" s="658"/>
      <c r="Z44" s="265">
        <v>104.11</v>
      </c>
    </row>
    <row r="45" spans="1:26" ht="18" customHeight="1" outlineLevel="1" x14ac:dyDescent="0.5">
      <c r="A45" s="376">
        <v>2025</v>
      </c>
      <c r="B45" s="377" t="s">
        <v>693</v>
      </c>
      <c r="C45" s="378" t="s">
        <v>694</v>
      </c>
      <c r="D45" s="379">
        <v>105.36</v>
      </c>
      <c r="E45" s="657"/>
      <c r="F45" s="379">
        <v>99.33</v>
      </c>
      <c r="G45" s="379">
        <v>97.34</v>
      </c>
      <c r="H45" s="379">
        <v>99.94</v>
      </c>
      <c r="I45" s="379">
        <v>105.94</v>
      </c>
      <c r="J45" s="379">
        <v>101.31</v>
      </c>
      <c r="K45" s="379">
        <v>101.37</v>
      </c>
      <c r="L45" s="379">
        <v>104.43</v>
      </c>
      <c r="M45" s="379">
        <v>101.9</v>
      </c>
      <c r="N45" s="379">
        <v>99.31</v>
      </c>
      <c r="O45" s="379">
        <v>109.54</v>
      </c>
      <c r="P45" s="379">
        <v>115.17</v>
      </c>
      <c r="Q45" s="379">
        <v>109.17</v>
      </c>
      <c r="R45" s="379">
        <v>108.31</v>
      </c>
      <c r="S45" s="379">
        <v>114.87</v>
      </c>
      <c r="T45" s="379">
        <v>109.85</v>
      </c>
      <c r="U45" s="379">
        <v>100.05</v>
      </c>
      <c r="V45" s="379">
        <v>102.21</v>
      </c>
      <c r="W45" s="379">
        <v>117.78</v>
      </c>
      <c r="X45" s="379">
        <v>104.43</v>
      </c>
      <c r="Y45" s="658"/>
      <c r="Z45" s="379">
        <v>105.66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220</v>
      </c>
      <c r="D46" s="266">
        <v>99.68</v>
      </c>
      <c r="E46" s="657"/>
      <c r="F46" s="266">
        <v>100.18</v>
      </c>
      <c r="G46" s="266">
        <v>99.13</v>
      </c>
      <c r="H46" s="266">
        <v>99.74</v>
      </c>
      <c r="I46" s="266">
        <v>104.43</v>
      </c>
      <c r="J46" s="266">
        <v>101.67</v>
      </c>
      <c r="K46" s="266">
        <v>101</v>
      </c>
      <c r="L46" s="266">
        <v>104.16</v>
      </c>
      <c r="M46" s="266">
        <v>101.7</v>
      </c>
      <c r="N46" s="266">
        <v>97.99</v>
      </c>
      <c r="O46" s="266">
        <v>108.3</v>
      </c>
      <c r="P46" s="266">
        <v>110.48</v>
      </c>
      <c r="Q46" s="266">
        <v>109.11</v>
      </c>
      <c r="R46" s="266">
        <v>109.77</v>
      </c>
      <c r="S46" s="266">
        <v>114.66</v>
      </c>
      <c r="T46" s="266">
        <v>112.79</v>
      </c>
      <c r="U46" s="266">
        <v>99.21</v>
      </c>
      <c r="V46" s="266">
        <v>102.84</v>
      </c>
      <c r="W46" s="266">
        <v>116.93</v>
      </c>
      <c r="X46" s="266">
        <v>104.05</v>
      </c>
      <c r="Y46" s="658"/>
      <c r="Z46" s="266">
        <v>98.27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221</v>
      </c>
      <c r="D47" s="265">
        <v>98.59</v>
      </c>
      <c r="E47" s="657"/>
      <c r="F47" s="265">
        <v>100.08</v>
      </c>
      <c r="G47" s="265">
        <v>101.07</v>
      </c>
      <c r="H47" s="265">
        <v>99.64</v>
      </c>
      <c r="I47" s="265">
        <v>104.27</v>
      </c>
      <c r="J47" s="265">
        <v>102.08</v>
      </c>
      <c r="K47" s="265">
        <v>98.35</v>
      </c>
      <c r="L47" s="265">
        <v>104.36</v>
      </c>
      <c r="M47" s="265">
        <v>103.94</v>
      </c>
      <c r="N47" s="265">
        <v>97.89</v>
      </c>
      <c r="O47" s="265">
        <v>108.74</v>
      </c>
      <c r="P47" s="265">
        <v>110.23</v>
      </c>
      <c r="Q47" s="265">
        <v>109.01</v>
      </c>
      <c r="R47" s="265">
        <v>109.67</v>
      </c>
      <c r="S47" s="265">
        <v>115.62</v>
      </c>
      <c r="T47" s="265">
        <v>112.26</v>
      </c>
      <c r="U47" s="265">
        <v>99.94</v>
      </c>
      <c r="V47" s="265">
        <v>102.74</v>
      </c>
      <c r="W47" s="265">
        <v>112.52</v>
      </c>
      <c r="X47" s="265">
        <v>103.87</v>
      </c>
      <c r="Y47" s="658"/>
      <c r="Z47" s="265">
        <v>96.89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222</v>
      </c>
      <c r="D48" s="266">
        <v>102.16</v>
      </c>
      <c r="E48" s="657"/>
      <c r="F48" s="266">
        <v>100.33</v>
      </c>
      <c r="G48" s="266">
        <v>104.42</v>
      </c>
      <c r="H48" s="266">
        <v>99.89</v>
      </c>
      <c r="I48" s="266">
        <v>104.17</v>
      </c>
      <c r="J48" s="266">
        <v>102.94</v>
      </c>
      <c r="K48" s="266">
        <v>98.25</v>
      </c>
      <c r="L48" s="266">
        <v>104.06</v>
      </c>
      <c r="M48" s="266">
        <v>104.2</v>
      </c>
      <c r="N48" s="266">
        <v>97.79</v>
      </c>
      <c r="O48" s="266">
        <v>110.16</v>
      </c>
      <c r="P48" s="266">
        <v>103.27</v>
      </c>
      <c r="Q48" s="266">
        <v>109.26</v>
      </c>
      <c r="R48" s="266">
        <v>105.3</v>
      </c>
      <c r="S48" s="266">
        <v>114.69</v>
      </c>
      <c r="T48" s="266">
        <v>109.43</v>
      </c>
      <c r="U48" s="266">
        <v>99.17</v>
      </c>
      <c r="V48" s="266">
        <v>102.64</v>
      </c>
      <c r="W48" s="266">
        <v>112.17</v>
      </c>
      <c r="X48" s="266">
        <v>103.44</v>
      </c>
      <c r="Y48" s="658"/>
      <c r="Z48" s="266">
        <v>101.75</v>
      </c>
    </row>
    <row r="49" spans="1:26" ht="18" customHeight="1" outlineLevel="1" x14ac:dyDescent="0.5">
      <c r="A49" s="376">
        <v>2025</v>
      </c>
      <c r="B49" s="377" t="s">
        <v>698</v>
      </c>
      <c r="C49" s="378" t="s">
        <v>695</v>
      </c>
      <c r="D49" s="379">
        <v>100.14</v>
      </c>
      <c r="E49" s="657"/>
      <c r="F49" s="379">
        <v>100.2</v>
      </c>
      <c r="G49" s="379">
        <v>101.54</v>
      </c>
      <c r="H49" s="379">
        <v>99.76</v>
      </c>
      <c r="I49" s="379">
        <v>104.29</v>
      </c>
      <c r="J49" s="379">
        <v>102.23</v>
      </c>
      <c r="K49" s="379">
        <v>99.2</v>
      </c>
      <c r="L49" s="379">
        <v>104.19</v>
      </c>
      <c r="M49" s="379">
        <v>103.28</v>
      </c>
      <c r="N49" s="379">
        <v>97.89</v>
      </c>
      <c r="O49" s="379">
        <v>109.07</v>
      </c>
      <c r="P49" s="379">
        <v>107.99</v>
      </c>
      <c r="Q49" s="379">
        <v>109.13</v>
      </c>
      <c r="R49" s="379">
        <v>108.25</v>
      </c>
      <c r="S49" s="379">
        <v>114.99</v>
      </c>
      <c r="T49" s="379">
        <v>111.49</v>
      </c>
      <c r="U49" s="379">
        <v>99.44</v>
      </c>
      <c r="V49" s="379">
        <v>102.74</v>
      </c>
      <c r="W49" s="379">
        <v>113.87</v>
      </c>
      <c r="X49" s="379">
        <v>103.79</v>
      </c>
      <c r="Y49" s="658"/>
      <c r="Z49" s="379">
        <v>98.97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223</v>
      </c>
      <c r="D50" s="265">
        <v>102.52</v>
      </c>
      <c r="E50" s="657"/>
      <c r="F50" s="265">
        <v>100.57</v>
      </c>
      <c r="G50" s="265">
        <v>104.32</v>
      </c>
      <c r="H50" s="265">
        <v>100.13</v>
      </c>
      <c r="I50" s="265">
        <v>105.34</v>
      </c>
      <c r="J50" s="265">
        <v>103.94</v>
      </c>
      <c r="K50" s="265">
        <v>97.84</v>
      </c>
      <c r="L50" s="265">
        <v>104.26</v>
      </c>
      <c r="M50" s="265">
        <v>102.11</v>
      </c>
      <c r="N50" s="265">
        <v>97.7</v>
      </c>
      <c r="O50" s="265">
        <v>110.48</v>
      </c>
      <c r="P50" s="265">
        <v>106.5</v>
      </c>
      <c r="Q50" s="265">
        <v>95.23</v>
      </c>
      <c r="R50" s="265">
        <v>104.73</v>
      </c>
      <c r="S50" s="265">
        <v>115.66</v>
      </c>
      <c r="T50" s="265">
        <v>108.85</v>
      </c>
      <c r="U50" s="265">
        <v>99.84</v>
      </c>
      <c r="V50" s="265">
        <v>102.58</v>
      </c>
      <c r="W50" s="265">
        <v>112.22</v>
      </c>
      <c r="X50" s="265">
        <v>104.01</v>
      </c>
      <c r="Y50" s="658"/>
      <c r="Z50" s="265">
        <v>102.04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224</v>
      </c>
      <c r="D51" s="266">
        <v>102.12</v>
      </c>
      <c r="E51" s="657"/>
      <c r="F51" s="266">
        <v>101.26</v>
      </c>
      <c r="G51" s="266">
        <v>98.46</v>
      </c>
      <c r="H51" s="266">
        <v>112.16</v>
      </c>
      <c r="I51" s="266">
        <v>101</v>
      </c>
      <c r="J51" s="266">
        <v>102.37</v>
      </c>
      <c r="K51" s="266">
        <v>102.21</v>
      </c>
      <c r="L51" s="266">
        <v>104.76</v>
      </c>
      <c r="M51" s="266">
        <v>101.19</v>
      </c>
      <c r="N51" s="266">
        <v>95.87</v>
      </c>
      <c r="O51" s="266">
        <v>101.1</v>
      </c>
      <c r="P51" s="266">
        <v>103.62</v>
      </c>
      <c r="Q51" s="266">
        <v>102.47</v>
      </c>
      <c r="R51" s="266">
        <v>103.25</v>
      </c>
      <c r="S51" s="266">
        <v>109.07</v>
      </c>
      <c r="T51" s="266">
        <v>100.36</v>
      </c>
      <c r="U51" s="266">
        <v>95.76</v>
      </c>
      <c r="V51" s="266">
        <v>100.62</v>
      </c>
      <c r="W51" s="266">
        <v>117.32</v>
      </c>
      <c r="X51" s="266">
        <v>102.5</v>
      </c>
      <c r="Y51" s="658"/>
      <c r="Z51" s="266">
        <v>102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225</v>
      </c>
      <c r="D52" s="265">
        <v>105.02</v>
      </c>
      <c r="E52" s="657"/>
      <c r="F52" s="265">
        <v>101.65</v>
      </c>
      <c r="G52" s="265">
        <v>104.48</v>
      </c>
      <c r="H52" s="265">
        <v>112.94</v>
      </c>
      <c r="I52" s="265">
        <v>101.3</v>
      </c>
      <c r="J52" s="265">
        <v>102.27</v>
      </c>
      <c r="K52" s="265">
        <v>96.32</v>
      </c>
      <c r="L52" s="265">
        <v>104.66</v>
      </c>
      <c r="M52" s="265">
        <v>100.68</v>
      </c>
      <c r="N52" s="265">
        <v>95.59</v>
      </c>
      <c r="O52" s="265">
        <v>101.61</v>
      </c>
      <c r="P52" s="265">
        <v>103.52</v>
      </c>
      <c r="Q52" s="265">
        <v>102.37</v>
      </c>
      <c r="R52" s="265">
        <v>103.15</v>
      </c>
      <c r="S52" s="265">
        <v>108.22</v>
      </c>
      <c r="T52" s="265">
        <v>99.97</v>
      </c>
      <c r="U52" s="265">
        <v>97.28</v>
      </c>
      <c r="V52" s="265">
        <v>100.13</v>
      </c>
      <c r="W52" s="265">
        <v>117.65</v>
      </c>
      <c r="X52" s="265">
        <v>102.44</v>
      </c>
      <c r="Y52" s="658"/>
      <c r="Z52" s="265">
        <v>105.86</v>
      </c>
    </row>
    <row r="53" spans="1:26" ht="18" customHeight="1" outlineLevel="1" x14ac:dyDescent="0.5">
      <c r="A53" s="376">
        <v>2025</v>
      </c>
      <c r="B53" s="377" t="s">
        <v>699</v>
      </c>
      <c r="C53" s="378" t="s">
        <v>696</v>
      </c>
      <c r="D53" s="379">
        <v>103.22</v>
      </c>
      <c r="E53" s="657"/>
      <c r="F53" s="379">
        <v>101.16</v>
      </c>
      <c r="G53" s="379">
        <v>102.42</v>
      </c>
      <c r="H53" s="379">
        <v>108.41</v>
      </c>
      <c r="I53" s="379">
        <v>102.55</v>
      </c>
      <c r="J53" s="379">
        <v>102.86</v>
      </c>
      <c r="K53" s="379">
        <v>98.79</v>
      </c>
      <c r="L53" s="379">
        <v>104.56</v>
      </c>
      <c r="M53" s="379">
        <v>101.33</v>
      </c>
      <c r="N53" s="379">
        <v>96.39</v>
      </c>
      <c r="O53" s="379">
        <v>104.4</v>
      </c>
      <c r="P53" s="379">
        <v>104.55</v>
      </c>
      <c r="Q53" s="379">
        <v>100.02</v>
      </c>
      <c r="R53" s="379">
        <v>103.71</v>
      </c>
      <c r="S53" s="379">
        <v>110.98</v>
      </c>
      <c r="T53" s="379">
        <v>103.06</v>
      </c>
      <c r="U53" s="379">
        <v>97.63</v>
      </c>
      <c r="V53" s="379">
        <v>101.11</v>
      </c>
      <c r="W53" s="379">
        <v>115.73</v>
      </c>
      <c r="X53" s="379">
        <v>102.98</v>
      </c>
      <c r="Y53" s="658"/>
      <c r="Z53" s="379">
        <v>103.3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226</v>
      </c>
      <c r="D54" s="266">
        <v>102.18</v>
      </c>
      <c r="E54" s="657"/>
      <c r="F54" s="266">
        <v>101.16</v>
      </c>
      <c r="G54" s="266">
        <v>103.66</v>
      </c>
      <c r="H54" s="266">
        <v>113.72</v>
      </c>
      <c r="I54" s="266">
        <v>108.23</v>
      </c>
      <c r="J54" s="266">
        <v>104.32</v>
      </c>
      <c r="K54" s="266">
        <v>101.25</v>
      </c>
      <c r="L54" s="266">
        <v>101.46</v>
      </c>
      <c r="M54" s="266">
        <v>101.09</v>
      </c>
      <c r="N54" s="266">
        <v>97.6</v>
      </c>
      <c r="O54" s="266">
        <v>102.51</v>
      </c>
      <c r="P54" s="266">
        <v>106.52</v>
      </c>
      <c r="Q54" s="266">
        <v>108.74</v>
      </c>
      <c r="R54" s="266">
        <v>109.56</v>
      </c>
      <c r="S54" s="266">
        <v>116.57</v>
      </c>
      <c r="T54" s="266">
        <v>107.17</v>
      </c>
      <c r="U54" s="266">
        <v>101.07</v>
      </c>
      <c r="V54" s="266">
        <v>102.48</v>
      </c>
      <c r="W54" s="266">
        <v>117.75</v>
      </c>
      <c r="X54" s="266">
        <v>106.02</v>
      </c>
      <c r="Y54" s="658"/>
      <c r="Z54" s="266">
        <v>100.94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227</v>
      </c>
      <c r="D55" s="265">
        <v>102.44</v>
      </c>
      <c r="E55" s="657"/>
      <c r="F55" s="265">
        <v>99.1</v>
      </c>
      <c r="G55" s="265">
        <v>103.05</v>
      </c>
      <c r="H55" s="265">
        <v>113.92</v>
      </c>
      <c r="I55" s="265">
        <v>108.49</v>
      </c>
      <c r="J55" s="265">
        <v>103.91</v>
      </c>
      <c r="K55" s="265">
        <v>100.82</v>
      </c>
      <c r="L55" s="265">
        <v>100.87</v>
      </c>
      <c r="M55" s="265">
        <v>100.58</v>
      </c>
      <c r="N55" s="265">
        <v>95.49</v>
      </c>
      <c r="O55" s="265">
        <v>101.91</v>
      </c>
      <c r="P55" s="265">
        <v>99.38</v>
      </c>
      <c r="Q55" s="265">
        <v>107.91</v>
      </c>
      <c r="R55" s="265">
        <v>108.73</v>
      </c>
      <c r="S55" s="265">
        <v>115.72</v>
      </c>
      <c r="T55" s="265">
        <v>106.97</v>
      </c>
      <c r="U55" s="265">
        <v>100.6</v>
      </c>
      <c r="V55" s="265">
        <v>102.38</v>
      </c>
      <c r="W55" s="265">
        <v>112.05</v>
      </c>
      <c r="X55" s="265">
        <v>104.9</v>
      </c>
      <c r="Y55" s="658"/>
      <c r="Z55" s="265">
        <v>101.65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228</v>
      </c>
      <c r="D56" s="266">
        <v>99.85</v>
      </c>
      <c r="E56" s="657"/>
      <c r="F56" s="266">
        <v>99</v>
      </c>
      <c r="G56" s="266">
        <v>102.95</v>
      </c>
      <c r="H56" s="266">
        <v>98.67</v>
      </c>
      <c r="I56" s="266">
        <v>101.59</v>
      </c>
      <c r="J56" s="266">
        <v>100.17</v>
      </c>
      <c r="K56" s="266">
        <v>100.72</v>
      </c>
      <c r="L56" s="266">
        <v>100.77</v>
      </c>
      <c r="M56" s="266">
        <v>100.17</v>
      </c>
      <c r="N56" s="266">
        <v>95.88</v>
      </c>
      <c r="O56" s="266">
        <v>101.81</v>
      </c>
      <c r="P56" s="266">
        <v>99.28</v>
      </c>
      <c r="Q56" s="266">
        <v>100.87</v>
      </c>
      <c r="R56" s="266">
        <v>101.64</v>
      </c>
      <c r="S56" s="266">
        <v>108.97</v>
      </c>
      <c r="T56" s="266">
        <v>98.79</v>
      </c>
      <c r="U56" s="266">
        <v>96.44</v>
      </c>
      <c r="V56" s="266">
        <v>99.15</v>
      </c>
      <c r="W56" s="266">
        <v>112.22</v>
      </c>
      <c r="X56" s="266">
        <v>101.24</v>
      </c>
      <c r="Y56" s="658"/>
      <c r="Z56" s="266">
        <v>99.4</v>
      </c>
    </row>
    <row r="57" spans="1:26" ht="18" customHeight="1" outlineLevel="1" x14ac:dyDescent="0.5">
      <c r="A57" s="376">
        <v>2025</v>
      </c>
      <c r="B57" s="377" t="s">
        <v>700</v>
      </c>
      <c r="C57" s="378" t="s">
        <v>697</v>
      </c>
      <c r="D57" s="379">
        <v>101.49</v>
      </c>
      <c r="E57" s="657"/>
      <c r="F57" s="379">
        <v>99.75</v>
      </c>
      <c r="G57" s="379">
        <v>103.22</v>
      </c>
      <c r="H57" s="379">
        <v>108.77</v>
      </c>
      <c r="I57" s="379">
        <v>106.1</v>
      </c>
      <c r="J57" s="379">
        <v>102.8</v>
      </c>
      <c r="K57" s="379">
        <v>100.93</v>
      </c>
      <c r="L57" s="379">
        <v>101.03</v>
      </c>
      <c r="M57" s="379">
        <v>100.61</v>
      </c>
      <c r="N57" s="379">
        <v>96.32</v>
      </c>
      <c r="O57" s="379">
        <v>102.08</v>
      </c>
      <c r="P57" s="379">
        <v>101.73</v>
      </c>
      <c r="Q57" s="379">
        <v>105.84</v>
      </c>
      <c r="R57" s="379">
        <v>106.64</v>
      </c>
      <c r="S57" s="379">
        <v>113.75</v>
      </c>
      <c r="T57" s="379">
        <v>104.31</v>
      </c>
      <c r="U57" s="379">
        <v>99.37</v>
      </c>
      <c r="V57" s="379">
        <v>101.34</v>
      </c>
      <c r="W57" s="379">
        <v>114.01</v>
      </c>
      <c r="X57" s="379">
        <v>104.05</v>
      </c>
      <c r="Y57" s="658"/>
      <c r="Z57" s="379">
        <v>100.66</v>
      </c>
    </row>
    <row r="58" spans="1:26" ht="18" customHeight="1" x14ac:dyDescent="0.5">
      <c r="A58" s="376">
        <v>2025</v>
      </c>
      <c r="B58" s="376" t="s">
        <v>691</v>
      </c>
      <c r="C58" s="376" t="s">
        <v>692</v>
      </c>
      <c r="D58" s="379">
        <v>102.55</v>
      </c>
      <c r="E58" s="657"/>
      <c r="F58" s="379">
        <v>100.11</v>
      </c>
      <c r="G58" s="379">
        <v>101.13</v>
      </c>
      <c r="H58" s="379">
        <v>104.22</v>
      </c>
      <c r="I58" s="379">
        <v>104.72</v>
      </c>
      <c r="J58" s="379">
        <v>102.3</v>
      </c>
      <c r="K58" s="379">
        <v>100.07</v>
      </c>
      <c r="L58" s="379">
        <v>103.55</v>
      </c>
      <c r="M58" s="379">
        <v>101.78</v>
      </c>
      <c r="N58" s="379">
        <v>97.48</v>
      </c>
      <c r="O58" s="379">
        <v>106.27</v>
      </c>
      <c r="P58" s="379">
        <v>107.36</v>
      </c>
      <c r="Q58" s="379">
        <v>106.04</v>
      </c>
      <c r="R58" s="379">
        <v>106.73</v>
      </c>
      <c r="S58" s="379">
        <v>113.65</v>
      </c>
      <c r="T58" s="379">
        <v>107.18</v>
      </c>
      <c r="U58" s="379">
        <v>99.12</v>
      </c>
      <c r="V58" s="379">
        <v>101.85</v>
      </c>
      <c r="W58" s="379">
        <v>115.35</v>
      </c>
      <c r="X58" s="379">
        <v>103.81</v>
      </c>
      <c r="Y58" s="658"/>
      <c r="Z58" s="379">
        <v>102.15</v>
      </c>
    </row>
    <row r="59" spans="1:26" ht="18" customHeight="1" x14ac:dyDescent="0.5">
      <c r="A59" s="240" t="s">
        <v>636</v>
      </c>
      <c r="B59" s="260" t="s">
        <v>3</v>
      </c>
      <c r="C59" s="261" t="s">
        <v>217</v>
      </c>
      <c r="D59" s="265">
        <v>97.04</v>
      </c>
      <c r="E59" s="657"/>
      <c r="F59" s="265">
        <v>99.11</v>
      </c>
      <c r="G59" s="265">
        <v>102.85</v>
      </c>
      <c r="H59" s="265">
        <v>98.57</v>
      </c>
      <c r="I59" s="265">
        <v>97.99</v>
      </c>
      <c r="J59" s="265">
        <v>100.47</v>
      </c>
      <c r="K59" s="265">
        <v>100.62</v>
      </c>
      <c r="L59" s="265">
        <v>100.67</v>
      </c>
      <c r="M59" s="265">
        <v>100.07</v>
      </c>
      <c r="N59" s="265">
        <v>95.78</v>
      </c>
      <c r="O59" s="265">
        <v>101.71</v>
      </c>
      <c r="P59" s="265">
        <v>101.9</v>
      </c>
      <c r="Q59" s="265">
        <v>100.77</v>
      </c>
      <c r="R59" s="265">
        <v>101.54</v>
      </c>
      <c r="S59" s="265">
        <v>108.12</v>
      </c>
      <c r="T59" s="265">
        <v>103.69</v>
      </c>
      <c r="U59" s="265">
        <v>96.34</v>
      </c>
      <c r="V59" s="265">
        <v>105.74</v>
      </c>
      <c r="W59" s="265">
        <v>112.28</v>
      </c>
      <c r="X59" s="265">
        <v>100.23</v>
      </c>
      <c r="Y59" s="658"/>
      <c r="Z59" s="265">
        <v>95.98</v>
      </c>
    </row>
    <row r="60" spans="1:26" ht="18" customHeight="1" x14ac:dyDescent="0.5">
      <c r="A60" s="242" t="s">
        <v>636</v>
      </c>
      <c r="B60" s="262" t="s">
        <v>4</v>
      </c>
      <c r="C60" s="263" t="s">
        <v>218</v>
      </c>
      <c r="D60" s="266">
        <v>101.99</v>
      </c>
      <c r="E60" s="657"/>
      <c r="F60" s="266">
        <v>99.01</v>
      </c>
      <c r="G60" s="266">
        <v>102.54</v>
      </c>
      <c r="H60" s="266">
        <v>98.27</v>
      </c>
      <c r="I60" s="266">
        <v>107.33</v>
      </c>
      <c r="J60" s="266">
        <v>100.37</v>
      </c>
      <c r="K60" s="266">
        <v>100.32</v>
      </c>
      <c r="L60" s="266">
        <v>100.37</v>
      </c>
      <c r="M60" s="266">
        <v>99.97</v>
      </c>
      <c r="N60" s="266">
        <v>91.88</v>
      </c>
      <c r="O60" s="266">
        <v>101.4</v>
      </c>
      <c r="P60" s="266">
        <v>101.6</v>
      </c>
      <c r="Q60" s="266">
        <v>100.47</v>
      </c>
      <c r="R60" s="266">
        <v>101.23</v>
      </c>
      <c r="S60" s="266">
        <v>107.27</v>
      </c>
      <c r="T60" s="266">
        <v>104.18</v>
      </c>
      <c r="U60" s="266">
        <v>96.71</v>
      </c>
      <c r="V60" s="266">
        <v>106.23</v>
      </c>
      <c r="W60" s="266">
        <v>117.61</v>
      </c>
      <c r="X60" s="266">
        <v>102.85</v>
      </c>
      <c r="Y60" s="658"/>
      <c r="Z60" s="266">
        <v>101.71</v>
      </c>
    </row>
    <row r="61" spans="1:26" ht="18" customHeight="1" x14ac:dyDescent="0.5">
      <c r="A61" s="240" t="s">
        <v>636</v>
      </c>
      <c r="B61" s="260" t="s">
        <v>5</v>
      </c>
      <c r="C61" s="261" t="s">
        <v>219</v>
      </c>
      <c r="D61" s="265">
        <v>130.24</v>
      </c>
      <c r="E61" s="657"/>
      <c r="F61" s="265">
        <v>96.64</v>
      </c>
      <c r="G61" s="265">
        <v>100.4</v>
      </c>
      <c r="H61" s="265">
        <v>106.19</v>
      </c>
      <c r="I61" s="265">
        <v>96.92</v>
      </c>
      <c r="J61" s="265">
        <v>96.78</v>
      </c>
      <c r="K61" s="265">
        <v>98.92</v>
      </c>
      <c r="L61" s="265">
        <v>106.56</v>
      </c>
      <c r="M61" s="265">
        <v>99.76</v>
      </c>
      <c r="N61" s="265">
        <v>95.68</v>
      </c>
      <c r="O61" s="265">
        <v>111.29</v>
      </c>
      <c r="P61" s="265">
        <v>98.06</v>
      </c>
      <c r="Q61" s="265">
        <v>104.97</v>
      </c>
      <c r="R61" s="265">
        <v>101.54</v>
      </c>
      <c r="S61" s="265">
        <v>106.95</v>
      </c>
      <c r="T61" s="265">
        <v>104.67</v>
      </c>
      <c r="U61" s="265">
        <v>94.05</v>
      </c>
      <c r="V61" s="265">
        <v>100.13</v>
      </c>
      <c r="W61" s="265">
        <v>116.95</v>
      </c>
      <c r="X61" s="265">
        <v>111.63</v>
      </c>
      <c r="Y61" s="658"/>
      <c r="Z61" s="265">
        <v>136.41999999999999</v>
      </c>
    </row>
    <row r="62" spans="1:26" ht="18" customHeight="1" x14ac:dyDescent="0.5">
      <c r="A62" s="376" t="s">
        <v>636</v>
      </c>
      <c r="B62" s="377" t="s">
        <v>693</v>
      </c>
      <c r="C62" s="378" t="s">
        <v>694</v>
      </c>
      <c r="D62" s="379">
        <v>109.76</v>
      </c>
      <c r="E62" s="657"/>
      <c r="F62" s="379">
        <v>98.25</v>
      </c>
      <c r="G62" s="379">
        <v>101.93</v>
      </c>
      <c r="H62" s="379">
        <v>101.01</v>
      </c>
      <c r="I62" s="379">
        <v>100.75</v>
      </c>
      <c r="J62" s="379">
        <v>99.21</v>
      </c>
      <c r="K62" s="379">
        <v>99.95</v>
      </c>
      <c r="L62" s="379">
        <v>102.53</v>
      </c>
      <c r="M62" s="379">
        <v>99.93</v>
      </c>
      <c r="N62" s="379">
        <v>94.45</v>
      </c>
      <c r="O62" s="379">
        <v>104.8</v>
      </c>
      <c r="P62" s="379">
        <v>100.52</v>
      </c>
      <c r="Q62" s="379">
        <v>102.07</v>
      </c>
      <c r="R62" s="379">
        <v>101.44</v>
      </c>
      <c r="S62" s="379">
        <v>107.45</v>
      </c>
      <c r="T62" s="379">
        <v>104.18</v>
      </c>
      <c r="U62" s="379">
        <v>95.7</v>
      </c>
      <c r="V62" s="379">
        <v>104.03</v>
      </c>
      <c r="W62" s="379">
        <v>115.61</v>
      </c>
      <c r="X62" s="379">
        <v>104.9</v>
      </c>
      <c r="Y62" s="658"/>
      <c r="Z62" s="379">
        <v>111.37</v>
      </c>
    </row>
    <row r="63" spans="1:26" ht="18" customHeight="1" x14ac:dyDescent="0.5">
      <c r="A63" s="242" t="s">
        <v>636</v>
      </c>
      <c r="B63" s="262" t="s">
        <v>6</v>
      </c>
      <c r="C63" s="263" t="s">
        <v>220</v>
      </c>
      <c r="D63" s="266">
        <v>130.79</v>
      </c>
      <c r="E63" s="657"/>
      <c r="F63" s="266">
        <v>97.72</v>
      </c>
      <c r="G63" s="266">
        <v>101.01</v>
      </c>
      <c r="H63" s="266">
        <v>106.18</v>
      </c>
      <c r="I63" s="266">
        <v>97.11</v>
      </c>
      <c r="J63" s="266">
        <v>97.88</v>
      </c>
      <c r="K63" s="266">
        <v>99.51</v>
      </c>
      <c r="L63" s="266">
        <v>107.66</v>
      </c>
      <c r="M63" s="266">
        <v>101.09</v>
      </c>
      <c r="N63" s="266">
        <v>95.87</v>
      </c>
      <c r="O63" s="266">
        <v>111.19</v>
      </c>
      <c r="P63" s="266">
        <v>96.95</v>
      </c>
      <c r="Q63" s="266">
        <v>106.57</v>
      </c>
      <c r="R63" s="266">
        <v>98.72</v>
      </c>
      <c r="S63" s="266">
        <v>106.63</v>
      </c>
      <c r="T63" s="266">
        <v>104.18</v>
      </c>
      <c r="U63" s="266">
        <v>93.29</v>
      </c>
      <c r="V63" s="266">
        <v>103.38</v>
      </c>
      <c r="W63" s="266">
        <v>116.49</v>
      </c>
      <c r="X63" s="266">
        <v>112.3</v>
      </c>
      <c r="Y63" s="658"/>
      <c r="Z63" s="266">
        <v>136.91999999999999</v>
      </c>
    </row>
    <row r="64" spans="1:26" ht="18" customHeight="1" x14ac:dyDescent="0.5">
      <c r="A64" s="243" t="s">
        <v>631</v>
      </c>
      <c r="B64" s="246" t="s">
        <v>632</v>
      </c>
      <c r="E64" s="244"/>
      <c r="Z64" s="246" t="s">
        <v>632</v>
      </c>
    </row>
    <row r="65" spans="4:9" ht="18" customHeight="1" x14ac:dyDescent="0.5">
      <c r="D65" s="244"/>
      <c r="E65" s="244"/>
    </row>
    <row r="66" spans="4:9" ht="18" customHeight="1" x14ac:dyDescent="0.5">
      <c r="D66" s="244"/>
      <c r="E66" s="244"/>
    </row>
    <row r="67" spans="4:9" ht="18" customHeight="1" x14ac:dyDescent="0.5">
      <c r="D67" s="244"/>
      <c r="E67" s="244"/>
    </row>
    <row r="68" spans="4:9" ht="18" customHeight="1" x14ac:dyDescent="0.5">
      <c r="D68" s="244"/>
      <c r="E68" s="244"/>
      <c r="I68" s="244"/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8C64-9FE4-41C7-94D1-2BC126984D04}">
  <sheetPr>
    <tabColor rgb="FF9BA8C2"/>
    <pageSetUpPr autoPageBreaks="0"/>
  </sheetPr>
  <dimension ref="A1:WVV68"/>
  <sheetViews>
    <sheetView showGridLines="0" rightToLeft="1" zoomScale="70" zoomScaleNormal="70" workbookViewId="0">
      <selection activeCell="A6" sqref="A6:A7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7" width="8.88671875" style="245" hidden="1"/>
    <col min="268" max="270" width="25.88671875" style="245" hidden="1"/>
    <col min="271" max="523" width="8.88671875" style="245" hidden="1"/>
    <col min="524" max="526" width="25.88671875" style="245" hidden="1"/>
    <col min="527" max="779" width="8.88671875" style="245" hidden="1"/>
    <col min="780" max="782" width="25.88671875" style="245" hidden="1"/>
    <col min="783" max="1035" width="8.88671875" style="245" hidden="1"/>
    <col min="1036" max="1038" width="25.88671875" style="245" hidden="1"/>
    <col min="1039" max="1291" width="8.88671875" style="245" hidden="1"/>
    <col min="1292" max="1294" width="25.88671875" style="245" hidden="1"/>
    <col min="1295" max="1547" width="8.88671875" style="245" hidden="1"/>
    <col min="1548" max="1550" width="25.88671875" style="245" hidden="1"/>
    <col min="1551" max="1803" width="8.88671875" style="245" hidden="1"/>
    <col min="1804" max="1806" width="25.88671875" style="245" hidden="1"/>
    <col min="1807" max="2059" width="8.88671875" style="245" hidden="1"/>
    <col min="2060" max="2062" width="25.88671875" style="245" hidden="1"/>
    <col min="2063" max="2315" width="8.88671875" style="245" hidden="1"/>
    <col min="2316" max="2318" width="25.88671875" style="245" hidden="1"/>
    <col min="2319" max="2571" width="8.88671875" style="245" hidden="1"/>
    <col min="2572" max="2574" width="25.88671875" style="245" hidden="1"/>
    <col min="2575" max="2827" width="8.88671875" style="245" hidden="1"/>
    <col min="2828" max="2830" width="25.88671875" style="245" hidden="1"/>
    <col min="2831" max="3083" width="8.88671875" style="245" hidden="1"/>
    <col min="3084" max="3086" width="25.88671875" style="245" hidden="1"/>
    <col min="3087" max="3339" width="8.88671875" style="245" hidden="1"/>
    <col min="3340" max="3342" width="25.88671875" style="245" hidden="1"/>
    <col min="3343" max="3595" width="8.88671875" style="245" hidden="1"/>
    <col min="3596" max="3598" width="25.88671875" style="245" hidden="1"/>
    <col min="3599" max="3851" width="8.88671875" style="245" hidden="1"/>
    <col min="3852" max="3854" width="25.88671875" style="245" hidden="1"/>
    <col min="3855" max="4107" width="8.88671875" style="245" hidden="1"/>
    <col min="4108" max="4110" width="25.88671875" style="245" hidden="1"/>
    <col min="4111" max="4363" width="8.88671875" style="245" hidden="1"/>
    <col min="4364" max="4366" width="25.88671875" style="245" hidden="1"/>
    <col min="4367" max="4619" width="8.88671875" style="245" hidden="1"/>
    <col min="4620" max="4622" width="25.88671875" style="245" hidden="1"/>
    <col min="4623" max="4875" width="8.88671875" style="245" hidden="1"/>
    <col min="4876" max="4878" width="25.88671875" style="245" hidden="1"/>
    <col min="4879" max="5131" width="8.88671875" style="245" hidden="1"/>
    <col min="5132" max="5134" width="25.88671875" style="245" hidden="1"/>
    <col min="5135" max="5387" width="8.88671875" style="245" hidden="1"/>
    <col min="5388" max="5390" width="25.88671875" style="245" hidden="1"/>
    <col min="5391" max="5643" width="8.88671875" style="245" hidden="1"/>
    <col min="5644" max="5646" width="25.88671875" style="245" hidden="1"/>
    <col min="5647" max="5899" width="8.88671875" style="245" hidden="1"/>
    <col min="5900" max="5902" width="25.88671875" style="245" hidden="1"/>
    <col min="5903" max="6155" width="8.88671875" style="245" hidden="1"/>
    <col min="6156" max="6158" width="25.88671875" style="245" hidden="1"/>
    <col min="6159" max="6411" width="8.88671875" style="245" hidden="1"/>
    <col min="6412" max="6414" width="25.88671875" style="245" hidden="1"/>
    <col min="6415" max="6667" width="8.88671875" style="245" hidden="1"/>
    <col min="6668" max="6670" width="25.88671875" style="245" hidden="1"/>
    <col min="6671" max="6923" width="8.88671875" style="245" hidden="1"/>
    <col min="6924" max="6926" width="25.88671875" style="245" hidden="1"/>
    <col min="6927" max="7179" width="8.88671875" style="245" hidden="1"/>
    <col min="7180" max="7182" width="25.88671875" style="245" hidden="1"/>
    <col min="7183" max="7435" width="8.88671875" style="245" hidden="1"/>
    <col min="7436" max="7438" width="25.88671875" style="245" hidden="1"/>
    <col min="7439" max="7691" width="8.88671875" style="245" hidden="1"/>
    <col min="7692" max="7694" width="25.88671875" style="245" hidden="1"/>
    <col min="7695" max="7947" width="8.88671875" style="245" hidden="1"/>
    <col min="7948" max="7950" width="25.88671875" style="245" hidden="1"/>
    <col min="7951" max="8203" width="8.88671875" style="245" hidden="1"/>
    <col min="8204" max="8206" width="25.88671875" style="245" hidden="1"/>
    <col min="8207" max="8459" width="8.88671875" style="245" hidden="1"/>
    <col min="8460" max="8462" width="25.88671875" style="245" hidden="1"/>
    <col min="8463" max="8715" width="8.88671875" style="245" hidden="1"/>
    <col min="8716" max="8718" width="25.88671875" style="245" hidden="1"/>
    <col min="8719" max="8971" width="8.88671875" style="245" hidden="1"/>
    <col min="8972" max="8974" width="25.88671875" style="245" hidden="1"/>
    <col min="8975" max="9227" width="8.88671875" style="245" hidden="1"/>
    <col min="9228" max="9230" width="25.88671875" style="245" hidden="1"/>
    <col min="9231" max="9483" width="8.88671875" style="245" hidden="1"/>
    <col min="9484" max="9486" width="25.88671875" style="245" hidden="1"/>
    <col min="9487" max="9739" width="8.88671875" style="245" hidden="1"/>
    <col min="9740" max="9742" width="25.88671875" style="245" hidden="1"/>
    <col min="9743" max="9995" width="8.88671875" style="245" hidden="1"/>
    <col min="9996" max="9998" width="25.88671875" style="245" hidden="1"/>
    <col min="9999" max="10251" width="8.88671875" style="245" hidden="1"/>
    <col min="10252" max="10254" width="25.88671875" style="245" hidden="1"/>
    <col min="10255" max="10507" width="8.88671875" style="245" hidden="1"/>
    <col min="10508" max="10510" width="25.88671875" style="245" hidden="1"/>
    <col min="10511" max="10763" width="8.88671875" style="245" hidden="1"/>
    <col min="10764" max="10766" width="25.88671875" style="245" hidden="1"/>
    <col min="10767" max="11019" width="8.88671875" style="245" hidden="1"/>
    <col min="11020" max="11022" width="25.88671875" style="245" hidden="1"/>
    <col min="11023" max="11275" width="8.88671875" style="245" hidden="1"/>
    <col min="11276" max="11278" width="25.88671875" style="245" hidden="1"/>
    <col min="11279" max="11531" width="8.88671875" style="245" hidden="1"/>
    <col min="11532" max="11534" width="25.88671875" style="245" hidden="1"/>
    <col min="11535" max="11787" width="8.88671875" style="245" hidden="1"/>
    <col min="11788" max="11790" width="25.88671875" style="245" hidden="1"/>
    <col min="11791" max="12043" width="8.88671875" style="245" hidden="1"/>
    <col min="12044" max="12046" width="25.88671875" style="245" hidden="1"/>
    <col min="12047" max="12299" width="8.88671875" style="245" hidden="1"/>
    <col min="12300" max="12302" width="25.88671875" style="245" hidden="1"/>
    <col min="12303" max="12555" width="8.88671875" style="245" hidden="1"/>
    <col min="12556" max="12558" width="25.88671875" style="245" hidden="1"/>
    <col min="12559" max="12811" width="8.88671875" style="245" hidden="1"/>
    <col min="12812" max="12814" width="25.88671875" style="245" hidden="1"/>
    <col min="12815" max="13067" width="8.88671875" style="245" hidden="1"/>
    <col min="13068" max="13070" width="25.88671875" style="245" hidden="1"/>
    <col min="13071" max="13323" width="8.88671875" style="245" hidden="1"/>
    <col min="13324" max="13326" width="25.88671875" style="245" hidden="1"/>
    <col min="13327" max="13579" width="8.88671875" style="245" hidden="1"/>
    <col min="13580" max="13582" width="25.88671875" style="245" hidden="1"/>
    <col min="13583" max="13835" width="8.88671875" style="245" hidden="1"/>
    <col min="13836" max="13838" width="25.88671875" style="245" hidden="1"/>
    <col min="13839" max="14091" width="8.88671875" style="245" hidden="1"/>
    <col min="14092" max="14094" width="25.88671875" style="245" hidden="1"/>
    <col min="14095" max="14347" width="8.88671875" style="245" hidden="1"/>
    <col min="14348" max="14350" width="25.88671875" style="245" hidden="1"/>
    <col min="14351" max="14603" width="8.88671875" style="245" hidden="1"/>
    <col min="14604" max="14606" width="25.88671875" style="245" hidden="1"/>
    <col min="14607" max="14859" width="8.88671875" style="245" hidden="1"/>
    <col min="14860" max="14862" width="25.88671875" style="245" hidden="1"/>
    <col min="14863" max="15115" width="8.88671875" style="245" hidden="1"/>
    <col min="15116" max="15118" width="25.88671875" style="245" hidden="1"/>
    <col min="15119" max="15371" width="8.88671875" style="245" hidden="1"/>
    <col min="15372" max="15374" width="25.88671875" style="245" hidden="1"/>
    <col min="15375" max="15627" width="8.88671875" style="245" hidden="1"/>
    <col min="15628" max="15630" width="25.88671875" style="245" hidden="1"/>
    <col min="15631" max="15883" width="8.88671875" style="245" hidden="1"/>
    <col min="15884" max="15886" width="25.88671875" style="245" hidden="1"/>
    <col min="15887" max="16139" width="8.88671875" style="245" hidden="1"/>
    <col min="16140" max="16142" width="25.88671875" style="245" hidden="1"/>
    <col min="16143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607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608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59" t="s">
        <v>563</v>
      </c>
      <c r="B4" s="659"/>
      <c r="C4" s="465">
        <v>2025</v>
      </c>
      <c r="D4" s="466">
        <v>1</v>
      </c>
      <c r="E4" s="657" t="s">
        <v>598</v>
      </c>
      <c r="F4" s="467">
        <v>0.1341132066568578</v>
      </c>
      <c r="G4" s="467">
        <v>7.7282409635818325E-2</v>
      </c>
      <c r="H4" s="467">
        <v>1.5817220693127465E-2</v>
      </c>
      <c r="I4" s="467">
        <v>0.27674183864656382</v>
      </c>
      <c r="J4" s="467">
        <v>0.26437939365526153</v>
      </c>
      <c r="K4" s="467">
        <v>9.1462092416332075E-2</v>
      </c>
      <c r="L4" s="467">
        <v>6.990231898938686E-3</v>
      </c>
      <c r="M4" s="467">
        <v>3.4480006569560383E-3</v>
      </c>
      <c r="N4" s="467">
        <v>4.8571635195760688E-5</v>
      </c>
      <c r="O4" s="467">
        <v>5.280301087045064E-5</v>
      </c>
      <c r="P4" s="467">
        <v>1.2550965402297394E-2</v>
      </c>
      <c r="Q4" s="467">
        <v>1.0165377183016003E-2</v>
      </c>
      <c r="R4" s="467">
        <v>7.6023473645170578E-2</v>
      </c>
      <c r="S4" s="467">
        <v>2.5220451547546268E-4</v>
      </c>
      <c r="T4" s="467">
        <v>1.7883855087067838E-4</v>
      </c>
      <c r="U4" s="467">
        <v>4.7465656475061683E-6</v>
      </c>
      <c r="V4" s="467">
        <v>2.2881406201865257E-6</v>
      </c>
      <c r="W4" s="467">
        <v>3.0486337090980253E-2</v>
      </c>
      <c r="X4" s="467">
        <v>0.24924973696933339</v>
      </c>
      <c r="Y4" s="658" t="s">
        <v>635</v>
      </c>
      <c r="Z4" s="467">
        <v>0.75075026303066661</v>
      </c>
      <c r="AA4" s="468"/>
    </row>
    <row r="5" spans="1:30" ht="18" customHeight="1" x14ac:dyDescent="0.5">
      <c r="A5" s="469"/>
      <c r="B5" s="470"/>
      <c r="C5" s="471"/>
      <c r="D5" s="472"/>
      <c r="E5" s="657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597</v>
      </c>
      <c r="X5" s="473"/>
      <c r="Y5" s="658"/>
      <c r="Z5" s="254">
        <v>5</v>
      </c>
    </row>
    <row r="6" spans="1:30" ht="36" customHeight="1" x14ac:dyDescent="0.5">
      <c r="A6" s="634" t="s">
        <v>230</v>
      </c>
      <c r="B6" s="660" t="s">
        <v>2</v>
      </c>
      <c r="C6" s="661" t="s">
        <v>216</v>
      </c>
      <c r="D6" s="662" t="s">
        <v>605</v>
      </c>
      <c r="E6" s="657"/>
      <c r="F6" s="255" t="s">
        <v>565</v>
      </c>
      <c r="G6" s="255" t="s">
        <v>17</v>
      </c>
      <c r="H6" s="255" t="s">
        <v>567</v>
      </c>
      <c r="I6" s="255" t="s">
        <v>569</v>
      </c>
      <c r="J6" s="255" t="s">
        <v>572</v>
      </c>
      <c r="K6" s="255" t="s">
        <v>574</v>
      </c>
      <c r="L6" s="255" t="s">
        <v>576</v>
      </c>
      <c r="M6" s="255" t="s">
        <v>578</v>
      </c>
      <c r="N6" s="255" t="s">
        <v>580</v>
      </c>
      <c r="O6" s="255" t="s">
        <v>582</v>
      </c>
      <c r="P6" s="255" t="s">
        <v>584</v>
      </c>
      <c r="Q6" s="255" t="s">
        <v>586</v>
      </c>
      <c r="R6" s="255" t="s">
        <v>588</v>
      </c>
      <c r="S6" s="255" t="s">
        <v>590</v>
      </c>
      <c r="T6" s="255" t="s">
        <v>592</v>
      </c>
      <c r="U6" s="255" t="s">
        <v>594</v>
      </c>
      <c r="V6" s="255" t="s">
        <v>596</v>
      </c>
      <c r="W6" s="255" t="s">
        <v>599</v>
      </c>
      <c r="X6" s="256" t="s">
        <v>621</v>
      </c>
      <c r="Y6" s="658"/>
      <c r="Z6" s="257" t="s">
        <v>18</v>
      </c>
    </row>
    <row r="7" spans="1:30" ht="36" customHeight="1" x14ac:dyDescent="0.5">
      <c r="A7" s="634"/>
      <c r="B7" s="660"/>
      <c r="C7" s="661"/>
      <c r="D7" s="663"/>
      <c r="E7" s="657"/>
      <c r="F7" s="258" t="s">
        <v>564</v>
      </c>
      <c r="G7" s="258" t="s">
        <v>363</v>
      </c>
      <c r="H7" s="258" t="s">
        <v>566</v>
      </c>
      <c r="I7" s="258" t="s">
        <v>568</v>
      </c>
      <c r="J7" s="258" t="s">
        <v>571</v>
      </c>
      <c r="K7" s="258" t="s">
        <v>573</v>
      </c>
      <c r="L7" s="258" t="s">
        <v>575</v>
      </c>
      <c r="M7" s="258" t="s">
        <v>577</v>
      </c>
      <c r="N7" s="258" t="s">
        <v>579</v>
      </c>
      <c r="O7" s="258" t="s">
        <v>581</v>
      </c>
      <c r="P7" s="258" t="s">
        <v>583</v>
      </c>
      <c r="Q7" s="258" t="s">
        <v>585</v>
      </c>
      <c r="R7" s="258" t="s">
        <v>587</v>
      </c>
      <c r="S7" s="258" t="s">
        <v>589</v>
      </c>
      <c r="T7" s="258" t="s">
        <v>591</v>
      </c>
      <c r="U7" s="258" t="s">
        <v>593</v>
      </c>
      <c r="V7" s="258" t="s">
        <v>595</v>
      </c>
      <c r="W7" s="258" t="s">
        <v>600</v>
      </c>
      <c r="X7" s="259" t="s">
        <v>622</v>
      </c>
      <c r="Y7" s="658"/>
      <c r="Z7" s="257" t="s">
        <v>570</v>
      </c>
    </row>
    <row r="8" spans="1:30" ht="18" customHeight="1" outlineLevel="2" x14ac:dyDescent="0.5">
      <c r="A8" s="240">
        <v>2023</v>
      </c>
      <c r="B8" s="260" t="s">
        <v>3</v>
      </c>
      <c r="C8" s="261" t="s">
        <v>217</v>
      </c>
      <c r="D8" s="265">
        <v>96.99</v>
      </c>
      <c r="E8" s="657"/>
      <c r="F8" s="265">
        <v>101.27</v>
      </c>
      <c r="G8" s="265">
        <v>103.23</v>
      </c>
      <c r="H8" s="265">
        <v>103.2</v>
      </c>
      <c r="I8" s="265">
        <v>102.89</v>
      </c>
      <c r="J8" s="265">
        <v>101.96</v>
      </c>
      <c r="K8" s="265">
        <v>99.61</v>
      </c>
      <c r="L8" s="265">
        <v>101.14</v>
      </c>
      <c r="M8" s="265">
        <v>100.52</v>
      </c>
      <c r="N8" s="265">
        <v>94.54</v>
      </c>
      <c r="O8" s="265">
        <v>101.71</v>
      </c>
      <c r="P8" s="265">
        <v>101.91</v>
      </c>
      <c r="Q8" s="265">
        <v>100.36</v>
      </c>
      <c r="R8" s="265">
        <v>106.7</v>
      </c>
      <c r="S8" s="265">
        <v>94.38</v>
      </c>
      <c r="T8" s="265">
        <v>107.01</v>
      </c>
      <c r="U8" s="265">
        <v>98.86</v>
      </c>
      <c r="V8" s="265">
        <v>96.13</v>
      </c>
      <c r="W8" s="265">
        <v>97.55</v>
      </c>
      <c r="X8" s="265">
        <v>101.97</v>
      </c>
      <c r="Y8" s="658"/>
      <c r="Z8" s="265">
        <v>101.27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218</v>
      </c>
      <c r="D9" s="266">
        <v>99.37</v>
      </c>
      <c r="E9" s="657"/>
      <c r="F9" s="266">
        <v>97.84</v>
      </c>
      <c r="G9" s="266">
        <v>103.54</v>
      </c>
      <c r="H9" s="266">
        <v>99.79</v>
      </c>
      <c r="I9" s="266">
        <v>98.96</v>
      </c>
      <c r="J9" s="266">
        <v>101.37</v>
      </c>
      <c r="K9" s="266">
        <v>99.8</v>
      </c>
      <c r="L9" s="266">
        <v>99.96</v>
      </c>
      <c r="M9" s="266">
        <v>100.52</v>
      </c>
      <c r="N9" s="266">
        <v>100.91</v>
      </c>
      <c r="O9" s="266">
        <v>101.52</v>
      </c>
      <c r="P9" s="266">
        <v>100</v>
      </c>
      <c r="Q9" s="266">
        <v>101.51</v>
      </c>
      <c r="R9" s="266">
        <v>95.73</v>
      </c>
      <c r="S9" s="266">
        <v>102.45</v>
      </c>
      <c r="T9" s="266">
        <v>99.02</v>
      </c>
      <c r="U9" s="266">
        <v>100.85</v>
      </c>
      <c r="V9" s="266">
        <v>96.5</v>
      </c>
      <c r="W9" s="266">
        <v>98.06</v>
      </c>
      <c r="X9" s="266">
        <v>99.75</v>
      </c>
      <c r="Y9" s="658"/>
      <c r="Z9" s="266">
        <v>97.84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219</v>
      </c>
      <c r="D10" s="265">
        <v>100.17</v>
      </c>
      <c r="E10" s="657"/>
      <c r="F10" s="265">
        <v>97.84</v>
      </c>
      <c r="G10" s="265">
        <v>102.92</v>
      </c>
      <c r="H10" s="265">
        <v>102.39</v>
      </c>
      <c r="I10" s="265">
        <v>103.38</v>
      </c>
      <c r="J10" s="265">
        <v>101.37</v>
      </c>
      <c r="K10" s="265">
        <v>100.1</v>
      </c>
      <c r="L10" s="265">
        <v>99.96</v>
      </c>
      <c r="M10" s="265">
        <v>100.57</v>
      </c>
      <c r="N10" s="265">
        <v>94.34</v>
      </c>
      <c r="O10" s="265">
        <v>101.52</v>
      </c>
      <c r="P10" s="265">
        <v>101.22</v>
      </c>
      <c r="Q10" s="265">
        <v>100.54</v>
      </c>
      <c r="R10" s="265">
        <v>106.7</v>
      </c>
      <c r="S10" s="265">
        <v>102.45</v>
      </c>
      <c r="T10" s="265">
        <v>99.02</v>
      </c>
      <c r="U10" s="265">
        <v>100.39</v>
      </c>
      <c r="V10" s="265">
        <v>95.86</v>
      </c>
      <c r="W10" s="265">
        <v>98.24</v>
      </c>
      <c r="X10" s="265">
        <v>101.77</v>
      </c>
      <c r="Y10" s="658"/>
      <c r="Z10" s="265">
        <v>97.84</v>
      </c>
    </row>
    <row r="11" spans="1:30" ht="18" customHeight="1" outlineLevel="1" x14ac:dyDescent="0.5">
      <c r="A11" s="376">
        <v>2023</v>
      </c>
      <c r="B11" s="377" t="s">
        <v>693</v>
      </c>
      <c r="C11" s="378" t="s">
        <v>694</v>
      </c>
      <c r="D11" s="379">
        <v>98.84</v>
      </c>
      <c r="E11" s="657"/>
      <c r="F11" s="379">
        <v>98.98</v>
      </c>
      <c r="G11" s="379">
        <v>103.23</v>
      </c>
      <c r="H11" s="379">
        <v>101.79</v>
      </c>
      <c r="I11" s="379">
        <v>101.74</v>
      </c>
      <c r="J11" s="379">
        <v>101.57</v>
      </c>
      <c r="K11" s="379">
        <v>99.84</v>
      </c>
      <c r="L11" s="379">
        <v>100.35</v>
      </c>
      <c r="M11" s="379">
        <v>100.54</v>
      </c>
      <c r="N11" s="379">
        <v>96.6</v>
      </c>
      <c r="O11" s="379">
        <v>101.58</v>
      </c>
      <c r="P11" s="379">
        <v>101.04</v>
      </c>
      <c r="Q11" s="379">
        <v>100.8</v>
      </c>
      <c r="R11" s="379">
        <v>103.04</v>
      </c>
      <c r="S11" s="379">
        <v>99.76</v>
      </c>
      <c r="T11" s="379">
        <v>101.68</v>
      </c>
      <c r="U11" s="379">
        <v>100.03</v>
      </c>
      <c r="V11" s="379">
        <v>96.16</v>
      </c>
      <c r="W11" s="379">
        <v>97.95</v>
      </c>
      <c r="X11" s="379">
        <v>101.16</v>
      </c>
      <c r="Y11" s="658"/>
      <c r="Z11" s="379">
        <v>98.98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220</v>
      </c>
      <c r="D12" s="266">
        <v>100.19</v>
      </c>
      <c r="E12" s="657"/>
      <c r="F12" s="266">
        <v>98.49</v>
      </c>
      <c r="G12" s="266">
        <v>99.55</v>
      </c>
      <c r="H12" s="266">
        <v>102.39</v>
      </c>
      <c r="I12" s="266">
        <v>102.49</v>
      </c>
      <c r="J12" s="266">
        <v>101.37</v>
      </c>
      <c r="K12" s="266">
        <v>100.4</v>
      </c>
      <c r="L12" s="266">
        <v>99.96</v>
      </c>
      <c r="M12" s="266">
        <v>100.57</v>
      </c>
      <c r="N12" s="266">
        <v>98.96</v>
      </c>
      <c r="O12" s="266">
        <v>102.2</v>
      </c>
      <c r="P12" s="266">
        <v>101.22</v>
      </c>
      <c r="Q12" s="266">
        <v>101.51</v>
      </c>
      <c r="R12" s="266">
        <v>102.83</v>
      </c>
      <c r="S12" s="266">
        <v>103.18</v>
      </c>
      <c r="T12" s="266">
        <v>99.02</v>
      </c>
      <c r="U12" s="266">
        <v>100.39</v>
      </c>
      <c r="V12" s="266">
        <v>101.63</v>
      </c>
      <c r="W12" s="266">
        <v>98.06</v>
      </c>
      <c r="X12" s="266">
        <v>101.17</v>
      </c>
      <c r="Y12" s="658"/>
      <c r="Z12" s="266">
        <v>98.49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221</v>
      </c>
      <c r="D13" s="265">
        <v>101.09</v>
      </c>
      <c r="E13" s="657"/>
      <c r="F13" s="265">
        <v>99.99</v>
      </c>
      <c r="G13" s="265">
        <v>103.54</v>
      </c>
      <c r="H13" s="265">
        <v>103.4</v>
      </c>
      <c r="I13" s="265">
        <v>98.96</v>
      </c>
      <c r="J13" s="265">
        <v>97.67</v>
      </c>
      <c r="K13" s="265">
        <v>100.4</v>
      </c>
      <c r="L13" s="265">
        <v>98.6</v>
      </c>
      <c r="M13" s="265">
        <v>100.57</v>
      </c>
      <c r="N13" s="265">
        <v>98.96</v>
      </c>
      <c r="O13" s="265">
        <v>96.13</v>
      </c>
      <c r="P13" s="265">
        <v>97.14</v>
      </c>
      <c r="Q13" s="265">
        <v>100.08</v>
      </c>
      <c r="R13" s="265">
        <v>102.83</v>
      </c>
      <c r="S13" s="265">
        <v>99.52</v>
      </c>
      <c r="T13" s="265">
        <v>98.63</v>
      </c>
      <c r="U13" s="265">
        <v>97.69</v>
      </c>
      <c r="V13" s="265">
        <v>101.63</v>
      </c>
      <c r="W13" s="265">
        <v>98.92</v>
      </c>
      <c r="X13" s="265">
        <v>99.45</v>
      </c>
      <c r="Y13" s="658"/>
      <c r="Z13" s="265">
        <v>99.99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222</v>
      </c>
      <c r="D14" s="266">
        <v>101.26</v>
      </c>
      <c r="E14" s="657"/>
      <c r="F14" s="266">
        <v>99.31</v>
      </c>
      <c r="G14" s="266">
        <v>97.3</v>
      </c>
      <c r="H14" s="266">
        <v>97.1</v>
      </c>
      <c r="I14" s="266">
        <v>98.1</v>
      </c>
      <c r="J14" s="266">
        <v>101.17</v>
      </c>
      <c r="K14" s="266">
        <v>100.3</v>
      </c>
      <c r="L14" s="266">
        <v>99.09</v>
      </c>
      <c r="M14" s="266">
        <v>101.71</v>
      </c>
      <c r="N14" s="266">
        <v>104.66</v>
      </c>
      <c r="O14" s="266">
        <v>100.79</v>
      </c>
      <c r="P14" s="266">
        <v>97.14</v>
      </c>
      <c r="Q14" s="266">
        <v>100.08</v>
      </c>
      <c r="R14" s="266">
        <v>107.96</v>
      </c>
      <c r="S14" s="266">
        <v>99.62</v>
      </c>
      <c r="T14" s="266">
        <v>99.31</v>
      </c>
      <c r="U14" s="266">
        <v>97.95</v>
      </c>
      <c r="V14" s="266">
        <v>105.34</v>
      </c>
      <c r="W14" s="266">
        <v>105.98</v>
      </c>
      <c r="X14" s="266">
        <v>100.14</v>
      </c>
      <c r="Y14" s="658"/>
      <c r="Z14" s="266">
        <v>99.31</v>
      </c>
    </row>
    <row r="15" spans="1:30" ht="18" customHeight="1" outlineLevel="1" x14ac:dyDescent="0.5">
      <c r="A15" s="376">
        <v>2023</v>
      </c>
      <c r="B15" s="377" t="s">
        <v>698</v>
      </c>
      <c r="C15" s="378" t="s">
        <v>695</v>
      </c>
      <c r="D15" s="379">
        <v>100.85</v>
      </c>
      <c r="E15" s="657"/>
      <c r="F15" s="379">
        <v>99.26</v>
      </c>
      <c r="G15" s="379">
        <v>100.13</v>
      </c>
      <c r="H15" s="379">
        <v>100.96</v>
      </c>
      <c r="I15" s="379">
        <v>99.85</v>
      </c>
      <c r="J15" s="379">
        <v>100.07</v>
      </c>
      <c r="K15" s="379">
        <v>100.37</v>
      </c>
      <c r="L15" s="379">
        <v>99.22</v>
      </c>
      <c r="M15" s="379">
        <v>100.95</v>
      </c>
      <c r="N15" s="379">
        <v>100.86</v>
      </c>
      <c r="O15" s="379">
        <v>99.71</v>
      </c>
      <c r="P15" s="379">
        <v>98.5</v>
      </c>
      <c r="Q15" s="379">
        <v>100.56</v>
      </c>
      <c r="R15" s="379">
        <v>104.54</v>
      </c>
      <c r="S15" s="379">
        <v>100.77</v>
      </c>
      <c r="T15" s="379">
        <v>98.99</v>
      </c>
      <c r="U15" s="379">
        <v>98.68</v>
      </c>
      <c r="V15" s="379">
        <v>102.87</v>
      </c>
      <c r="W15" s="379">
        <v>100.99</v>
      </c>
      <c r="X15" s="379">
        <v>100.25</v>
      </c>
      <c r="Y15" s="658"/>
      <c r="Z15" s="379">
        <v>99.26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223</v>
      </c>
      <c r="D16" s="265">
        <v>99.91</v>
      </c>
      <c r="E16" s="657"/>
      <c r="F16" s="265">
        <v>100.68</v>
      </c>
      <c r="G16" s="265">
        <v>96.73</v>
      </c>
      <c r="H16" s="265">
        <v>99.79</v>
      </c>
      <c r="I16" s="265">
        <v>98.1</v>
      </c>
      <c r="J16" s="265">
        <v>100.18</v>
      </c>
      <c r="K16" s="265">
        <v>100.4</v>
      </c>
      <c r="L16" s="265">
        <v>98.89</v>
      </c>
      <c r="M16" s="265">
        <v>101.51</v>
      </c>
      <c r="N16" s="265">
        <v>101.34</v>
      </c>
      <c r="O16" s="265">
        <v>100.79</v>
      </c>
      <c r="P16" s="265">
        <v>97.14</v>
      </c>
      <c r="Q16" s="265">
        <v>100.08</v>
      </c>
      <c r="R16" s="265">
        <v>96.01</v>
      </c>
      <c r="S16" s="265">
        <v>99.62</v>
      </c>
      <c r="T16" s="265">
        <v>99.02</v>
      </c>
      <c r="U16" s="265">
        <v>100.39</v>
      </c>
      <c r="V16" s="265">
        <v>105.63</v>
      </c>
      <c r="W16" s="265">
        <v>106.09</v>
      </c>
      <c r="X16" s="265">
        <v>99.14</v>
      </c>
      <c r="Y16" s="658"/>
      <c r="Z16" s="265">
        <v>100.68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224</v>
      </c>
      <c r="D17" s="266">
        <v>99.87</v>
      </c>
      <c r="E17" s="657"/>
      <c r="F17" s="266">
        <v>100.29</v>
      </c>
      <c r="G17" s="266">
        <v>95.91</v>
      </c>
      <c r="H17" s="266">
        <v>96.72</v>
      </c>
      <c r="I17" s="266">
        <v>101.68</v>
      </c>
      <c r="J17" s="266">
        <v>100.18</v>
      </c>
      <c r="K17" s="266">
        <v>99.7</v>
      </c>
      <c r="L17" s="266">
        <v>98.89</v>
      </c>
      <c r="M17" s="266">
        <v>101.51</v>
      </c>
      <c r="N17" s="266">
        <v>101.34</v>
      </c>
      <c r="O17" s="266">
        <v>100.79</v>
      </c>
      <c r="P17" s="266">
        <v>97.14</v>
      </c>
      <c r="Q17" s="266">
        <v>101.51</v>
      </c>
      <c r="R17" s="266">
        <v>95.93</v>
      </c>
      <c r="S17" s="266">
        <v>99.62</v>
      </c>
      <c r="T17" s="266">
        <v>99.02</v>
      </c>
      <c r="U17" s="266">
        <v>105.36</v>
      </c>
      <c r="V17" s="266">
        <v>105.63</v>
      </c>
      <c r="W17" s="266">
        <v>98.79</v>
      </c>
      <c r="X17" s="266">
        <v>99.63</v>
      </c>
      <c r="Y17" s="658"/>
      <c r="Z17" s="266">
        <v>100.29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225</v>
      </c>
      <c r="D18" s="265">
        <v>100.23</v>
      </c>
      <c r="E18" s="657"/>
      <c r="F18" s="265">
        <v>99.31</v>
      </c>
      <c r="G18" s="265">
        <v>97.3</v>
      </c>
      <c r="H18" s="265">
        <v>95.84</v>
      </c>
      <c r="I18" s="265">
        <v>107.41</v>
      </c>
      <c r="J18" s="265">
        <v>100.18</v>
      </c>
      <c r="K18" s="265">
        <v>99.9</v>
      </c>
      <c r="L18" s="265">
        <v>99.43</v>
      </c>
      <c r="M18" s="265">
        <v>102.06</v>
      </c>
      <c r="N18" s="265">
        <v>101.81</v>
      </c>
      <c r="O18" s="265">
        <v>100.79</v>
      </c>
      <c r="P18" s="265">
        <v>97.14</v>
      </c>
      <c r="Q18" s="265">
        <v>98.29</v>
      </c>
      <c r="R18" s="265">
        <v>96.01</v>
      </c>
      <c r="S18" s="265">
        <v>99.62</v>
      </c>
      <c r="T18" s="265">
        <v>99.02</v>
      </c>
      <c r="U18" s="265">
        <v>105.93</v>
      </c>
      <c r="V18" s="265">
        <v>106.21</v>
      </c>
      <c r="W18" s="265">
        <v>98.46</v>
      </c>
      <c r="X18" s="265">
        <v>101.03</v>
      </c>
      <c r="Y18" s="658"/>
      <c r="Z18" s="265">
        <v>99.31</v>
      </c>
    </row>
    <row r="19" spans="1:26" ht="18" customHeight="1" outlineLevel="1" x14ac:dyDescent="0.5">
      <c r="A19" s="376">
        <v>2023</v>
      </c>
      <c r="B19" s="377" t="s">
        <v>699</v>
      </c>
      <c r="C19" s="378" t="s">
        <v>696</v>
      </c>
      <c r="D19" s="379">
        <v>100</v>
      </c>
      <c r="E19" s="657"/>
      <c r="F19" s="379">
        <v>100.09</v>
      </c>
      <c r="G19" s="379">
        <v>96.65</v>
      </c>
      <c r="H19" s="379">
        <v>97.45</v>
      </c>
      <c r="I19" s="379">
        <v>102.4</v>
      </c>
      <c r="J19" s="379">
        <v>100.18</v>
      </c>
      <c r="K19" s="379">
        <v>100</v>
      </c>
      <c r="L19" s="379">
        <v>99.07</v>
      </c>
      <c r="M19" s="379">
        <v>101.69</v>
      </c>
      <c r="N19" s="379">
        <v>101.5</v>
      </c>
      <c r="O19" s="379">
        <v>100.79</v>
      </c>
      <c r="P19" s="379">
        <v>97.14</v>
      </c>
      <c r="Q19" s="379">
        <v>99.96</v>
      </c>
      <c r="R19" s="379">
        <v>95.98</v>
      </c>
      <c r="S19" s="379">
        <v>99.62</v>
      </c>
      <c r="T19" s="379">
        <v>99.02</v>
      </c>
      <c r="U19" s="379">
        <v>103.89</v>
      </c>
      <c r="V19" s="379">
        <v>105.82</v>
      </c>
      <c r="W19" s="379">
        <v>101.11</v>
      </c>
      <c r="X19" s="379">
        <v>99.93</v>
      </c>
      <c r="Y19" s="658"/>
      <c r="Z19" s="379">
        <v>100.09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226</v>
      </c>
      <c r="D20" s="266">
        <v>100.77</v>
      </c>
      <c r="E20" s="657"/>
      <c r="F20" s="266">
        <v>101.79</v>
      </c>
      <c r="G20" s="266">
        <v>97.3</v>
      </c>
      <c r="H20" s="266">
        <v>99.79</v>
      </c>
      <c r="I20" s="266">
        <v>96.01</v>
      </c>
      <c r="J20" s="266">
        <v>100.38</v>
      </c>
      <c r="K20" s="266">
        <v>99.8</v>
      </c>
      <c r="L20" s="266">
        <v>99.98</v>
      </c>
      <c r="M20" s="266">
        <v>94.01</v>
      </c>
      <c r="N20" s="266">
        <v>102.37</v>
      </c>
      <c r="O20" s="266">
        <v>96.58</v>
      </c>
      <c r="P20" s="266">
        <v>103.33</v>
      </c>
      <c r="Q20" s="266">
        <v>98.29</v>
      </c>
      <c r="R20" s="266">
        <v>96.69</v>
      </c>
      <c r="S20" s="266">
        <v>99.62</v>
      </c>
      <c r="T20" s="266">
        <v>99.02</v>
      </c>
      <c r="U20" s="266">
        <v>97.31</v>
      </c>
      <c r="V20" s="266">
        <v>97.02</v>
      </c>
      <c r="W20" s="266">
        <v>98.25</v>
      </c>
      <c r="X20" s="266">
        <v>98.95</v>
      </c>
      <c r="Y20" s="658"/>
      <c r="Z20" s="266">
        <v>101.79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227</v>
      </c>
      <c r="D21" s="265">
        <v>100.08</v>
      </c>
      <c r="E21" s="657"/>
      <c r="F21" s="265">
        <v>101.38</v>
      </c>
      <c r="G21" s="265">
        <v>103.13</v>
      </c>
      <c r="H21" s="265">
        <v>99.79</v>
      </c>
      <c r="I21" s="265">
        <v>96.01</v>
      </c>
      <c r="J21" s="265">
        <v>97.1</v>
      </c>
      <c r="K21" s="265">
        <v>99.7</v>
      </c>
      <c r="L21" s="265">
        <v>99.98</v>
      </c>
      <c r="M21" s="265">
        <v>93.84</v>
      </c>
      <c r="N21" s="265">
        <v>102.37</v>
      </c>
      <c r="O21" s="265">
        <v>101.44</v>
      </c>
      <c r="P21" s="265">
        <v>103.33</v>
      </c>
      <c r="Q21" s="265">
        <v>98.87</v>
      </c>
      <c r="R21" s="265">
        <v>96.69</v>
      </c>
      <c r="S21" s="265">
        <v>99.52</v>
      </c>
      <c r="T21" s="265">
        <v>100.4</v>
      </c>
      <c r="U21" s="265">
        <v>97.31</v>
      </c>
      <c r="V21" s="265">
        <v>97.02</v>
      </c>
      <c r="W21" s="265">
        <v>98.19</v>
      </c>
      <c r="X21" s="265">
        <v>98.5</v>
      </c>
      <c r="Y21" s="658"/>
      <c r="Z21" s="265">
        <v>101.38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228</v>
      </c>
      <c r="D22" s="266">
        <v>100.07</v>
      </c>
      <c r="E22" s="657"/>
      <c r="F22" s="266">
        <v>101.79</v>
      </c>
      <c r="G22" s="266">
        <v>99.55</v>
      </c>
      <c r="H22" s="266">
        <v>99.79</v>
      </c>
      <c r="I22" s="266">
        <v>96.01</v>
      </c>
      <c r="J22" s="266">
        <v>97.07</v>
      </c>
      <c r="K22" s="266">
        <v>99.9</v>
      </c>
      <c r="L22" s="266">
        <v>104.1</v>
      </c>
      <c r="M22" s="266">
        <v>102.62</v>
      </c>
      <c r="N22" s="266">
        <v>98.4</v>
      </c>
      <c r="O22" s="266">
        <v>95.75</v>
      </c>
      <c r="P22" s="266">
        <v>103.33</v>
      </c>
      <c r="Q22" s="266">
        <v>98.87</v>
      </c>
      <c r="R22" s="266">
        <v>95.93</v>
      </c>
      <c r="S22" s="266">
        <v>100.42</v>
      </c>
      <c r="T22" s="266">
        <v>101.51</v>
      </c>
      <c r="U22" s="266">
        <v>97.56</v>
      </c>
      <c r="V22" s="266">
        <v>91.41</v>
      </c>
      <c r="W22" s="266">
        <v>103.4</v>
      </c>
      <c r="X22" s="266">
        <v>98.48</v>
      </c>
      <c r="Y22" s="658"/>
      <c r="Z22" s="266">
        <v>101.79</v>
      </c>
    </row>
    <row r="23" spans="1:26" ht="18" customHeight="1" outlineLevel="1" x14ac:dyDescent="0.5">
      <c r="A23" s="376">
        <v>2023</v>
      </c>
      <c r="B23" s="377" t="s">
        <v>700</v>
      </c>
      <c r="C23" s="378" t="s">
        <v>697</v>
      </c>
      <c r="D23" s="379">
        <v>100.31</v>
      </c>
      <c r="E23" s="657"/>
      <c r="F23" s="379">
        <v>101.65</v>
      </c>
      <c r="G23" s="379">
        <v>99.99</v>
      </c>
      <c r="H23" s="379">
        <v>99.79</v>
      </c>
      <c r="I23" s="379">
        <v>96.01</v>
      </c>
      <c r="J23" s="379">
        <v>98.18</v>
      </c>
      <c r="K23" s="379">
        <v>99.8</v>
      </c>
      <c r="L23" s="379">
        <v>101.35</v>
      </c>
      <c r="M23" s="379">
        <v>96.82</v>
      </c>
      <c r="N23" s="379">
        <v>101.05</v>
      </c>
      <c r="O23" s="379">
        <v>97.92</v>
      </c>
      <c r="P23" s="379">
        <v>103.33</v>
      </c>
      <c r="Q23" s="379">
        <v>98.68</v>
      </c>
      <c r="R23" s="379">
        <v>96.44</v>
      </c>
      <c r="S23" s="379">
        <v>99.85</v>
      </c>
      <c r="T23" s="379">
        <v>100.31</v>
      </c>
      <c r="U23" s="379">
        <v>97.39</v>
      </c>
      <c r="V23" s="379">
        <v>95.15</v>
      </c>
      <c r="W23" s="379">
        <v>99.95</v>
      </c>
      <c r="X23" s="379">
        <v>98.64</v>
      </c>
      <c r="Y23" s="658"/>
      <c r="Z23" s="379">
        <v>101.65</v>
      </c>
    </row>
    <row r="24" spans="1:26" ht="18" customHeight="1" x14ac:dyDescent="0.5">
      <c r="A24" s="376">
        <v>2023</v>
      </c>
      <c r="B24" s="376" t="s">
        <v>691</v>
      </c>
      <c r="C24" s="376" t="s">
        <v>692</v>
      </c>
      <c r="D24" s="379">
        <v>100</v>
      </c>
      <c r="E24" s="657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658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217</v>
      </c>
      <c r="D25" s="265">
        <v>103.01</v>
      </c>
      <c r="E25" s="657"/>
      <c r="F25" s="265">
        <v>100.31</v>
      </c>
      <c r="G25" s="265">
        <v>103.13</v>
      </c>
      <c r="H25" s="265">
        <v>96.78</v>
      </c>
      <c r="I25" s="265">
        <v>96.08</v>
      </c>
      <c r="J25" s="265">
        <v>100.25</v>
      </c>
      <c r="K25" s="265">
        <v>103.06</v>
      </c>
      <c r="L25" s="265">
        <v>104.46</v>
      </c>
      <c r="M25" s="265">
        <v>95.22</v>
      </c>
      <c r="N25" s="265">
        <v>99.82</v>
      </c>
      <c r="O25" s="265">
        <v>101.8</v>
      </c>
      <c r="P25" s="265">
        <v>103.33</v>
      </c>
      <c r="Q25" s="265">
        <v>103.63</v>
      </c>
      <c r="R25" s="265">
        <v>99.7</v>
      </c>
      <c r="S25" s="265">
        <v>103.22</v>
      </c>
      <c r="T25" s="265">
        <v>100.95</v>
      </c>
      <c r="U25" s="265">
        <v>100.69</v>
      </c>
      <c r="V25" s="265">
        <v>96.16</v>
      </c>
      <c r="W25" s="265">
        <v>101.79</v>
      </c>
      <c r="X25" s="265">
        <v>99.92</v>
      </c>
      <c r="Y25" s="658"/>
      <c r="Z25" s="265">
        <v>104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218</v>
      </c>
      <c r="D26" s="266">
        <v>102.58</v>
      </c>
      <c r="E26" s="657"/>
      <c r="F26" s="266">
        <v>101.81</v>
      </c>
      <c r="G26" s="266">
        <v>103.74</v>
      </c>
      <c r="H26" s="266">
        <v>95.66</v>
      </c>
      <c r="I26" s="266">
        <v>96.08</v>
      </c>
      <c r="J26" s="266">
        <v>95.27</v>
      </c>
      <c r="K26" s="266">
        <v>98.29</v>
      </c>
      <c r="L26" s="266">
        <v>104.98</v>
      </c>
      <c r="M26" s="266">
        <v>96.73</v>
      </c>
      <c r="N26" s="266">
        <v>99.57</v>
      </c>
      <c r="O26" s="266">
        <v>94.24</v>
      </c>
      <c r="P26" s="266">
        <v>103.33</v>
      </c>
      <c r="Q26" s="266">
        <v>103.37</v>
      </c>
      <c r="R26" s="266">
        <v>100.68</v>
      </c>
      <c r="S26" s="266">
        <v>96.95</v>
      </c>
      <c r="T26" s="266">
        <v>101.51</v>
      </c>
      <c r="U26" s="266">
        <v>96.11</v>
      </c>
      <c r="V26" s="266">
        <v>94.85</v>
      </c>
      <c r="W26" s="266">
        <v>100.34</v>
      </c>
      <c r="X26" s="266">
        <v>98.34</v>
      </c>
      <c r="Y26" s="658"/>
      <c r="Z26" s="266">
        <v>103.96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219</v>
      </c>
      <c r="D27" s="265">
        <v>102.88</v>
      </c>
      <c r="E27" s="657"/>
      <c r="F27" s="265">
        <v>101.41</v>
      </c>
      <c r="G27" s="265">
        <v>103.13</v>
      </c>
      <c r="H27" s="265">
        <v>96.3</v>
      </c>
      <c r="I27" s="265">
        <v>95.97</v>
      </c>
      <c r="J27" s="265">
        <v>95</v>
      </c>
      <c r="K27" s="265">
        <v>98.09</v>
      </c>
      <c r="L27" s="265">
        <v>106.65</v>
      </c>
      <c r="M27" s="265">
        <v>96.73</v>
      </c>
      <c r="N27" s="265">
        <v>100.01</v>
      </c>
      <c r="O27" s="265">
        <v>96.95</v>
      </c>
      <c r="P27" s="265">
        <v>100.22</v>
      </c>
      <c r="Q27" s="265">
        <v>103.12</v>
      </c>
      <c r="R27" s="265">
        <v>100.37</v>
      </c>
      <c r="S27" s="265">
        <v>98.93</v>
      </c>
      <c r="T27" s="265">
        <v>101.51</v>
      </c>
      <c r="U27" s="265">
        <v>96.11</v>
      </c>
      <c r="V27" s="265">
        <v>99.35</v>
      </c>
      <c r="W27" s="265">
        <v>103.01</v>
      </c>
      <c r="X27" s="265">
        <v>98.03</v>
      </c>
      <c r="Y27" s="658"/>
      <c r="Z27" s="265">
        <v>104.45</v>
      </c>
    </row>
    <row r="28" spans="1:26" ht="18" customHeight="1" outlineLevel="1" x14ac:dyDescent="0.5">
      <c r="A28" s="376">
        <v>2024</v>
      </c>
      <c r="B28" s="377" t="s">
        <v>693</v>
      </c>
      <c r="C28" s="378" t="s">
        <v>694</v>
      </c>
      <c r="D28" s="379">
        <v>102.82</v>
      </c>
      <c r="E28" s="657"/>
      <c r="F28" s="379">
        <v>101.18</v>
      </c>
      <c r="G28" s="379">
        <v>103.33</v>
      </c>
      <c r="H28" s="379">
        <v>96.25</v>
      </c>
      <c r="I28" s="379">
        <v>96.04</v>
      </c>
      <c r="J28" s="379">
        <v>96.84</v>
      </c>
      <c r="K28" s="379">
        <v>99.81</v>
      </c>
      <c r="L28" s="379">
        <v>105.36</v>
      </c>
      <c r="M28" s="379">
        <v>96.23</v>
      </c>
      <c r="N28" s="379">
        <v>99.8</v>
      </c>
      <c r="O28" s="379">
        <v>97.66</v>
      </c>
      <c r="P28" s="379">
        <v>102.29</v>
      </c>
      <c r="Q28" s="379">
        <v>103.37</v>
      </c>
      <c r="R28" s="379">
        <v>100.25</v>
      </c>
      <c r="S28" s="379">
        <v>99.7</v>
      </c>
      <c r="T28" s="379">
        <v>101.32</v>
      </c>
      <c r="U28" s="379">
        <v>97.64</v>
      </c>
      <c r="V28" s="379">
        <v>96.79</v>
      </c>
      <c r="W28" s="379">
        <v>101.71</v>
      </c>
      <c r="X28" s="379">
        <v>98.76</v>
      </c>
      <c r="Y28" s="658"/>
      <c r="Z28" s="379">
        <v>104.14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220</v>
      </c>
      <c r="D29" s="266">
        <v>103.44</v>
      </c>
      <c r="E29" s="657"/>
      <c r="F29" s="266">
        <v>101.41</v>
      </c>
      <c r="G29" s="266">
        <v>103.13</v>
      </c>
      <c r="H29" s="266">
        <v>96.48</v>
      </c>
      <c r="I29" s="266">
        <v>100.33</v>
      </c>
      <c r="J29" s="266">
        <v>96.79</v>
      </c>
      <c r="K29" s="266">
        <v>99.49</v>
      </c>
      <c r="L29" s="266">
        <v>114.44</v>
      </c>
      <c r="M29" s="266">
        <v>102.2</v>
      </c>
      <c r="N29" s="266">
        <v>102.9</v>
      </c>
      <c r="O29" s="266">
        <v>101.25</v>
      </c>
      <c r="P29" s="266">
        <v>99.96</v>
      </c>
      <c r="Q29" s="266">
        <v>99.2</v>
      </c>
      <c r="R29" s="266">
        <v>98.99</v>
      </c>
      <c r="S29" s="266">
        <v>102.59</v>
      </c>
      <c r="T29" s="266">
        <v>101.51</v>
      </c>
      <c r="U29" s="266">
        <v>97.63</v>
      </c>
      <c r="V29" s="266">
        <v>100.08</v>
      </c>
      <c r="W29" s="266">
        <v>105.61</v>
      </c>
      <c r="X29" s="266">
        <v>99.76</v>
      </c>
      <c r="Y29" s="658"/>
      <c r="Z29" s="266">
        <v>104.63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221</v>
      </c>
      <c r="D30" s="265">
        <v>103.95</v>
      </c>
      <c r="E30" s="657"/>
      <c r="F30" s="265">
        <v>101.41</v>
      </c>
      <c r="G30" s="265">
        <v>104.47</v>
      </c>
      <c r="H30" s="265">
        <v>99.85</v>
      </c>
      <c r="I30" s="265">
        <v>104.61</v>
      </c>
      <c r="J30" s="265">
        <v>98.77</v>
      </c>
      <c r="K30" s="265">
        <v>99.49</v>
      </c>
      <c r="L30" s="265">
        <v>112.08</v>
      </c>
      <c r="M30" s="265">
        <v>102.41</v>
      </c>
      <c r="N30" s="265">
        <v>102.9</v>
      </c>
      <c r="O30" s="265">
        <v>101.25</v>
      </c>
      <c r="P30" s="265">
        <v>103.14</v>
      </c>
      <c r="Q30" s="265">
        <v>101.16</v>
      </c>
      <c r="R30" s="265">
        <v>102.57</v>
      </c>
      <c r="S30" s="265">
        <v>101.11</v>
      </c>
      <c r="T30" s="265">
        <v>104.97</v>
      </c>
      <c r="U30" s="265">
        <v>97.63</v>
      </c>
      <c r="V30" s="265">
        <v>98.85</v>
      </c>
      <c r="W30" s="265">
        <v>110.9</v>
      </c>
      <c r="X30" s="265">
        <v>102.08</v>
      </c>
      <c r="Y30" s="658"/>
      <c r="Z30" s="265">
        <v>104.56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222</v>
      </c>
      <c r="D31" s="266">
        <v>104.11</v>
      </c>
      <c r="E31" s="657"/>
      <c r="F31" s="266">
        <v>101.41</v>
      </c>
      <c r="G31" s="266">
        <v>104.68</v>
      </c>
      <c r="H31" s="266">
        <v>100.03</v>
      </c>
      <c r="I31" s="266">
        <v>100.55</v>
      </c>
      <c r="J31" s="266">
        <v>98.98</v>
      </c>
      <c r="K31" s="266">
        <v>99.65</v>
      </c>
      <c r="L31" s="266">
        <v>111.41</v>
      </c>
      <c r="M31" s="266">
        <v>102.61</v>
      </c>
      <c r="N31" s="266">
        <v>102.69</v>
      </c>
      <c r="O31" s="266">
        <v>101.34</v>
      </c>
      <c r="P31" s="266">
        <v>103.52</v>
      </c>
      <c r="Q31" s="266">
        <v>101.31</v>
      </c>
      <c r="R31" s="266">
        <v>127.64</v>
      </c>
      <c r="S31" s="266">
        <v>101.42</v>
      </c>
      <c r="T31" s="266">
        <v>104.47</v>
      </c>
      <c r="U31" s="266">
        <v>97.63</v>
      </c>
      <c r="V31" s="266">
        <v>97.71</v>
      </c>
      <c r="W31" s="266">
        <v>115.36</v>
      </c>
      <c r="X31" s="266">
        <v>103.22</v>
      </c>
      <c r="Y31" s="658"/>
      <c r="Z31" s="266">
        <v>104.4</v>
      </c>
    </row>
    <row r="32" spans="1:26" ht="18" customHeight="1" outlineLevel="1" x14ac:dyDescent="0.5">
      <c r="A32" s="376">
        <v>2024</v>
      </c>
      <c r="B32" s="377" t="s">
        <v>698</v>
      </c>
      <c r="C32" s="378" t="s">
        <v>695</v>
      </c>
      <c r="D32" s="379">
        <v>103.83</v>
      </c>
      <c r="E32" s="657"/>
      <c r="F32" s="379">
        <v>101.41</v>
      </c>
      <c r="G32" s="379">
        <v>104.09</v>
      </c>
      <c r="H32" s="379">
        <v>98.79</v>
      </c>
      <c r="I32" s="379">
        <v>101.83</v>
      </c>
      <c r="J32" s="379">
        <v>98.18</v>
      </c>
      <c r="K32" s="379">
        <v>99.54</v>
      </c>
      <c r="L32" s="379">
        <v>112.64</v>
      </c>
      <c r="M32" s="379">
        <v>102.41</v>
      </c>
      <c r="N32" s="379">
        <v>102.83</v>
      </c>
      <c r="O32" s="379">
        <v>101.28</v>
      </c>
      <c r="P32" s="379">
        <v>102.21</v>
      </c>
      <c r="Q32" s="379">
        <v>100.56</v>
      </c>
      <c r="R32" s="379">
        <v>109.73</v>
      </c>
      <c r="S32" s="379">
        <v>101.71</v>
      </c>
      <c r="T32" s="379">
        <v>103.65</v>
      </c>
      <c r="U32" s="379">
        <v>97.63</v>
      </c>
      <c r="V32" s="379">
        <v>98.88</v>
      </c>
      <c r="W32" s="379">
        <v>110.62</v>
      </c>
      <c r="X32" s="379">
        <v>101.69</v>
      </c>
      <c r="Y32" s="658"/>
      <c r="Z32" s="379">
        <v>104.53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223</v>
      </c>
      <c r="D33" s="265">
        <v>103.53</v>
      </c>
      <c r="E33" s="657"/>
      <c r="F33" s="265">
        <v>100.91</v>
      </c>
      <c r="G33" s="265">
        <v>104.88</v>
      </c>
      <c r="H33" s="265">
        <v>96.48</v>
      </c>
      <c r="I33" s="265">
        <v>97.23</v>
      </c>
      <c r="J33" s="265">
        <v>97.5</v>
      </c>
      <c r="K33" s="265">
        <v>99.8</v>
      </c>
      <c r="L33" s="265">
        <v>112.8</v>
      </c>
      <c r="M33" s="265">
        <v>100.3</v>
      </c>
      <c r="N33" s="265">
        <v>102.69</v>
      </c>
      <c r="O33" s="265">
        <v>101.43</v>
      </c>
      <c r="P33" s="265">
        <v>103.52</v>
      </c>
      <c r="Q33" s="265">
        <v>100.38</v>
      </c>
      <c r="R33" s="265">
        <v>116.23</v>
      </c>
      <c r="S33" s="265">
        <v>101.26</v>
      </c>
      <c r="T33" s="265">
        <v>100.62</v>
      </c>
      <c r="U33" s="265">
        <v>97.63</v>
      </c>
      <c r="V33" s="265">
        <v>97.71</v>
      </c>
      <c r="W33" s="265">
        <v>113.18</v>
      </c>
      <c r="X33" s="265">
        <v>101</v>
      </c>
      <c r="Y33" s="658"/>
      <c r="Z33" s="265">
        <v>104.35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224</v>
      </c>
      <c r="D34" s="266">
        <v>103.52</v>
      </c>
      <c r="E34" s="657"/>
      <c r="F34" s="266">
        <v>101.72</v>
      </c>
      <c r="G34" s="266">
        <v>104.68</v>
      </c>
      <c r="H34" s="266">
        <v>101.09</v>
      </c>
      <c r="I34" s="266">
        <v>97.23</v>
      </c>
      <c r="J34" s="266">
        <v>98.69</v>
      </c>
      <c r="K34" s="266">
        <v>99.8</v>
      </c>
      <c r="L34" s="266">
        <v>110.48</v>
      </c>
      <c r="M34" s="266">
        <v>102.4</v>
      </c>
      <c r="N34" s="266">
        <v>102.69</v>
      </c>
      <c r="O34" s="266">
        <v>101.43</v>
      </c>
      <c r="P34" s="266">
        <v>103.36</v>
      </c>
      <c r="Q34" s="266">
        <v>97.31</v>
      </c>
      <c r="R34" s="266">
        <v>113.92</v>
      </c>
      <c r="S34" s="266">
        <v>101.26</v>
      </c>
      <c r="T34" s="266">
        <v>103.76</v>
      </c>
      <c r="U34" s="266">
        <v>97.48</v>
      </c>
      <c r="V34" s="266">
        <v>97.71</v>
      </c>
      <c r="W34" s="266">
        <v>104.83</v>
      </c>
      <c r="X34" s="266">
        <v>100.97</v>
      </c>
      <c r="Y34" s="658"/>
      <c r="Z34" s="266">
        <v>104.35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225</v>
      </c>
      <c r="D35" s="265">
        <v>103.2</v>
      </c>
      <c r="E35" s="657"/>
      <c r="F35" s="265">
        <v>100.91</v>
      </c>
      <c r="G35" s="265">
        <v>103.33</v>
      </c>
      <c r="H35" s="265">
        <v>101.09</v>
      </c>
      <c r="I35" s="265">
        <v>97.7</v>
      </c>
      <c r="J35" s="265">
        <v>99.89</v>
      </c>
      <c r="K35" s="265">
        <v>99.8</v>
      </c>
      <c r="L35" s="265">
        <v>109.78</v>
      </c>
      <c r="M35" s="265">
        <v>102.4</v>
      </c>
      <c r="N35" s="265">
        <v>102.69</v>
      </c>
      <c r="O35" s="265">
        <v>101.43</v>
      </c>
      <c r="P35" s="265">
        <v>100.16</v>
      </c>
      <c r="Q35" s="265">
        <v>97.41</v>
      </c>
      <c r="R35" s="265">
        <v>100.93</v>
      </c>
      <c r="S35" s="265">
        <v>99.77</v>
      </c>
      <c r="T35" s="265">
        <v>102.96</v>
      </c>
      <c r="U35" s="265">
        <v>101.71</v>
      </c>
      <c r="V35" s="265">
        <v>99.05</v>
      </c>
      <c r="W35" s="265">
        <v>105.16</v>
      </c>
      <c r="X35" s="265">
        <v>99.96</v>
      </c>
      <c r="Y35" s="658"/>
      <c r="Z35" s="265">
        <v>104.25</v>
      </c>
    </row>
    <row r="36" spans="1:26" ht="18" customHeight="1" outlineLevel="1" x14ac:dyDescent="0.5">
      <c r="A36" s="376">
        <v>2024</v>
      </c>
      <c r="B36" s="377" t="s">
        <v>699</v>
      </c>
      <c r="C36" s="378" t="s">
        <v>696</v>
      </c>
      <c r="D36" s="379">
        <v>103.42</v>
      </c>
      <c r="E36" s="657"/>
      <c r="F36" s="379">
        <v>101.18</v>
      </c>
      <c r="G36" s="379">
        <v>104.3</v>
      </c>
      <c r="H36" s="379">
        <v>99.55</v>
      </c>
      <c r="I36" s="379">
        <v>97.39</v>
      </c>
      <c r="J36" s="379">
        <v>98.69</v>
      </c>
      <c r="K36" s="379">
        <v>99.8</v>
      </c>
      <c r="L36" s="379">
        <v>111.02</v>
      </c>
      <c r="M36" s="379">
        <v>101.7</v>
      </c>
      <c r="N36" s="379">
        <v>102.69</v>
      </c>
      <c r="O36" s="379">
        <v>101.43</v>
      </c>
      <c r="P36" s="379">
        <v>102.35</v>
      </c>
      <c r="Q36" s="379">
        <v>98.37</v>
      </c>
      <c r="R36" s="379">
        <v>110.36</v>
      </c>
      <c r="S36" s="379">
        <v>100.76</v>
      </c>
      <c r="T36" s="379">
        <v>102.45</v>
      </c>
      <c r="U36" s="379">
        <v>98.94</v>
      </c>
      <c r="V36" s="379">
        <v>98.16</v>
      </c>
      <c r="W36" s="379">
        <v>107.72</v>
      </c>
      <c r="X36" s="379">
        <v>100.64</v>
      </c>
      <c r="Y36" s="658"/>
      <c r="Z36" s="379">
        <v>104.32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226</v>
      </c>
      <c r="D37" s="266">
        <v>103.17</v>
      </c>
      <c r="E37" s="657"/>
      <c r="F37" s="266">
        <v>101.01</v>
      </c>
      <c r="G37" s="266">
        <v>103.33</v>
      </c>
      <c r="H37" s="266">
        <v>101.16</v>
      </c>
      <c r="I37" s="266">
        <v>101.63</v>
      </c>
      <c r="J37" s="266">
        <v>96.26</v>
      </c>
      <c r="K37" s="266">
        <v>99.7</v>
      </c>
      <c r="L37" s="266">
        <v>113.48</v>
      </c>
      <c r="M37" s="266">
        <v>102.5</v>
      </c>
      <c r="N37" s="266">
        <v>102.69</v>
      </c>
      <c r="O37" s="266">
        <v>101.34</v>
      </c>
      <c r="P37" s="266">
        <v>97.14</v>
      </c>
      <c r="Q37" s="266">
        <v>97.41</v>
      </c>
      <c r="R37" s="266">
        <v>102.54</v>
      </c>
      <c r="S37" s="266">
        <v>98.92</v>
      </c>
      <c r="T37" s="266">
        <v>99.8</v>
      </c>
      <c r="U37" s="266">
        <v>106.38</v>
      </c>
      <c r="V37" s="266">
        <v>96.56</v>
      </c>
      <c r="W37" s="266">
        <v>107.84</v>
      </c>
      <c r="X37" s="266">
        <v>100.04</v>
      </c>
      <c r="Y37" s="658"/>
      <c r="Z37" s="266">
        <v>104.18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227</v>
      </c>
      <c r="D38" s="265">
        <v>102.87</v>
      </c>
      <c r="E38" s="657"/>
      <c r="F38" s="265">
        <v>101.82</v>
      </c>
      <c r="G38" s="265">
        <v>103.33</v>
      </c>
      <c r="H38" s="265">
        <v>101.16</v>
      </c>
      <c r="I38" s="265">
        <v>102.22</v>
      </c>
      <c r="J38" s="265">
        <v>92.62</v>
      </c>
      <c r="K38" s="265">
        <v>99.6</v>
      </c>
      <c r="L38" s="265">
        <v>110.48</v>
      </c>
      <c r="M38" s="265">
        <v>102.51</v>
      </c>
      <c r="N38" s="265">
        <v>102.69</v>
      </c>
      <c r="O38" s="265">
        <v>101.34</v>
      </c>
      <c r="P38" s="265">
        <v>97.14</v>
      </c>
      <c r="Q38" s="265">
        <v>97.31</v>
      </c>
      <c r="R38" s="265">
        <v>101.17</v>
      </c>
      <c r="S38" s="265">
        <v>99.17</v>
      </c>
      <c r="T38" s="265">
        <v>104.6</v>
      </c>
      <c r="U38" s="265">
        <v>106.28</v>
      </c>
      <c r="V38" s="265">
        <v>93.47</v>
      </c>
      <c r="W38" s="265">
        <v>107.84</v>
      </c>
      <c r="X38" s="265">
        <v>99.28</v>
      </c>
      <c r="Y38" s="658"/>
      <c r="Z38" s="265">
        <v>104.02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228</v>
      </c>
      <c r="D39" s="266">
        <v>102.49</v>
      </c>
      <c r="E39" s="657"/>
      <c r="F39" s="266">
        <v>101.01</v>
      </c>
      <c r="G39" s="266">
        <v>104.46</v>
      </c>
      <c r="H39" s="266">
        <v>96.36</v>
      </c>
      <c r="I39" s="266">
        <v>99.29</v>
      </c>
      <c r="J39" s="266">
        <v>92.43</v>
      </c>
      <c r="K39" s="266">
        <v>99.6</v>
      </c>
      <c r="L39" s="266">
        <v>108.18</v>
      </c>
      <c r="M39" s="266">
        <v>94.84</v>
      </c>
      <c r="N39" s="266">
        <v>102.69</v>
      </c>
      <c r="O39" s="266">
        <v>101.43</v>
      </c>
      <c r="P39" s="266">
        <v>97.14</v>
      </c>
      <c r="Q39" s="266">
        <v>97.41</v>
      </c>
      <c r="R39" s="266">
        <v>101.17</v>
      </c>
      <c r="S39" s="266">
        <v>98.82</v>
      </c>
      <c r="T39" s="266">
        <v>102.06</v>
      </c>
      <c r="U39" s="266">
        <v>102.79</v>
      </c>
      <c r="V39" s="266">
        <v>94.18</v>
      </c>
      <c r="W39" s="266">
        <v>102.93</v>
      </c>
      <c r="X39" s="266">
        <v>98.21</v>
      </c>
      <c r="Y39" s="658"/>
      <c r="Z39" s="266">
        <v>103.87</v>
      </c>
    </row>
    <row r="40" spans="1:26" ht="18" customHeight="1" outlineLevel="1" x14ac:dyDescent="0.5">
      <c r="A40" s="376">
        <v>2024</v>
      </c>
      <c r="B40" s="377" t="s">
        <v>700</v>
      </c>
      <c r="C40" s="378" t="s">
        <v>697</v>
      </c>
      <c r="D40" s="379">
        <v>102.84</v>
      </c>
      <c r="E40" s="657"/>
      <c r="F40" s="379">
        <v>101.28</v>
      </c>
      <c r="G40" s="379">
        <v>103.71</v>
      </c>
      <c r="H40" s="379">
        <v>99.56</v>
      </c>
      <c r="I40" s="379">
        <v>101.05</v>
      </c>
      <c r="J40" s="379">
        <v>93.77</v>
      </c>
      <c r="K40" s="379">
        <v>99.63</v>
      </c>
      <c r="L40" s="379">
        <v>110.71</v>
      </c>
      <c r="M40" s="379">
        <v>99.95</v>
      </c>
      <c r="N40" s="379">
        <v>102.69</v>
      </c>
      <c r="O40" s="379">
        <v>101.37</v>
      </c>
      <c r="P40" s="379">
        <v>97.14</v>
      </c>
      <c r="Q40" s="379">
        <v>97.38</v>
      </c>
      <c r="R40" s="379">
        <v>101.63</v>
      </c>
      <c r="S40" s="379">
        <v>98.97</v>
      </c>
      <c r="T40" s="379">
        <v>102.15</v>
      </c>
      <c r="U40" s="379">
        <v>105.15</v>
      </c>
      <c r="V40" s="379">
        <v>94.74</v>
      </c>
      <c r="W40" s="379">
        <v>106.2</v>
      </c>
      <c r="X40" s="379">
        <v>99.18</v>
      </c>
      <c r="Y40" s="658"/>
      <c r="Z40" s="379">
        <v>104.02</v>
      </c>
    </row>
    <row r="41" spans="1:26" ht="18" customHeight="1" x14ac:dyDescent="0.5">
      <c r="A41" s="376">
        <v>2024</v>
      </c>
      <c r="B41" s="376" t="s">
        <v>691</v>
      </c>
      <c r="C41" s="376" t="s">
        <v>692</v>
      </c>
      <c r="D41" s="379">
        <v>103.23</v>
      </c>
      <c r="E41" s="657"/>
      <c r="F41" s="379">
        <v>101.26</v>
      </c>
      <c r="G41" s="379">
        <v>103.86</v>
      </c>
      <c r="H41" s="379">
        <v>98.54</v>
      </c>
      <c r="I41" s="379">
        <v>99.08</v>
      </c>
      <c r="J41" s="379">
        <v>96.87</v>
      </c>
      <c r="K41" s="379">
        <v>99.7</v>
      </c>
      <c r="L41" s="379">
        <v>109.93</v>
      </c>
      <c r="M41" s="379">
        <v>100.07</v>
      </c>
      <c r="N41" s="379">
        <v>102</v>
      </c>
      <c r="O41" s="379">
        <v>100.44</v>
      </c>
      <c r="P41" s="379">
        <v>101</v>
      </c>
      <c r="Q41" s="379">
        <v>99.92</v>
      </c>
      <c r="R41" s="379">
        <v>105.49</v>
      </c>
      <c r="S41" s="379">
        <v>100.29</v>
      </c>
      <c r="T41" s="379">
        <v>102.39</v>
      </c>
      <c r="U41" s="379">
        <v>99.84</v>
      </c>
      <c r="V41" s="379">
        <v>97.14</v>
      </c>
      <c r="W41" s="379">
        <v>106.56</v>
      </c>
      <c r="X41" s="379">
        <v>100.07</v>
      </c>
      <c r="Y41" s="658"/>
      <c r="Z41" s="379">
        <v>104.25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217</v>
      </c>
      <c r="D42" s="265">
        <v>105.26</v>
      </c>
      <c r="E42" s="657"/>
      <c r="F42" s="265">
        <v>98.34</v>
      </c>
      <c r="G42" s="265">
        <v>99.61</v>
      </c>
      <c r="H42" s="265">
        <v>105.75</v>
      </c>
      <c r="I42" s="265">
        <v>98.37</v>
      </c>
      <c r="J42" s="265">
        <v>95.32</v>
      </c>
      <c r="K42" s="265">
        <v>97.11</v>
      </c>
      <c r="L42" s="265">
        <v>104.22</v>
      </c>
      <c r="M42" s="265">
        <v>97.78</v>
      </c>
      <c r="N42" s="265">
        <v>102.79</v>
      </c>
      <c r="O42" s="265">
        <v>99.82</v>
      </c>
      <c r="P42" s="265">
        <v>107.86</v>
      </c>
      <c r="Q42" s="265">
        <v>94.3</v>
      </c>
      <c r="R42" s="265">
        <v>103.86</v>
      </c>
      <c r="S42" s="265">
        <v>104.72</v>
      </c>
      <c r="T42" s="265">
        <v>102</v>
      </c>
      <c r="U42" s="265">
        <v>100.02</v>
      </c>
      <c r="V42" s="265">
        <v>99.9</v>
      </c>
      <c r="W42" s="265">
        <v>106.02</v>
      </c>
      <c r="X42" s="265">
        <v>99.16</v>
      </c>
      <c r="Y42" s="658"/>
      <c r="Z42" s="265">
        <v>107.23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218</v>
      </c>
      <c r="D43" s="266">
        <v>105.67</v>
      </c>
      <c r="E43" s="657"/>
      <c r="F43" s="266">
        <v>98.24</v>
      </c>
      <c r="G43" s="266">
        <v>99.51</v>
      </c>
      <c r="H43" s="266">
        <v>97.01</v>
      </c>
      <c r="I43" s="266">
        <v>97.98</v>
      </c>
      <c r="J43" s="266">
        <v>97.49</v>
      </c>
      <c r="K43" s="266">
        <v>96.51</v>
      </c>
      <c r="L43" s="266">
        <v>104.53</v>
      </c>
      <c r="M43" s="266">
        <v>96.8</v>
      </c>
      <c r="N43" s="266">
        <v>102.69</v>
      </c>
      <c r="O43" s="266">
        <v>100.23</v>
      </c>
      <c r="P43" s="266">
        <v>107.76</v>
      </c>
      <c r="Q43" s="266">
        <v>91.66</v>
      </c>
      <c r="R43" s="266">
        <v>104.16</v>
      </c>
      <c r="S43" s="266">
        <v>107.24</v>
      </c>
      <c r="T43" s="266">
        <v>95.98</v>
      </c>
      <c r="U43" s="266">
        <v>100.02</v>
      </c>
      <c r="V43" s="266">
        <v>99.02</v>
      </c>
      <c r="W43" s="266">
        <v>105.47</v>
      </c>
      <c r="X43" s="266">
        <v>99.43</v>
      </c>
      <c r="Y43" s="658"/>
      <c r="Z43" s="266">
        <v>107.69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219</v>
      </c>
      <c r="D44" s="265">
        <v>106.15</v>
      </c>
      <c r="E44" s="657"/>
      <c r="F44" s="265">
        <v>98.14</v>
      </c>
      <c r="G44" s="265">
        <v>99.41</v>
      </c>
      <c r="H44" s="265">
        <v>96.12</v>
      </c>
      <c r="I44" s="265">
        <v>100.85</v>
      </c>
      <c r="J44" s="265">
        <v>96.51</v>
      </c>
      <c r="K44" s="265">
        <v>98.21</v>
      </c>
      <c r="L44" s="265">
        <v>105.04</v>
      </c>
      <c r="M44" s="265">
        <v>101.31</v>
      </c>
      <c r="N44" s="265">
        <v>103.39</v>
      </c>
      <c r="O44" s="265">
        <v>99.72</v>
      </c>
      <c r="P44" s="265">
        <v>107.66</v>
      </c>
      <c r="Q44" s="265">
        <v>91.56</v>
      </c>
      <c r="R44" s="265">
        <v>104.17</v>
      </c>
      <c r="S44" s="265">
        <v>102.92</v>
      </c>
      <c r="T44" s="265">
        <v>95.01</v>
      </c>
      <c r="U44" s="265">
        <v>99.92</v>
      </c>
      <c r="V44" s="265">
        <v>96.26</v>
      </c>
      <c r="W44" s="265">
        <v>105.82</v>
      </c>
      <c r="X44" s="265">
        <v>99.96</v>
      </c>
      <c r="Y44" s="658"/>
      <c r="Z44" s="265">
        <v>108.14</v>
      </c>
    </row>
    <row r="45" spans="1:26" ht="18" customHeight="1" outlineLevel="1" x14ac:dyDescent="0.5">
      <c r="A45" s="376">
        <v>2025</v>
      </c>
      <c r="B45" s="377" t="s">
        <v>693</v>
      </c>
      <c r="C45" s="378" t="s">
        <v>694</v>
      </c>
      <c r="D45" s="379">
        <v>105.69</v>
      </c>
      <c r="E45" s="657"/>
      <c r="F45" s="379">
        <v>98.24</v>
      </c>
      <c r="G45" s="379">
        <v>99.51</v>
      </c>
      <c r="H45" s="379">
        <v>99.63</v>
      </c>
      <c r="I45" s="379">
        <v>99.07</v>
      </c>
      <c r="J45" s="379">
        <v>96.44</v>
      </c>
      <c r="K45" s="379">
        <v>97.28</v>
      </c>
      <c r="L45" s="379">
        <v>104.6</v>
      </c>
      <c r="M45" s="379">
        <v>98.63</v>
      </c>
      <c r="N45" s="379">
        <v>102.96</v>
      </c>
      <c r="O45" s="379">
        <v>99.92</v>
      </c>
      <c r="P45" s="379">
        <v>107.76</v>
      </c>
      <c r="Q45" s="379">
        <v>92.51</v>
      </c>
      <c r="R45" s="379">
        <v>104.06</v>
      </c>
      <c r="S45" s="379">
        <v>104.96</v>
      </c>
      <c r="T45" s="379">
        <v>97.66</v>
      </c>
      <c r="U45" s="379">
        <v>99.99</v>
      </c>
      <c r="V45" s="379">
        <v>98.39</v>
      </c>
      <c r="W45" s="379">
        <v>105.77</v>
      </c>
      <c r="X45" s="379">
        <v>99.52</v>
      </c>
      <c r="Y45" s="658"/>
      <c r="Z45" s="379">
        <v>107.69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220</v>
      </c>
      <c r="D46" s="266">
        <v>106.03</v>
      </c>
      <c r="E46" s="657"/>
      <c r="F46" s="266">
        <v>98.04</v>
      </c>
      <c r="G46" s="266">
        <v>98.01</v>
      </c>
      <c r="H46" s="266">
        <v>105.65</v>
      </c>
      <c r="I46" s="266">
        <v>100.75</v>
      </c>
      <c r="J46" s="266">
        <v>100.56</v>
      </c>
      <c r="K46" s="266">
        <v>98.11</v>
      </c>
      <c r="L46" s="266">
        <v>100.72</v>
      </c>
      <c r="M46" s="266">
        <v>101.21</v>
      </c>
      <c r="N46" s="266">
        <v>102.89</v>
      </c>
      <c r="O46" s="266">
        <v>100.03</v>
      </c>
      <c r="P46" s="266">
        <v>107.56</v>
      </c>
      <c r="Q46" s="266">
        <v>92.61</v>
      </c>
      <c r="R46" s="266">
        <v>104.06</v>
      </c>
      <c r="S46" s="266">
        <v>102.82</v>
      </c>
      <c r="T46" s="266">
        <v>105.42</v>
      </c>
      <c r="U46" s="266">
        <v>100.13</v>
      </c>
      <c r="V46" s="266">
        <v>101.09</v>
      </c>
      <c r="W46" s="266">
        <v>105.62</v>
      </c>
      <c r="X46" s="266">
        <v>100.91</v>
      </c>
      <c r="Y46" s="658"/>
      <c r="Z46" s="266">
        <v>107.69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221</v>
      </c>
      <c r="D47" s="265">
        <v>106.03</v>
      </c>
      <c r="E47" s="657"/>
      <c r="F47" s="265">
        <v>96.47</v>
      </c>
      <c r="G47" s="265">
        <v>101.81</v>
      </c>
      <c r="H47" s="265">
        <v>105.55</v>
      </c>
      <c r="I47" s="265">
        <v>101.25</v>
      </c>
      <c r="J47" s="265">
        <v>100.46</v>
      </c>
      <c r="K47" s="265">
        <v>98.61</v>
      </c>
      <c r="L47" s="265">
        <v>100.62</v>
      </c>
      <c r="M47" s="265">
        <v>102.19</v>
      </c>
      <c r="N47" s="265">
        <v>103.29</v>
      </c>
      <c r="O47" s="265">
        <v>99.93</v>
      </c>
      <c r="P47" s="265">
        <v>107.46</v>
      </c>
      <c r="Q47" s="265">
        <v>92.51</v>
      </c>
      <c r="R47" s="265">
        <v>105.09</v>
      </c>
      <c r="S47" s="265">
        <v>102.72</v>
      </c>
      <c r="T47" s="265">
        <v>105.32</v>
      </c>
      <c r="U47" s="265">
        <v>100.03</v>
      </c>
      <c r="V47" s="265">
        <v>100.99</v>
      </c>
      <c r="W47" s="265">
        <v>105.21</v>
      </c>
      <c r="X47" s="265">
        <v>101.2</v>
      </c>
      <c r="Y47" s="658"/>
      <c r="Z47" s="265">
        <v>107.59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222</v>
      </c>
      <c r="D48" s="266">
        <v>105.64</v>
      </c>
      <c r="E48" s="657"/>
      <c r="F48" s="266">
        <v>96.37</v>
      </c>
      <c r="G48" s="266">
        <v>97.91</v>
      </c>
      <c r="H48" s="266">
        <v>96.02</v>
      </c>
      <c r="I48" s="266">
        <v>101.15</v>
      </c>
      <c r="J48" s="266">
        <v>100.36</v>
      </c>
      <c r="K48" s="266">
        <v>98.01</v>
      </c>
      <c r="L48" s="266">
        <v>108.13</v>
      </c>
      <c r="M48" s="266">
        <v>101.11</v>
      </c>
      <c r="N48" s="266">
        <v>102.79</v>
      </c>
      <c r="O48" s="266">
        <v>99.83</v>
      </c>
      <c r="P48" s="266">
        <v>107.36</v>
      </c>
      <c r="Q48" s="266">
        <v>92.41</v>
      </c>
      <c r="R48" s="266">
        <v>105.31</v>
      </c>
      <c r="S48" s="266">
        <v>102.62</v>
      </c>
      <c r="T48" s="266">
        <v>105.22</v>
      </c>
      <c r="U48" s="266">
        <v>99.93</v>
      </c>
      <c r="V48" s="266">
        <v>100.89</v>
      </c>
      <c r="W48" s="266">
        <v>105.11</v>
      </c>
      <c r="X48" s="266">
        <v>100.7</v>
      </c>
      <c r="Y48" s="658"/>
      <c r="Z48" s="266">
        <v>107.23</v>
      </c>
    </row>
    <row r="49" spans="1:26" ht="18" customHeight="1" outlineLevel="1" x14ac:dyDescent="0.5">
      <c r="A49" s="376">
        <v>2025</v>
      </c>
      <c r="B49" s="377" t="s">
        <v>698</v>
      </c>
      <c r="C49" s="378" t="s">
        <v>695</v>
      </c>
      <c r="D49" s="379">
        <v>105.9</v>
      </c>
      <c r="E49" s="657"/>
      <c r="F49" s="379">
        <v>96.96</v>
      </c>
      <c r="G49" s="379">
        <v>99.24</v>
      </c>
      <c r="H49" s="379">
        <v>102.41</v>
      </c>
      <c r="I49" s="379">
        <v>101.05</v>
      </c>
      <c r="J49" s="379">
        <v>100.46</v>
      </c>
      <c r="K49" s="379">
        <v>98.24</v>
      </c>
      <c r="L49" s="379">
        <v>103.16</v>
      </c>
      <c r="M49" s="379">
        <v>101.5</v>
      </c>
      <c r="N49" s="379">
        <v>102.99</v>
      </c>
      <c r="O49" s="379">
        <v>99.93</v>
      </c>
      <c r="P49" s="379">
        <v>107.46</v>
      </c>
      <c r="Q49" s="379">
        <v>92.51</v>
      </c>
      <c r="R49" s="379">
        <v>104.82</v>
      </c>
      <c r="S49" s="379">
        <v>102.72</v>
      </c>
      <c r="T49" s="379">
        <v>105.32</v>
      </c>
      <c r="U49" s="379">
        <v>100.03</v>
      </c>
      <c r="V49" s="379">
        <v>100.99</v>
      </c>
      <c r="W49" s="379">
        <v>105.31</v>
      </c>
      <c r="X49" s="379">
        <v>100.94</v>
      </c>
      <c r="Y49" s="658"/>
      <c r="Z49" s="379">
        <v>107.5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223</v>
      </c>
      <c r="D50" s="265">
        <v>105.2</v>
      </c>
      <c r="E50" s="657"/>
      <c r="F50" s="265">
        <v>101.38</v>
      </c>
      <c r="G50" s="265">
        <v>99.31</v>
      </c>
      <c r="H50" s="265">
        <v>111.73</v>
      </c>
      <c r="I50" s="265">
        <v>101.05</v>
      </c>
      <c r="J50" s="265">
        <v>100.26</v>
      </c>
      <c r="K50" s="265">
        <v>97.01</v>
      </c>
      <c r="L50" s="265">
        <v>108.64</v>
      </c>
      <c r="M50" s="265">
        <v>101.01</v>
      </c>
      <c r="N50" s="265">
        <v>103.19</v>
      </c>
      <c r="O50" s="265">
        <v>101.97</v>
      </c>
      <c r="P50" s="265">
        <v>107.26</v>
      </c>
      <c r="Q50" s="265">
        <v>96.21</v>
      </c>
      <c r="R50" s="265">
        <v>104.99</v>
      </c>
      <c r="S50" s="265">
        <v>111.82</v>
      </c>
      <c r="T50" s="265">
        <v>105.12</v>
      </c>
      <c r="U50" s="265">
        <v>99.83</v>
      </c>
      <c r="V50" s="265">
        <v>100.79</v>
      </c>
      <c r="W50" s="265">
        <v>108.99</v>
      </c>
      <c r="X50" s="265">
        <v>101.77</v>
      </c>
      <c r="Y50" s="658"/>
      <c r="Z50" s="265">
        <v>106.31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224</v>
      </c>
      <c r="D51" s="266">
        <v>104.97</v>
      </c>
      <c r="E51" s="657"/>
      <c r="F51" s="266">
        <v>100.99</v>
      </c>
      <c r="G51" s="266">
        <v>99.21</v>
      </c>
      <c r="H51" s="266">
        <v>111.63</v>
      </c>
      <c r="I51" s="266">
        <v>101.35</v>
      </c>
      <c r="J51" s="266">
        <v>101.34</v>
      </c>
      <c r="K51" s="266">
        <v>96.91</v>
      </c>
      <c r="L51" s="266">
        <v>110.38</v>
      </c>
      <c r="M51" s="266">
        <v>102.09</v>
      </c>
      <c r="N51" s="266">
        <v>104.3</v>
      </c>
      <c r="O51" s="266">
        <v>108.8</v>
      </c>
      <c r="P51" s="266">
        <v>107.16</v>
      </c>
      <c r="Q51" s="266">
        <v>96.11</v>
      </c>
      <c r="R51" s="266">
        <v>106.03</v>
      </c>
      <c r="S51" s="266">
        <v>111.72</v>
      </c>
      <c r="T51" s="266">
        <v>107.07</v>
      </c>
      <c r="U51" s="266">
        <v>99.73</v>
      </c>
      <c r="V51" s="266">
        <v>100.69</v>
      </c>
      <c r="W51" s="266">
        <v>112.58</v>
      </c>
      <c r="X51" s="266">
        <v>102.24</v>
      </c>
      <c r="Y51" s="658"/>
      <c r="Z51" s="266">
        <v>105.85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225</v>
      </c>
      <c r="D52" s="265">
        <v>104.38</v>
      </c>
      <c r="E52" s="657"/>
      <c r="F52" s="265">
        <v>96.27</v>
      </c>
      <c r="G52" s="265">
        <v>101.71</v>
      </c>
      <c r="H52" s="265">
        <v>113.32</v>
      </c>
      <c r="I52" s="265">
        <v>100.95</v>
      </c>
      <c r="J52" s="265">
        <v>100.16</v>
      </c>
      <c r="K52" s="265">
        <v>96.81</v>
      </c>
      <c r="L52" s="265">
        <v>108.54</v>
      </c>
      <c r="M52" s="265">
        <v>100.91</v>
      </c>
      <c r="N52" s="265">
        <v>103.09</v>
      </c>
      <c r="O52" s="265">
        <v>101.87</v>
      </c>
      <c r="P52" s="265">
        <v>107.06</v>
      </c>
      <c r="Q52" s="265">
        <v>96.01</v>
      </c>
      <c r="R52" s="265">
        <v>104.89</v>
      </c>
      <c r="S52" s="265">
        <v>111.62</v>
      </c>
      <c r="T52" s="265">
        <v>105.02</v>
      </c>
      <c r="U52" s="265">
        <v>99.63</v>
      </c>
      <c r="V52" s="265">
        <v>100.59</v>
      </c>
      <c r="W52" s="265">
        <v>108.89</v>
      </c>
      <c r="X52" s="265">
        <v>101.29</v>
      </c>
      <c r="Y52" s="658"/>
      <c r="Z52" s="265">
        <v>105.38</v>
      </c>
    </row>
    <row r="53" spans="1:26" ht="18" customHeight="1" outlineLevel="1" x14ac:dyDescent="0.5">
      <c r="A53" s="376">
        <v>2025</v>
      </c>
      <c r="B53" s="377" t="s">
        <v>699</v>
      </c>
      <c r="C53" s="378" t="s">
        <v>696</v>
      </c>
      <c r="D53" s="379">
        <v>104.85</v>
      </c>
      <c r="E53" s="657"/>
      <c r="F53" s="379">
        <v>99.55</v>
      </c>
      <c r="G53" s="379">
        <v>100.08</v>
      </c>
      <c r="H53" s="379">
        <v>112.23</v>
      </c>
      <c r="I53" s="379">
        <v>101.12</v>
      </c>
      <c r="J53" s="379">
        <v>100.59</v>
      </c>
      <c r="K53" s="379">
        <v>96.91</v>
      </c>
      <c r="L53" s="379">
        <v>109.19</v>
      </c>
      <c r="M53" s="379">
        <v>101.34</v>
      </c>
      <c r="N53" s="379">
        <v>103.53</v>
      </c>
      <c r="O53" s="379">
        <v>104.21</v>
      </c>
      <c r="P53" s="379">
        <v>107.16</v>
      </c>
      <c r="Q53" s="379">
        <v>96.11</v>
      </c>
      <c r="R53" s="379">
        <v>105.3</v>
      </c>
      <c r="S53" s="379">
        <v>111.72</v>
      </c>
      <c r="T53" s="379">
        <v>105.74</v>
      </c>
      <c r="U53" s="379">
        <v>99.73</v>
      </c>
      <c r="V53" s="379">
        <v>100.69</v>
      </c>
      <c r="W53" s="379">
        <v>110.15</v>
      </c>
      <c r="X53" s="379">
        <v>101.77</v>
      </c>
      <c r="Y53" s="658"/>
      <c r="Z53" s="379">
        <v>105.85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226</v>
      </c>
      <c r="D54" s="266">
        <v>104.15</v>
      </c>
      <c r="E54" s="657"/>
      <c r="F54" s="266">
        <v>96.17</v>
      </c>
      <c r="G54" s="266">
        <v>101.61</v>
      </c>
      <c r="H54" s="266">
        <v>112.19</v>
      </c>
      <c r="I54" s="266">
        <v>101.25</v>
      </c>
      <c r="J54" s="266">
        <v>101.24</v>
      </c>
      <c r="K54" s="266">
        <v>96.71</v>
      </c>
      <c r="L54" s="266">
        <v>110.28</v>
      </c>
      <c r="M54" s="266">
        <v>101.99</v>
      </c>
      <c r="N54" s="266">
        <v>104.2</v>
      </c>
      <c r="O54" s="266">
        <v>108.7</v>
      </c>
      <c r="P54" s="266">
        <v>106.96</v>
      </c>
      <c r="Q54" s="266">
        <v>95.91</v>
      </c>
      <c r="R54" s="266">
        <v>105.93</v>
      </c>
      <c r="S54" s="266">
        <v>111.52</v>
      </c>
      <c r="T54" s="266">
        <v>106.97</v>
      </c>
      <c r="U54" s="266">
        <v>99.53</v>
      </c>
      <c r="V54" s="266">
        <v>100.49</v>
      </c>
      <c r="W54" s="266">
        <v>112.48</v>
      </c>
      <c r="X54" s="266">
        <v>101.78</v>
      </c>
      <c r="Y54" s="658"/>
      <c r="Z54" s="266">
        <v>104.92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227</v>
      </c>
      <c r="D55" s="265">
        <v>104.33</v>
      </c>
      <c r="E55" s="657"/>
      <c r="F55" s="265">
        <v>96.07</v>
      </c>
      <c r="G55" s="265">
        <v>101.51</v>
      </c>
      <c r="H55" s="265">
        <v>111.07</v>
      </c>
      <c r="I55" s="265">
        <v>101.15</v>
      </c>
      <c r="J55" s="265">
        <v>98.87</v>
      </c>
      <c r="K55" s="265">
        <v>96.41</v>
      </c>
      <c r="L55" s="265">
        <v>110.18</v>
      </c>
      <c r="M55" s="265">
        <v>101.89</v>
      </c>
      <c r="N55" s="265">
        <v>102.99</v>
      </c>
      <c r="O55" s="265">
        <v>108.6</v>
      </c>
      <c r="P55" s="265">
        <v>106.86</v>
      </c>
      <c r="Q55" s="265">
        <v>95.81</v>
      </c>
      <c r="R55" s="265">
        <v>105.83</v>
      </c>
      <c r="S55" s="265">
        <v>111.42</v>
      </c>
      <c r="T55" s="265">
        <v>106.87</v>
      </c>
      <c r="U55" s="265">
        <v>99.54</v>
      </c>
      <c r="V55" s="265">
        <v>100.39</v>
      </c>
      <c r="W55" s="265">
        <v>112.12</v>
      </c>
      <c r="X55" s="265">
        <v>101.08</v>
      </c>
      <c r="Y55" s="658"/>
      <c r="Z55" s="265">
        <v>105.38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228</v>
      </c>
      <c r="D56" s="266">
        <v>102.83</v>
      </c>
      <c r="E56" s="657"/>
      <c r="F56" s="266">
        <v>94.8</v>
      </c>
      <c r="G56" s="266">
        <v>99.11</v>
      </c>
      <c r="H56" s="266">
        <v>105.45</v>
      </c>
      <c r="I56" s="266">
        <v>100.85</v>
      </c>
      <c r="J56" s="266">
        <v>95.03</v>
      </c>
      <c r="K56" s="266">
        <v>94.91</v>
      </c>
      <c r="L56" s="266">
        <v>110.08</v>
      </c>
      <c r="M56" s="266">
        <v>101.79</v>
      </c>
      <c r="N56" s="266">
        <v>102.89</v>
      </c>
      <c r="O56" s="266">
        <v>100.54</v>
      </c>
      <c r="P56" s="266">
        <v>106.76</v>
      </c>
      <c r="Q56" s="266">
        <v>95.71</v>
      </c>
      <c r="R56" s="266">
        <v>104.79</v>
      </c>
      <c r="S56" s="266">
        <v>111.32</v>
      </c>
      <c r="T56" s="266">
        <v>106.77</v>
      </c>
      <c r="U56" s="266">
        <v>99.44</v>
      </c>
      <c r="V56" s="266">
        <v>97.74</v>
      </c>
      <c r="W56" s="266">
        <v>111.93</v>
      </c>
      <c r="X56" s="266">
        <v>99.47</v>
      </c>
      <c r="Y56" s="658"/>
      <c r="Z56" s="266">
        <v>103.92</v>
      </c>
    </row>
    <row r="57" spans="1:26" ht="18" customHeight="1" outlineLevel="1" x14ac:dyDescent="0.5">
      <c r="A57" s="376">
        <v>2025</v>
      </c>
      <c r="B57" s="377" t="s">
        <v>700</v>
      </c>
      <c r="C57" s="378" t="s">
        <v>697</v>
      </c>
      <c r="D57" s="379">
        <v>103.77</v>
      </c>
      <c r="E57" s="657"/>
      <c r="F57" s="379">
        <v>95.68</v>
      </c>
      <c r="G57" s="379">
        <v>100.74</v>
      </c>
      <c r="H57" s="379">
        <v>109.57</v>
      </c>
      <c r="I57" s="379">
        <v>101.08</v>
      </c>
      <c r="J57" s="379">
        <v>98.38</v>
      </c>
      <c r="K57" s="379">
        <v>96.01</v>
      </c>
      <c r="L57" s="379">
        <v>110.18</v>
      </c>
      <c r="M57" s="379">
        <v>101.89</v>
      </c>
      <c r="N57" s="379">
        <v>103.36</v>
      </c>
      <c r="O57" s="379">
        <v>105.95</v>
      </c>
      <c r="P57" s="379">
        <v>106.86</v>
      </c>
      <c r="Q57" s="379">
        <v>95.81</v>
      </c>
      <c r="R57" s="379">
        <v>105.52</v>
      </c>
      <c r="S57" s="379">
        <v>111.42</v>
      </c>
      <c r="T57" s="379">
        <v>106.87</v>
      </c>
      <c r="U57" s="379">
        <v>99.5</v>
      </c>
      <c r="V57" s="379">
        <v>99.54</v>
      </c>
      <c r="W57" s="379">
        <v>112.18</v>
      </c>
      <c r="X57" s="379">
        <v>100.78</v>
      </c>
      <c r="Y57" s="658"/>
      <c r="Z57" s="379">
        <v>104.74</v>
      </c>
    </row>
    <row r="58" spans="1:26" ht="18" customHeight="1" x14ac:dyDescent="0.5">
      <c r="A58" s="376">
        <v>2025</v>
      </c>
      <c r="B58" s="376" t="s">
        <v>691</v>
      </c>
      <c r="C58" s="376" t="s">
        <v>692</v>
      </c>
      <c r="D58" s="379">
        <v>105.05</v>
      </c>
      <c r="E58" s="657"/>
      <c r="F58" s="379">
        <v>97.61</v>
      </c>
      <c r="G58" s="379">
        <v>99.89</v>
      </c>
      <c r="H58" s="379">
        <v>105.96</v>
      </c>
      <c r="I58" s="379">
        <v>100.58</v>
      </c>
      <c r="J58" s="379">
        <v>98.97</v>
      </c>
      <c r="K58" s="379">
        <v>97.11</v>
      </c>
      <c r="L58" s="379">
        <v>106.78</v>
      </c>
      <c r="M58" s="379">
        <v>100.84</v>
      </c>
      <c r="N58" s="379">
        <v>103.21</v>
      </c>
      <c r="O58" s="379">
        <v>102.5</v>
      </c>
      <c r="P58" s="379">
        <v>107.31</v>
      </c>
      <c r="Q58" s="379">
        <v>94.24</v>
      </c>
      <c r="R58" s="379">
        <v>104.93</v>
      </c>
      <c r="S58" s="379">
        <v>107.71</v>
      </c>
      <c r="T58" s="379">
        <v>103.9</v>
      </c>
      <c r="U58" s="379">
        <v>99.81</v>
      </c>
      <c r="V58" s="379">
        <v>99.9</v>
      </c>
      <c r="W58" s="379">
        <v>108.35</v>
      </c>
      <c r="X58" s="379">
        <v>100.75</v>
      </c>
      <c r="Y58" s="658"/>
      <c r="Z58" s="379">
        <v>106.45</v>
      </c>
    </row>
    <row r="59" spans="1:26" ht="18" customHeight="1" x14ac:dyDescent="0.5">
      <c r="A59" s="240" t="s">
        <v>636</v>
      </c>
      <c r="B59" s="260" t="s">
        <v>3</v>
      </c>
      <c r="C59" s="261" t="s">
        <v>217</v>
      </c>
      <c r="D59" s="265">
        <v>102</v>
      </c>
      <c r="E59" s="657"/>
      <c r="F59" s="265">
        <v>94.6</v>
      </c>
      <c r="G59" s="265">
        <v>99.01</v>
      </c>
      <c r="H59" s="265">
        <v>105.35</v>
      </c>
      <c r="I59" s="265">
        <v>100.65</v>
      </c>
      <c r="J59" s="265">
        <v>94.63</v>
      </c>
      <c r="K59" s="265">
        <v>94.71</v>
      </c>
      <c r="L59" s="265">
        <v>108.74</v>
      </c>
      <c r="M59" s="265">
        <v>98.95</v>
      </c>
      <c r="N59" s="265">
        <v>102.59</v>
      </c>
      <c r="O59" s="265">
        <v>103.7</v>
      </c>
      <c r="P59" s="265">
        <v>106.66</v>
      </c>
      <c r="Q59" s="265">
        <v>100.06</v>
      </c>
      <c r="R59" s="265">
        <v>104.69</v>
      </c>
      <c r="S59" s="265">
        <v>111.22</v>
      </c>
      <c r="T59" s="265">
        <v>106.67</v>
      </c>
      <c r="U59" s="265">
        <v>99.04</v>
      </c>
      <c r="V59" s="265">
        <v>97.64</v>
      </c>
      <c r="W59" s="265">
        <v>112.22</v>
      </c>
      <c r="X59" s="265">
        <v>98.44</v>
      </c>
      <c r="Y59" s="658"/>
      <c r="Z59" s="265">
        <v>103.18</v>
      </c>
    </row>
    <row r="60" spans="1:26" ht="18" customHeight="1" x14ac:dyDescent="0.5">
      <c r="A60" s="242" t="s">
        <v>636</v>
      </c>
      <c r="B60" s="262" t="s">
        <v>4</v>
      </c>
      <c r="C60" s="263" t="s">
        <v>218</v>
      </c>
      <c r="D60" s="266">
        <v>101.5</v>
      </c>
      <c r="E60" s="657"/>
      <c r="F60" s="266">
        <v>94.7</v>
      </c>
      <c r="G60" s="266">
        <v>100.21</v>
      </c>
      <c r="H60" s="266">
        <v>108.49</v>
      </c>
      <c r="I60" s="266">
        <v>100.55</v>
      </c>
      <c r="J60" s="266">
        <v>94.53</v>
      </c>
      <c r="K60" s="266">
        <v>94.81</v>
      </c>
      <c r="L60" s="266">
        <v>108.44</v>
      </c>
      <c r="M60" s="266">
        <v>101.69</v>
      </c>
      <c r="N60" s="266">
        <v>102.79</v>
      </c>
      <c r="O60" s="266">
        <v>100.44</v>
      </c>
      <c r="P60" s="266">
        <v>106.56</v>
      </c>
      <c r="Q60" s="266">
        <v>102.42</v>
      </c>
      <c r="R60" s="266">
        <v>105.21</v>
      </c>
      <c r="S60" s="266">
        <v>113.12</v>
      </c>
      <c r="T60" s="266">
        <v>108.22</v>
      </c>
      <c r="U60" s="266">
        <v>99.14</v>
      </c>
      <c r="V60" s="266">
        <v>97.54</v>
      </c>
      <c r="W60" s="266">
        <v>108.86</v>
      </c>
      <c r="X60" s="266">
        <v>98.52</v>
      </c>
      <c r="Y60" s="658"/>
      <c r="Z60" s="266">
        <v>102.49</v>
      </c>
    </row>
    <row r="61" spans="1:26" ht="18" customHeight="1" x14ac:dyDescent="0.5">
      <c r="A61" s="240" t="s">
        <v>636</v>
      </c>
      <c r="B61" s="260" t="s">
        <v>5</v>
      </c>
      <c r="C61" s="261" t="s">
        <v>219</v>
      </c>
      <c r="D61" s="265">
        <v>82.08</v>
      </c>
      <c r="E61" s="657"/>
      <c r="F61" s="265">
        <v>95.98</v>
      </c>
      <c r="G61" s="265">
        <v>103.22</v>
      </c>
      <c r="H61" s="265">
        <v>99.56</v>
      </c>
      <c r="I61" s="265">
        <v>99.46</v>
      </c>
      <c r="J61" s="265">
        <v>95.81</v>
      </c>
      <c r="K61" s="265">
        <v>103.12</v>
      </c>
      <c r="L61" s="265">
        <v>121.4</v>
      </c>
      <c r="M61" s="265">
        <v>103.56</v>
      </c>
      <c r="N61" s="265">
        <v>111.94</v>
      </c>
      <c r="O61" s="265">
        <v>103.19</v>
      </c>
      <c r="P61" s="265">
        <v>95.67</v>
      </c>
      <c r="Q61" s="265">
        <v>107.03</v>
      </c>
      <c r="R61" s="265">
        <v>106.87</v>
      </c>
      <c r="S61" s="265">
        <v>105.14</v>
      </c>
      <c r="T61" s="265">
        <v>104.14</v>
      </c>
      <c r="U61" s="265">
        <v>98.94</v>
      </c>
      <c r="V61" s="265">
        <v>105.41</v>
      </c>
      <c r="W61" s="265">
        <v>112.08</v>
      </c>
      <c r="X61" s="265">
        <v>99.8</v>
      </c>
      <c r="Y61" s="658"/>
      <c r="Z61" s="265">
        <v>76.2</v>
      </c>
    </row>
    <row r="62" spans="1:26" ht="18" customHeight="1" x14ac:dyDescent="0.5">
      <c r="A62" s="376" t="s">
        <v>636</v>
      </c>
      <c r="B62" s="377" t="s">
        <v>693</v>
      </c>
      <c r="C62" s="378" t="s">
        <v>694</v>
      </c>
      <c r="D62" s="379">
        <v>95.19</v>
      </c>
      <c r="E62" s="657"/>
      <c r="F62" s="379">
        <v>95.09</v>
      </c>
      <c r="G62" s="379">
        <v>100.81</v>
      </c>
      <c r="H62" s="379">
        <v>104.47</v>
      </c>
      <c r="I62" s="379">
        <v>100.22</v>
      </c>
      <c r="J62" s="379">
        <v>94.99</v>
      </c>
      <c r="K62" s="379">
        <v>97.55</v>
      </c>
      <c r="L62" s="379">
        <v>112.86</v>
      </c>
      <c r="M62" s="379">
        <v>101.4</v>
      </c>
      <c r="N62" s="379">
        <v>105.77</v>
      </c>
      <c r="O62" s="379">
        <v>102.44</v>
      </c>
      <c r="P62" s="379">
        <v>102.96</v>
      </c>
      <c r="Q62" s="379">
        <v>103.17</v>
      </c>
      <c r="R62" s="379">
        <v>105.59</v>
      </c>
      <c r="S62" s="379">
        <v>109.83</v>
      </c>
      <c r="T62" s="379">
        <v>106.34</v>
      </c>
      <c r="U62" s="379">
        <v>99.04</v>
      </c>
      <c r="V62" s="379">
        <v>100.2</v>
      </c>
      <c r="W62" s="379">
        <v>111.05</v>
      </c>
      <c r="X62" s="379">
        <v>98.92</v>
      </c>
      <c r="Y62" s="658"/>
      <c r="Z62" s="379">
        <v>93.96</v>
      </c>
    </row>
    <row r="63" spans="1:26" ht="18" customHeight="1" x14ac:dyDescent="0.5">
      <c r="A63" s="242" t="s">
        <v>636</v>
      </c>
      <c r="B63" s="262" t="s">
        <v>6</v>
      </c>
      <c r="C63" s="263" t="s">
        <v>220</v>
      </c>
      <c r="D63" s="266">
        <v>81.900000000000006</v>
      </c>
      <c r="E63" s="657"/>
      <c r="F63" s="266">
        <v>95.98</v>
      </c>
      <c r="G63" s="266">
        <v>103.22</v>
      </c>
      <c r="H63" s="266">
        <v>99.56</v>
      </c>
      <c r="I63" s="266">
        <v>99.46</v>
      </c>
      <c r="J63" s="266">
        <v>95.81</v>
      </c>
      <c r="K63" s="266">
        <v>103.42</v>
      </c>
      <c r="L63" s="266">
        <v>122.12</v>
      </c>
      <c r="M63" s="266">
        <v>103.56</v>
      </c>
      <c r="N63" s="266">
        <v>112.35</v>
      </c>
      <c r="O63" s="266">
        <v>103.19</v>
      </c>
      <c r="P63" s="266">
        <v>97.04</v>
      </c>
      <c r="Q63" s="266">
        <v>107.03</v>
      </c>
      <c r="R63" s="266">
        <v>107.18</v>
      </c>
      <c r="S63" s="266">
        <v>105.14</v>
      </c>
      <c r="T63" s="266">
        <v>106.28</v>
      </c>
      <c r="U63" s="266">
        <v>99.34</v>
      </c>
      <c r="V63" s="266">
        <v>105.41</v>
      </c>
      <c r="W63" s="266">
        <v>112.08</v>
      </c>
      <c r="X63" s="266">
        <v>99.88</v>
      </c>
      <c r="Y63" s="658"/>
      <c r="Z63" s="266">
        <v>75.94</v>
      </c>
    </row>
    <row r="64" spans="1:26" ht="18" customHeight="1" x14ac:dyDescent="0.5">
      <c r="A64" s="246" t="s">
        <v>632</v>
      </c>
      <c r="E64" s="244"/>
      <c r="Z64" s="246" t="s">
        <v>632</v>
      </c>
    </row>
    <row r="65" spans="4:9" ht="18" customHeight="1" x14ac:dyDescent="0.5">
      <c r="D65" s="244"/>
      <c r="E65" s="244"/>
    </row>
    <row r="66" spans="4:9" ht="18" customHeight="1" x14ac:dyDescent="0.5">
      <c r="D66" s="244"/>
      <c r="E66" s="244"/>
    </row>
    <row r="67" spans="4:9" ht="18" customHeight="1" x14ac:dyDescent="0.5">
      <c r="D67" s="244"/>
      <c r="E67" s="244"/>
    </row>
    <row r="68" spans="4:9" ht="18" customHeight="1" x14ac:dyDescent="0.5">
      <c r="D68" s="244"/>
      <c r="E68" s="244"/>
      <c r="I68" s="244"/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B7A4-D4DC-4579-8094-201EB1ADE1B2}">
  <sheetPr>
    <tabColor rgb="FF9BA8C2"/>
    <pageSetUpPr autoPageBreaks="0"/>
  </sheetPr>
  <dimension ref="A1:WVW64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12" style="245" bestFit="1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601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609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59" t="s">
        <v>563</v>
      </c>
      <c r="B4" s="659"/>
      <c r="C4" s="465">
        <v>2025</v>
      </c>
      <c r="D4" s="466">
        <v>1</v>
      </c>
      <c r="E4" s="657" t="s">
        <v>598</v>
      </c>
      <c r="F4" s="467">
        <v>2.9604986197084446E-2</v>
      </c>
      <c r="G4" s="467">
        <v>4.4757274680646081E-2</v>
      </c>
      <c r="H4" s="467">
        <v>7.4885242511352331E-3</v>
      </c>
      <c r="I4" s="467">
        <v>4.2484594673368348E-2</v>
      </c>
      <c r="J4" s="467">
        <v>8.4822780846088852E-2</v>
      </c>
      <c r="K4" s="467">
        <v>3.141122333777123E-2</v>
      </c>
      <c r="L4" s="467">
        <v>7.8262163971960161E-3</v>
      </c>
      <c r="M4" s="467">
        <v>8.7646091870088299E-3</v>
      </c>
      <c r="N4" s="467">
        <v>2.5870935043817347E-2</v>
      </c>
      <c r="O4" s="467">
        <v>5.2779345662347489E-3</v>
      </c>
      <c r="P4" s="467">
        <v>9.7665314724734564E-3</v>
      </c>
      <c r="Q4" s="467">
        <v>4.7397649369086442E-2</v>
      </c>
      <c r="R4" s="467">
        <v>9.4763931596150625E-2</v>
      </c>
      <c r="S4" s="467">
        <v>0.28973111796056983</v>
      </c>
      <c r="T4" s="467">
        <v>0.13644776188769647</v>
      </c>
      <c r="U4" s="467">
        <v>2.9097633726039837E-2</v>
      </c>
      <c r="V4" s="467">
        <v>1.9273630070546867E-2</v>
      </c>
      <c r="W4" s="467">
        <v>8.5212664737085442E-2</v>
      </c>
      <c r="X4" s="467">
        <v>0.95102045266206248</v>
      </c>
      <c r="Y4" s="658" t="s">
        <v>635</v>
      </c>
      <c r="Z4" s="467">
        <v>4.8979547337937558E-2</v>
      </c>
      <c r="AA4" s="468"/>
    </row>
    <row r="5" spans="1:30" ht="18" customHeight="1" x14ac:dyDescent="0.5">
      <c r="A5" s="469"/>
      <c r="B5" s="470"/>
      <c r="C5" s="471"/>
      <c r="D5" s="472"/>
      <c r="E5" s="657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597</v>
      </c>
      <c r="X5" s="473"/>
      <c r="Y5" s="658"/>
      <c r="Z5" s="254">
        <v>5</v>
      </c>
    </row>
    <row r="6" spans="1:30" ht="36" customHeight="1" x14ac:dyDescent="0.5">
      <c r="A6" s="634" t="s">
        <v>230</v>
      </c>
      <c r="B6" s="660" t="s">
        <v>2</v>
      </c>
      <c r="C6" s="661" t="s">
        <v>216</v>
      </c>
      <c r="D6" s="662" t="s">
        <v>604</v>
      </c>
      <c r="E6" s="657"/>
      <c r="F6" s="255" t="s">
        <v>565</v>
      </c>
      <c r="G6" s="255" t="s">
        <v>17</v>
      </c>
      <c r="H6" s="255" t="s">
        <v>567</v>
      </c>
      <c r="I6" s="255" t="s">
        <v>569</v>
      </c>
      <c r="J6" s="255" t="s">
        <v>572</v>
      </c>
      <c r="K6" s="255" t="s">
        <v>574</v>
      </c>
      <c r="L6" s="255" t="s">
        <v>576</v>
      </c>
      <c r="M6" s="255" t="s">
        <v>578</v>
      </c>
      <c r="N6" s="255" t="s">
        <v>580</v>
      </c>
      <c r="O6" s="255" t="s">
        <v>582</v>
      </c>
      <c r="P6" s="255" t="s">
        <v>584</v>
      </c>
      <c r="Q6" s="255" t="s">
        <v>586</v>
      </c>
      <c r="R6" s="255" t="s">
        <v>588</v>
      </c>
      <c r="S6" s="255" t="s">
        <v>590</v>
      </c>
      <c r="T6" s="255" t="s">
        <v>592</v>
      </c>
      <c r="U6" s="255" t="s">
        <v>594</v>
      </c>
      <c r="V6" s="255" t="s">
        <v>596</v>
      </c>
      <c r="W6" s="255" t="s">
        <v>599</v>
      </c>
      <c r="X6" s="256" t="s">
        <v>623</v>
      </c>
      <c r="Y6" s="658"/>
      <c r="Z6" s="257" t="s">
        <v>18</v>
      </c>
    </row>
    <row r="7" spans="1:30" ht="36" customHeight="1" x14ac:dyDescent="0.5">
      <c r="A7" s="634"/>
      <c r="B7" s="660"/>
      <c r="C7" s="661"/>
      <c r="D7" s="663"/>
      <c r="E7" s="657"/>
      <c r="F7" s="258" t="s">
        <v>564</v>
      </c>
      <c r="G7" s="258" t="s">
        <v>363</v>
      </c>
      <c r="H7" s="258" t="s">
        <v>566</v>
      </c>
      <c r="I7" s="258" t="s">
        <v>568</v>
      </c>
      <c r="J7" s="258" t="s">
        <v>571</v>
      </c>
      <c r="K7" s="258" t="s">
        <v>573</v>
      </c>
      <c r="L7" s="258" t="s">
        <v>575</v>
      </c>
      <c r="M7" s="258" t="s">
        <v>577</v>
      </c>
      <c r="N7" s="258" t="s">
        <v>579</v>
      </c>
      <c r="O7" s="258" t="s">
        <v>581</v>
      </c>
      <c r="P7" s="258" t="s">
        <v>583</v>
      </c>
      <c r="Q7" s="258" t="s">
        <v>585</v>
      </c>
      <c r="R7" s="258" t="s">
        <v>587</v>
      </c>
      <c r="S7" s="258" t="s">
        <v>589</v>
      </c>
      <c r="T7" s="258" t="s">
        <v>591</v>
      </c>
      <c r="U7" s="258" t="s">
        <v>593</v>
      </c>
      <c r="V7" s="258" t="s">
        <v>595</v>
      </c>
      <c r="W7" s="258" t="s">
        <v>600</v>
      </c>
      <c r="X7" s="259" t="s">
        <v>624</v>
      </c>
      <c r="Y7" s="658"/>
      <c r="Z7" s="257" t="s">
        <v>570</v>
      </c>
    </row>
    <row r="8" spans="1:30" ht="18" customHeight="1" outlineLevel="2" x14ac:dyDescent="0.5">
      <c r="A8" s="240">
        <v>2023</v>
      </c>
      <c r="B8" s="260" t="s">
        <v>3</v>
      </c>
      <c r="C8" s="261" t="s">
        <v>217</v>
      </c>
      <c r="D8" s="265">
        <v>109.04</v>
      </c>
      <c r="E8" s="657"/>
      <c r="F8" s="265">
        <v>99.54</v>
      </c>
      <c r="G8" s="265">
        <v>98.98</v>
      </c>
      <c r="H8" s="265">
        <v>94.47</v>
      </c>
      <c r="I8" s="265">
        <v>101.36</v>
      </c>
      <c r="J8" s="265">
        <v>94.37</v>
      </c>
      <c r="K8" s="265">
        <v>100.35</v>
      </c>
      <c r="L8" s="265">
        <v>100.19</v>
      </c>
      <c r="M8" s="265">
        <v>101.13</v>
      </c>
      <c r="N8" s="265">
        <v>97.25</v>
      </c>
      <c r="O8" s="265">
        <v>96.84</v>
      </c>
      <c r="P8" s="265">
        <v>97.7</v>
      </c>
      <c r="Q8" s="265">
        <v>87.95</v>
      </c>
      <c r="R8" s="265">
        <v>85.76</v>
      </c>
      <c r="S8" s="265">
        <v>95.75</v>
      </c>
      <c r="T8" s="265">
        <v>99.83</v>
      </c>
      <c r="U8" s="265">
        <v>99.6</v>
      </c>
      <c r="V8" s="265">
        <v>104.74</v>
      </c>
      <c r="W8" s="265">
        <v>109.15</v>
      </c>
      <c r="X8" s="265">
        <v>99.28</v>
      </c>
      <c r="Y8" s="658"/>
      <c r="Z8" s="265">
        <v>98.56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218</v>
      </c>
      <c r="D9" s="266">
        <v>94.19</v>
      </c>
      <c r="E9" s="657"/>
      <c r="F9" s="266">
        <v>99.54</v>
      </c>
      <c r="G9" s="266">
        <v>99.28</v>
      </c>
      <c r="H9" s="266">
        <v>94.47</v>
      </c>
      <c r="I9" s="266">
        <v>95.41</v>
      </c>
      <c r="J9" s="266">
        <v>94.37</v>
      </c>
      <c r="K9" s="266">
        <v>99.76</v>
      </c>
      <c r="L9" s="266">
        <v>100.19</v>
      </c>
      <c r="M9" s="266">
        <v>100.63</v>
      </c>
      <c r="N9" s="266">
        <v>97.25</v>
      </c>
      <c r="O9" s="266">
        <v>92.78</v>
      </c>
      <c r="P9" s="266">
        <v>96.42</v>
      </c>
      <c r="Q9" s="266">
        <v>99.93</v>
      </c>
      <c r="R9" s="266">
        <v>102.7</v>
      </c>
      <c r="S9" s="266">
        <v>96.34</v>
      </c>
      <c r="T9" s="266">
        <v>99.83</v>
      </c>
      <c r="U9" s="266">
        <v>99.6</v>
      </c>
      <c r="V9" s="266">
        <v>96.36</v>
      </c>
      <c r="W9" s="266">
        <v>94.08</v>
      </c>
      <c r="X9" s="266">
        <v>97.95</v>
      </c>
      <c r="Y9" s="658"/>
      <c r="Z9" s="266">
        <v>104.62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219</v>
      </c>
      <c r="D10" s="265">
        <v>94.55</v>
      </c>
      <c r="E10" s="657"/>
      <c r="F10" s="265">
        <v>101.1</v>
      </c>
      <c r="G10" s="265">
        <v>103.2</v>
      </c>
      <c r="H10" s="265">
        <v>98.98</v>
      </c>
      <c r="I10" s="265">
        <v>100.77</v>
      </c>
      <c r="J10" s="265">
        <v>101.24</v>
      </c>
      <c r="K10" s="265">
        <v>100.08</v>
      </c>
      <c r="L10" s="265">
        <v>99.98</v>
      </c>
      <c r="M10" s="265">
        <v>96.9</v>
      </c>
      <c r="N10" s="265">
        <v>102.36</v>
      </c>
      <c r="O10" s="265">
        <v>101.17</v>
      </c>
      <c r="P10" s="265">
        <v>99.56</v>
      </c>
      <c r="Q10" s="265">
        <v>105.34</v>
      </c>
      <c r="R10" s="265">
        <v>105.52</v>
      </c>
      <c r="S10" s="265">
        <v>101.11</v>
      </c>
      <c r="T10" s="265">
        <v>101.02</v>
      </c>
      <c r="U10" s="265">
        <v>97.01</v>
      </c>
      <c r="V10" s="265">
        <v>99.18</v>
      </c>
      <c r="W10" s="265">
        <v>94.52</v>
      </c>
      <c r="X10" s="265">
        <v>100.03</v>
      </c>
      <c r="Y10" s="658"/>
      <c r="Z10" s="265">
        <v>97.41</v>
      </c>
    </row>
    <row r="11" spans="1:30" ht="18" customHeight="1" outlineLevel="1" x14ac:dyDescent="0.5">
      <c r="A11" s="376">
        <v>2023</v>
      </c>
      <c r="B11" s="377" t="s">
        <v>693</v>
      </c>
      <c r="C11" s="378" t="s">
        <v>694</v>
      </c>
      <c r="D11" s="379">
        <v>99.26</v>
      </c>
      <c r="E11" s="657"/>
      <c r="F11" s="379">
        <v>100.06</v>
      </c>
      <c r="G11" s="379">
        <v>100.49</v>
      </c>
      <c r="H11" s="379">
        <v>95.97</v>
      </c>
      <c r="I11" s="379">
        <v>99.18</v>
      </c>
      <c r="J11" s="379">
        <v>96.66</v>
      </c>
      <c r="K11" s="379">
        <v>100.06</v>
      </c>
      <c r="L11" s="379">
        <v>100.12</v>
      </c>
      <c r="M11" s="379">
        <v>99.55</v>
      </c>
      <c r="N11" s="379">
        <v>98.95</v>
      </c>
      <c r="O11" s="379">
        <v>96.93</v>
      </c>
      <c r="P11" s="379">
        <v>97.89</v>
      </c>
      <c r="Q11" s="379">
        <v>97.74</v>
      </c>
      <c r="R11" s="379">
        <v>97.99</v>
      </c>
      <c r="S11" s="379">
        <v>97.73</v>
      </c>
      <c r="T11" s="379">
        <v>100.23</v>
      </c>
      <c r="U11" s="379">
        <v>98.74</v>
      </c>
      <c r="V11" s="379">
        <v>100.09</v>
      </c>
      <c r="W11" s="379">
        <v>99.25</v>
      </c>
      <c r="X11" s="379">
        <v>99.09</v>
      </c>
      <c r="Y11" s="658"/>
      <c r="Z11" s="379">
        <v>100.2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220</v>
      </c>
      <c r="D12" s="266">
        <v>96.35</v>
      </c>
      <c r="E12" s="657"/>
      <c r="F12" s="266">
        <v>100.05</v>
      </c>
      <c r="G12" s="266">
        <v>100.27</v>
      </c>
      <c r="H12" s="266">
        <v>100.48</v>
      </c>
      <c r="I12" s="266">
        <v>99.97</v>
      </c>
      <c r="J12" s="266">
        <v>88.8</v>
      </c>
      <c r="K12" s="266">
        <v>99.07</v>
      </c>
      <c r="L12" s="266">
        <v>99.45</v>
      </c>
      <c r="M12" s="266">
        <v>98.93</v>
      </c>
      <c r="N12" s="266">
        <v>94.52</v>
      </c>
      <c r="O12" s="266">
        <v>98.37</v>
      </c>
      <c r="P12" s="266">
        <v>100.18</v>
      </c>
      <c r="Q12" s="266">
        <v>101.49</v>
      </c>
      <c r="R12" s="266">
        <v>104.86</v>
      </c>
      <c r="S12" s="266">
        <v>98.4</v>
      </c>
      <c r="T12" s="266">
        <v>99.89</v>
      </c>
      <c r="U12" s="266">
        <v>99.18</v>
      </c>
      <c r="V12" s="266">
        <v>99.29</v>
      </c>
      <c r="W12" s="266">
        <v>96.32</v>
      </c>
      <c r="X12" s="266">
        <v>97.95</v>
      </c>
      <c r="Y12" s="658"/>
      <c r="Z12" s="266">
        <v>98.95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221</v>
      </c>
      <c r="D13" s="265">
        <v>105.53</v>
      </c>
      <c r="E13" s="657"/>
      <c r="F13" s="265">
        <v>100.05</v>
      </c>
      <c r="G13" s="265">
        <v>97.47</v>
      </c>
      <c r="H13" s="265">
        <v>100.48</v>
      </c>
      <c r="I13" s="265">
        <v>100.27</v>
      </c>
      <c r="J13" s="265">
        <v>106.51</v>
      </c>
      <c r="K13" s="265">
        <v>99.76</v>
      </c>
      <c r="L13" s="265">
        <v>99.45</v>
      </c>
      <c r="M13" s="265">
        <v>99.83</v>
      </c>
      <c r="N13" s="265">
        <v>94.52</v>
      </c>
      <c r="O13" s="265">
        <v>96.76</v>
      </c>
      <c r="P13" s="265">
        <v>100.18</v>
      </c>
      <c r="Q13" s="265">
        <v>101.58</v>
      </c>
      <c r="R13" s="265">
        <v>104.24</v>
      </c>
      <c r="S13" s="265">
        <v>98.59</v>
      </c>
      <c r="T13" s="265">
        <v>99.89</v>
      </c>
      <c r="U13" s="265">
        <v>101.32</v>
      </c>
      <c r="V13" s="265">
        <v>99.48</v>
      </c>
      <c r="W13" s="265">
        <v>105.53</v>
      </c>
      <c r="X13" s="265">
        <v>101</v>
      </c>
      <c r="Y13" s="658"/>
      <c r="Z13" s="265">
        <v>105.02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222</v>
      </c>
      <c r="D14" s="266">
        <v>92.52</v>
      </c>
      <c r="E14" s="657"/>
      <c r="F14" s="266">
        <v>100.05</v>
      </c>
      <c r="G14" s="266">
        <v>101.66</v>
      </c>
      <c r="H14" s="266">
        <v>100.48</v>
      </c>
      <c r="I14" s="266">
        <v>100.27</v>
      </c>
      <c r="J14" s="266">
        <v>88.8</v>
      </c>
      <c r="K14" s="266">
        <v>99.76</v>
      </c>
      <c r="L14" s="266">
        <v>99.45</v>
      </c>
      <c r="M14" s="266">
        <v>100.63</v>
      </c>
      <c r="N14" s="266">
        <v>106.52</v>
      </c>
      <c r="O14" s="266">
        <v>98.37</v>
      </c>
      <c r="P14" s="266">
        <v>100.18</v>
      </c>
      <c r="Q14" s="266">
        <v>89.33</v>
      </c>
      <c r="R14" s="266">
        <v>86.53</v>
      </c>
      <c r="S14" s="266">
        <v>99.27</v>
      </c>
      <c r="T14" s="266">
        <v>99.89</v>
      </c>
      <c r="U14" s="266">
        <v>101.32</v>
      </c>
      <c r="V14" s="266">
        <v>99.48</v>
      </c>
      <c r="W14" s="266">
        <v>92.45</v>
      </c>
      <c r="X14" s="266">
        <v>97.62</v>
      </c>
      <c r="Y14" s="658"/>
      <c r="Z14" s="266">
        <v>98.95</v>
      </c>
    </row>
    <row r="15" spans="1:30" ht="18" customHeight="1" outlineLevel="1" x14ac:dyDescent="0.5">
      <c r="A15" s="376">
        <v>2023</v>
      </c>
      <c r="B15" s="377" t="s">
        <v>698</v>
      </c>
      <c r="C15" s="378" t="s">
        <v>695</v>
      </c>
      <c r="D15" s="379">
        <v>98.13</v>
      </c>
      <c r="E15" s="657"/>
      <c r="F15" s="379">
        <v>100.05</v>
      </c>
      <c r="G15" s="379">
        <v>99.8</v>
      </c>
      <c r="H15" s="379">
        <v>100.48</v>
      </c>
      <c r="I15" s="379">
        <v>100.17</v>
      </c>
      <c r="J15" s="379">
        <v>94.7</v>
      </c>
      <c r="K15" s="379">
        <v>99.53</v>
      </c>
      <c r="L15" s="379">
        <v>99.45</v>
      </c>
      <c r="M15" s="379">
        <v>99.8</v>
      </c>
      <c r="N15" s="379">
        <v>98.52</v>
      </c>
      <c r="O15" s="379">
        <v>97.83</v>
      </c>
      <c r="P15" s="379">
        <v>100.18</v>
      </c>
      <c r="Q15" s="379">
        <v>97.47</v>
      </c>
      <c r="R15" s="379">
        <v>98.54</v>
      </c>
      <c r="S15" s="379">
        <v>98.75</v>
      </c>
      <c r="T15" s="379">
        <v>99.89</v>
      </c>
      <c r="U15" s="379">
        <v>100.61</v>
      </c>
      <c r="V15" s="379">
        <v>99.42</v>
      </c>
      <c r="W15" s="379">
        <v>98.1</v>
      </c>
      <c r="X15" s="379">
        <v>98.86</v>
      </c>
      <c r="Y15" s="658"/>
      <c r="Z15" s="379">
        <v>100.97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223</v>
      </c>
      <c r="D16" s="265">
        <v>104.96</v>
      </c>
      <c r="E16" s="657"/>
      <c r="F16" s="265">
        <v>100.05</v>
      </c>
      <c r="G16" s="265">
        <v>100.16</v>
      </c>
      <c r="H16" s="265">
        <v>99.34</v>
      </c>
      <c r="I16" s="265">
        <v>99.97</v>
      </c>
      <c r="J16" s="265">
        <v>76.16</v>
      </c>
      <c r="K16" s="265">
        <v>99.53</v>
      </c>
      <c r="L16" s="265">
        <v>98.33</v>
      </c>
      <c r="M16" s="265">
        <v>99.1</v>
      </c>
      <c r="N16" s="265">
        <v>100.87</v>
      </c>
      <c r="O16" s="265">
        <v>96.92</v>
      </c>
      <c r="P16" s="265">
        <v>100.12</v>
      </c>
      <c r="Q16" s="265">
        <v>100.25</v>
      </c>
      <c r="R16" s="265">
        <v>97.43</v>
      </c>
      <c r="S16" s="265">
        <v>94.82</v>
      </c>
      <c r="T16" s="265">
        <v>98.76</v>
      </c>
      <c r="U16" s="265">
        <v>100.27</v>
      </c>
      <c r="V16" s="265">
        <v>99.54</v>
      </c>
      <c r="W16" s="265">
        <v>105.02</v>
      </c>
      <c r="X16" s="265">
        <v>98.48</v>
      </c>
      <c r="Y16" s="658"/>
      <c r="Z16" s="265">
        <v>99.56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224</v>
      </c>
      <c r="D17" s="266">
        <v>95.07</v>
      </c>
      <c r="E17" s="657"/>
      <c r="F17" s="266">
        <v>99.75</v>
      </c>
      <c r="G17" s="266">
        <v>101.02</v>
      </c>
      <c r="H17" s="266">
        <v>100.1</v>
      </c>
      <c r="I17" s="266">
        <v>99.88</v>
      </c>
      <c r="J17" s="266">
        <v>85.14</v>
      </c>
      <c r="K17" s="266">
        <v>99.76</v>
      </c>
      <c r="L17" s="266">
        <v>100.6</v>
      </c>
      <c r="M17" s="266">
        <v>100.63</v>
      </c>
      <c r="N17" s="266">
        <v>93.97</v>
      </c>
      <c r="O17" s="266">
        <v>102.5</v>
      </c>
      <c r="P17" s="266">
        <v>101.11</v>
      </c>
      <c r="Q17" s="266">
        <v>92.3</v>
      </c>
      <c r="R17" s="266">
        <v>99.32</v>
      </c>
      <c r="S17" s="266">
        <v>102.89</v>
      </c>
      <c r="T17" s="266">
        <v>100.43</v>
      </c>
      <c r="U17" s="266">
        <v>99.98</v>
      </c>
      <c r="V17" s="266">
        <v>100.35</v>
      </c>
      <c r="W17" s="266">
        <v>95.01</v>
      </c>
      <c r="X17" s="266">
        <v>96.91</v>
      </c>
      <c r="Y17" s="658"/>
      <c r="Z17" s="266">
        <v>100.19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225</v>
      </c>
      <c r="D18" s="265">
        <v>104.39</v>
      </c>
      <c r="E18" s="657"/>
      <c r="F18" s="265">
        <v>99.75</v>
      </c>
      <c r="G18" s="265">
        <v>99.93</v>
      </c>
      <c r="H18" s="265">
        <v>100.4</v>
      </c>
      <c r="I18" s="265">
        <v>100.47</v>
      </c>
      <c r="J18" s="265">
        <v>143.72</v>
      </c>
      <c r="K18" s="265">
        <v>99.76</v>
      </c>
      <c r="L18" s="265">
        <v>100.9</v>
      </c>
      <c r="M18" s="265">
        <v>101.13</v>
      </c>
      <c r="N18" s="265">
        <v>104.73</v>
      </c>
      <c r="O18" s="265">
        <v>102.2</v>
      </c>
      <c r="P18" s="265">
        <v>101.3</v>
      </c>
      <c r="Q18" s="265">
        <v>110.85</v>
      </c>
      <c r="R18" s="265">
        <v>99.62</v>
      </c>
      <c r="S18" s="265">
        <v>102.89</v>
      </c>
      <c r="T18" s="265">
        <v>100.73</v>
      </c>
      <c r="U18" s="265">
        <v>100.98</v>
      </c>
      <c r="V18" s="265">
        <v>100.35</v>
      </c>
      <c r="W18" s="265">
        <v>104.44</v>
      </c>
      <c r="X18" s="265">
        <v>106.04</v>
      </c>
      <c r="Y18" s="658"/>
      <c r="Z18" s="265">
        <v>99.69</v>
      </c>
    </row>
    <row r="19" spans="1:26" ht="18" customHeight="1" outlineLevel="1" x14ac:dyDescent="0.5">
      <c r="A19" s="376">
        <v>2023</v>
      </c>
      <c r="B19" s="377" t="s">
        <v>699</v>
      </c>
      <c r="C19" s="378" t="s">
        <v>696</v>
      </c>
      <c r="D19" s="379">
        <v>101.47</v>
      </c>
      <c r="E19" s="657"/>
      <c r="F19" s="379">
        <v>99.85</v>
      </c>
      <c r="G19" s="379">
        <v>100.37</v>
      </c>
      <c r="H19" s="379">
        <v>99.95</v>
      </c>
      <c r="I19" s="379">
        <v>100.11</v>
      </c>
      <c r="J19" s="379">
        <v>101.67</v>
      </c>
      <c r="K19" s="379">
        <v>99.68</v>
      </c>
      <c r="L19" s="379">
        <v>99.94</v>
      </c>
      <c r="M19" s="379">
        <v>100.29</v>
      </c>
      <c r="N19" s="379">
        <v>99.86</v>
      </c>
      <c r="O19" s="379">
        <v>100.54</v>
      </c>
      <c r="P19" s="379">
        <v>100.84</v>
      </c>
      <c r="Q19" s="379">
        <v>101.13</v>
      </c>
      <c r="R19" s="379">
        <v>98.79</v>
      </c>
      <c r="S19" s="379">
        <v>100.2</v>
      </c>
      <c r="T19" s="379">
        <v>99.97</v>
      </c>
      <c r="U19" s="379">
        <v>100.41</v>
      </c>
      <c r="V19" s="379">
        <v>100.08</v>
      </c>
      <c r="W19" s="379">
        <v>101.49</v>
      </c>
      <c r="X19" s="379">
        <v>100.48</v>
      </c>
      <c r="Y19" s="658"/>
      <c r="Z19" s="379">
        <v>99.81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226</v>
      </c>
      <c r="D20" s="266">
        <v>103.38</v>
      </c>
      <c r="E20" s="657"/>
      <c r="F20" s="266">
        <v>98.67</v>
      </c>
      <c r="G20" s="266">
        <v>99.47</v>
      </c>
      <c r="H20" s="266">
        <v>103.26</v>
      </c>
      <c r="I20" s="266">
        <v>100.01</v>
      </c>
      <c r="J20" s="266">
        <v>106.62</v>
      </c>
      <c r="K20" s="266">
        <v>100.39</v>
      </c>
      <c r="L20" s="266">
        <v>100.16</v>
      </c>
      <c r="M20" s="266">
        <v>100.13</v>
      </c>
      <c r="N20" s="266">
        <v>106.18</v>
      </c>
      <c r="O20" s="266">
        <v>103.18</v>
      </c>
      <c r="P20" s="266">
        <v>102.15</v>
      </c>
      <c r="Q20" s="266">
        <v>115.8</v>
      </c>
      <c r="R20" s="266">
        <v>104.33</v>
      </c>
      <c r="S20" s="266">
        <v>102.98</v>
      </c>
      <c r="T20" s="266">
        <v>99.58</v>
      </c>
      <c r="U20" s="266">
        <v>98.05</v>
      </c>
      <c r="V20" s="266">
        <v>99.98</v>
      </c>
      <c r="W20" s="266">
        <v>103.43</v>
      </c>
      <c r="X20" s="266">
        <v>102.56</v>
      </c>
      <c r="Y20" s="658"/>
      <c r="Z20" s="266">
        <v>98.53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227</v>
      </c>
      <c r="D21" s="265">
        <v>104.21</v>
      </c>
      <c r="E21" s="657"/>
      <c r="F21" s="265">
        <v>98.67</v>
      </c>
      <c r="G21" s="265">
        <v>99.28</v>
      </c>
      <c r="H21" s="265">
        <v>103.77</v>
      </c>
      <c r="I21" s="265">
        <v>100.61</v>
      </c>
      <c r="J21" s="265">
        <v>107.14</v>
      </c>
      <c r="K21" s="265">
        <v>100.88</v>
      </c>
      <c r="L21" s="265">
        <v>100.65</v>
      </c>
      <c r="M21" s="265">
        <v>99.33</v>
      </c>
      <c r="N21" s="265">
        <v>106.18</v>
      </c>
      <c r="O21" s="265">
        <v>107.25</v>
      </c>
      <c r="P21" s="265">
        <v>102.15</v>
      </c>
      <c r="Q21" s="265">
        <v>97.59</v>
      </c>
      <c r="R21" s="265">
        <v>104.84</v>
      </c>
      <c r="S21" s="265">
        <v>103.49</v>
      </c>
      <c r="T21" s="265">
        <v>100.07</v>
      </c>
      <c r="U21" s="265">
        <v>101.34</v>
      </c>
      <c r="V21" s="265">
        <v>100.77</v>
      </c>
      <c r="W21" s="265">
        <v>104.27</v>
      </c>
      <c r="X21" s="265">
        <v>101.67</v>
      </c>
      <c r="Y21" s="658"/>
      <c r="Z21" s="265">
        <v>99.02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228</v>
      </c>
      <c r="D22" s="266">
        <v>95.81</v>
      </c>
      <c r="E22" s="657"/>
      <c r="F22" s="266">
        <v>102.81</v>
      </c>
      <c r="G22" s="266">
        <v>99.28</v>
      </c>
      <c r="H22" s="266">
        <v>103.77</v>
      </c>
      <c r="I22" s="266">
        <v>101.01</v>
      </c>
      <c r="J22" s="266">
        <v>107.14</v>
      </c>
      <c r="K22" s="266">
        <v>100.88</v>
      </c>
      <c r="L22" s="266">
        <v>100.65</v>
      </c>
      <c r="M22" s="266">
        <v>101.63</v>
      </c>
      <c r="N22" s="266">
        <v>95.65</v>
      </c>
      <c r="O22" s="266">
        <v>103.69</v>
      </c>
      <c r="P22" s="266">
        <v>98.94</v>
      </c>
      <c r="Q22" s="266">
        <v>97.59</v>
      </c>
      <c r="R22" s="266">
        <v>104.84</v>
      </c>
      <c r="S22" s="266">
        <v>103.49</v>
      </c>
      <c r="T22" s="266">
        <v>100.07</v>
      </c>
      <c r="U22" s="266">
        <v>101.34</v>
      </c>
      <c r="V22" s="266">
        <v>100.47</v>
      </c>
      <c r="W22" s="266">
        <v>95.77</v>
      </c>
      <c r="X22" s="266">
        <v>100.51</v>
      </c>
      <c r="Y22" s="658"/>
      <c r="Z22" s="266">
        <v>99.5</v>
      </c>
    </row>
    <row r="23" spans="1:26" ht="18" customHeight="1" outlineLevel="1" x14ac:dyDescent="0.5">
      <c r="A23" s="376">
        <v>2023</v>
      </c>
      <c r="B23" s="377" t="s">
        <v>700</v>
      </c>
      <c r="C23" s="378" t="s">
        <v>697</v>
      </c>
      <c r="D23" s="379">
        <v>101.13</v>
      </c>
      <c r="E23" s="657"/>
      <c r="F23" s="379">
        <v>100.05</v>
      </c>
      <c r="G23" s="379">
        <v>99.34</v>
      </c>
      <c r="H23" s="379">
        <v>103.6</v>
      </c>
      <c r="I23" s="379">
        <v>100.54</v>
      </c>
      <c r="J23" s="379">
        <v>106.97</v>
      </c>
      <c r="K23" s="379">
        <v>100.72</v>
      </c>
      <c r="L23" s="379">
        <v>100.49</v>
      </c>
      <c r="M23" s="379">
        <v>100.36</v>
      </c>
      <c r="N23" s="379">
        <v>102.67</v>
      </c>
      <c r="O23" s="379">
        <v>104.71</v>
      </c>
      <c r="P23" s="379">
        <v>101.08</v>
      </c>
      <c r="Q23" s="379">
        <v>103.66</v>
      </c>
      <c r="R23" s="379">
        <v>104.67</v>
      </c>
      <c r="S23" s="379">
        <v>103.32</v>
      </c>
      <c r="T23" s="379">
        <v>99.91</v>
      </c>
      <c r="U23" s="379">
        <v>100.24</v>
      </c>
      <c r="V23" s="379">
        <v>100.41</v>
      </c>
      <c r="W23" s="379">
        <v>101.16</v>
      </c>
      <c r="X23" s="379">
        <v>101.58</v>
      </c>
      <c r="Y23" s="658"/>
      <c r="Z23" s="379">
        <v>99.02</v>
      </c>
    </row>
    <row r="24" spans="1:26" ht="18" customHeight="1" x14ac:dyDescent="0.5">
      <c r="A24" s="376">
        <v>2023</v>
      </c>
      <c r="B24" s="376" t="s">
        <v>691</v>
      </c>
      <c r="C24" s="376" t="s">
        <v>692</v>
      </c>
      <c r="D24" s="379">
        <v>100</v>
      </c>
      <c r="E24" s="657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658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217</v>
      </c>
      <c r="D25" s="265">
        <v>103.55</v>
      </c>
      <c r="E25" s="657"/>
      <c r="F25" s="265">
        <v>102.38</v>
      </c>
      <c r="G25" s="265">
        <v>101.14</v>
      </c>
      <c r="H25" s="265">
        <v>106.72</v>
      </c>
      <c r="I25" s="265">
        <v>103.65</v>
      </c>
      <c r="J25" s="265">
        <v>101.53</v>
      </c>
      <c r="K25" s="265">
        <v>103.26</v>
      </c>
      <c r="L25" s="265">
        <v>101.31</v>
      </c>
      <c r="M25" s="265">
        <v>102.92</v>
      </c>
      <c r="N25" s="265">
        <v>98.44</v>
      </c>
      <c r="O25" s="265">
        <v>97.89</v>
      </c>
      <c r="P25" s="265">
        <v>106.17</v>
      </c>
      <c r="Q25" s="265">
        <v>89.48</v>
      </c>
      <c r="R25" s="265">
        <v>89.89</v>
      </c>
      <c r="S25" s="265">
        <v>99.43</v>
      </c>
      <c r="T25" s="265">
        <v>102.85</v>
      </c>
      <c r="U25" s="265">
        <v>98.24</v>
      </c>
      <c r="V25" s="265">
        <v>89.18</v>
      </c>
      <c r="W25" s="265">
        <v>103.54</v>
      </c>
      <c r="X25" s="265">
        <v>100.37</v>
      </c>
      <c r="Y25" s="658"/>
      <c r="Z25" s="265">
        <v>104.34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218</v>
      </c>
      <c r="D26" s="266">
        <v>110.39</v>
      </c>
      <c r="E26" s="657"/>
      <c r="F26" s="266">
        <v>104.16</v>
      </c>
      <c r="G26" s="266">
        <v>103.52</v>
      </c>
      <c r="H26" s="266">
        <v>107.71</v>
      </c>
      <c r="I26" s="266">
        <v>103.8</v>
      </c>
      <c r="J26" s="266">
        <v>99.94</v>
      </c>
      <c r="K26" s="266">
        <v>103.42</v>
      </c>
      <c r="L26" s="266">
        <v>105.61</v>
      </c>
      <c r="M26" s="266">
        <v>103.07</v>
      </c>
      <c r="N26" s="266">
        <v>98.58</v>
      </c>
      <c r="O26" s="266">
        <v>106.85</v>
      </c>
      <c r="P26" s="266">
        <v>106.33</v>
      </c>
      <c r="Q26" s="266">
        <v>104.42</v>
      </c>
      <c r="R26" s="266">
        <v>98.96</v>
      </c>
      <c r="S26" s="266">
        <v>99.73</v>
      </c>
      <c r="T26" s="266">
        <v>103.71</v>
      </c>
      <c r="U26" s="266">
        <v>99.36</v>
      </c>
      <c r="V26" s="266">
        <v>89.31</v>
      </c>
      <c r="W26" s="266">
        <v>110.45</v>
      </c>
      <c r="X26" s="266">
        <v>103.88</v>
      </c>
      <c r="Y26" s="658"/>
      <c r="Z26" s="266">
        <v>104.65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219</v>
      </c>
      <c r="D27" s="265">
        <v>107.11</v>
      </c>
      <c r="E27" s="657"/>
      <c r="F27" s="265">
        <v>104.32</v>
      </c>
      <c r="G27" s="265">
        <v>103.68</v>
      </c>
      <c r="H27" s="265">
        <v>107.71</v>
      </c>
      <c r="I27" s="265">
        <v>103.95</v>
      </c>
      <c r="J27" s="265">
        <v>101.83</v>
      </c>
      <c r="K27" s="265">
        <v>104.08</v>
      </c>
      <c r="L27" s="265">
        <v>105.77</v>
      </c>
      <c r="M27" s="265">
        <v>107.07</v>
      </c>
      <c r="N27" s="265">
        <v>103.95</v>
      </c>
      <c r="O27" s="265">
        <v>107.01</v>
      </c>
      <c r="P27" s="265">
        <v>100.02</v>
      </c>
      <c r="Q27" s="265">
        <v>104.42</v>
      </c>
      <c r="R27" s="265">
        <v>99.11</v>
      </c>
      <c r="S27" s="265">
        <v>99.73</v>
      </c>
      <c r="T27" s="265">
        <v>103.71</v>
      </c>
      <c r="U27" s="265">
        <v>99.51</v>
      </c>
      <c r="V27" s="265">
        <v>94.08</v>
      </c>
      <c r="W27" s="265">
        <v>107.14</v>
      </c>
      <c r="X27" s="265">
        <v>104.17</v>
      </c>
      <c r="Y27" s="658"/>
      <c r="Z27" s="265">
        <v>104.65</v>
      </c>
    </row>
    <row r="28" spans="1:26" ht="18" customHeight="1" outlineLevel="1" x14ac:dyDescent="0.5">
      <c r="A28" s="376">
        <v>2024</v>
      </c>
      <c r="B28" s="377" t="s">
        <v>693</v>
      </c>
      <c r="C28" s="378" t="s">
        <v>694</v>
      </c>
      <c r="D28" s="379">
        <v>107.02</v>
      </c>
      <c r="E28" s="657"/>
      <c r="F28" s="379">
        <v>103.62</v>
      </c>
      <c r="G28" s="379">
        <v>102.78</v>
      </c>
      <c r="H28" s="379">
        <v>107.38</v>
      </c>
      <c r="I28" s="379">
        <v>103.8</v>
      </c>
      <c r="J28" s="379">
        <v>101.1</v>
      </c>
      <c r="K28" s="379">
        <v>103.59</v>
      </c>
      <c r="L28" s="379">
        <v>104.23</v>
      </c>
      <c r="M28" s="379">
        <v>104.35</v>
      </c>
      <c r="N28" s="379">
        <v>100.32</v>
      </c>
      <c r="O28" s="379">
        <v>103.92</v>
      </c>
      <c r="P28" s="379">
        <v>104.17</v>
      </c>
      <c r="Q28" s="379">
        <v>99.44</v>
      </c>
      <c r="R28" s="379">
        <v>95.99</v>
      </c>
      <c r="S28" s="379">
        <v>99.63</v>
      </c>
      <c r="T28" s="379">
        <v>103.42</v>
      </c>
      <c r="U28" s="379">
        <v>99.04</v>
      </c>
      <c r="V28" s="379">
        <v>90.86</v>
      </c>
      <c r="W28" s="379">
        <v>107.04</v>
      </c>
      <c r="X28" s="379">
        <v>102.81</v>
      </c>
      <c r="Y28" s="658"/>
      <c r="Z28" s="379">
        <v>104.55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220</v>
      </c>
      <c r="D29" s="266">
        <v>114.79</v>
      </c>
      <c r="E29" s="657"/>
      <c r="F29" s="266">
        <v>104.87</v>
      </c>
      <c r="G29" s="266">
        <v>102.21</v>
      </c>
      <c r="H29" s="266">
        <v>107.33</v>
      </c>
      <c r="I29" s="266">
        <v>101.16</v>
      </c>
      <c r="J29" s="266">
        <v>108.97</v>
      </c>
      <c r="K29" s="266">
        <v>105.11</v>
      </c>
      <c r="L29" s="266">
        <v>105.62</v>
      </c>
      <c r="M29" s="266">
        <v>108.01</v>
      </c>
      <c r="N29" s="266">
        <v>95.81</v>
      </c>
      <c r="O29" s="266">
        <v>107.45</v>
      </c>
      <c r="P29" s="266">
        <v>96.53</v>
      </c>
      <c r="Q29" s="266">
        <v>102.2</v>
      </c>
      <c r="R29" s="266">
        <v>98.65</v>
      </c>
      <c r="S29" s="266">
        <v>95.53</v>
      </c>
      <c r="T29" s="266">
        <v>105.78</v>
      </c>
      <c r="U29" s="266">
        <v>96.83</v>
      </c>
      <c r="V29" s="266">
        <v>102.48</v>
      </c>
      <c r="W29" s="266">
        <v>114.89</v>
      </c>
      <c r="X29" s="266">
        <v>104.91</v>
      </c>
      <c r="Y29" s="658"/>
      <c r="Z29" s="266">
        <v>105.15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221</v>
      </c>
      <c r="D30" s="265">
        <v>106.97</v>
      </c>
      <c r="E30" s="657"/>
      <c r="F30" s="265">
        <v>104.87</v>
      </c>
      <c r="G30" s="265">
        <v>102.21</v>
      </c>
      <c r="H30" s="265">
        <v>107.33</v>
      </c>
      <c r="I30" s="265">
        <v>101.16</v>
      </c>
      <c r="J30" s="265">
        <v>108.97</v>
      </c>
      <c r="K30" s="265">
        <v>105.11</v>
      </c>
      <c r="L30" s="265">
        <v>105.62</v>
      </c>
      <c r="M30" s="265">
        <v>108.52</v>
      </c>
      <c r="N30" s="265">
        <v>105.1</v>
      </c>
      <c r="O30" s="265">
        <v>100.5</v>
      </c>
      <c r="P30" s="265">
        <v>96.53</v>
      </c>
      <c r="Q30" s="265">
        <v>117.42</v>
      </c>
      <c r="R30" s="265">
        <v>98.65</v>
      </c>
      <c r="S30" s="265">
        <v>95.53</v>
      </c>
      <c r="T30" s="265">
        <v>105.78</v>
      </c>
      <c r="U30" s="265">
        <v>104.42</v>
      </c>
      <c r="V30" s="265">
        <v>99.99</v>
      </c>
      <c r="W30" s="265">
        <v>106.99</v>
      </c>
      <c r="X30" s="265">
        <v>106.41</v>
      </c>
      <c r="Y30" s="658"/>
      <c r="Z30" s="265">
        <v>105.66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222</v>
      </c>
      <c r="D31" s="266">
        <v>103.71</v>
      </c>
      <c r="E31" s="657"/>
      <c r="F31" s="266">
        <v>104.87</v>
      </c>
      <c r="G31" s="266">
        <v>104.78</v>
      </c>
      <c r="H31" s="266">
        <v>106.34</v>
      </c>
      <c r="I31" s="266">
        <v>109.28</v>
      </c>
      <c r="J31" s="266">
        <v>108.97</v>
      </c>
      <c r="K31" s="266">
        <v>103.79</v>
      </c>
      <c r="L31" s="266">
        <v>105.62</v>
      </c>
      <c r="M31" s="266">
        <v>108.52</v>
      </c>
      <c r="N31" s="266">
        <v>105.1</v>
      </c>
      <c r="O31" s="266">
        <v>107.45</v>
      </c>
      <c r="P31" s="266">
        <v>102.77</v>
      </c>
      <c r="Q31" s="266">
        <v>102.2</v>
      </c>
      <c r="R31" s="266">
        <v>99.61</v>
      </c>
      <c r="S31" s="266">
        <v>104.51</v>
      </c>
      <c r="T31" s="266">
        <v>106.66</v>
      </c>
      <c r="U31" s="266">
        <v>104.42</v>
      </c>
      <c r="V31" s="266">
        <v>92.81</v>
      </c>
      <c r="W31" s="266">
        <v>103.69</v>
      </c>
      <c r="X31" s="266">
        <v>104.98</v>
      </c>
      <c r="Y31" s="658"/>
      <c r="Z31" s="266">
        <v>105.66</v>
      </c>
    </row>
    <row r="32" spans="1:26" ht="18" customHeight="1" outlineLevel="1" x14ac:dyDescent="0.5">
      <c r="A32" s="376">
        <v>2024</v>
      </c>
      <c r="B32" s="377" t="s">
        <v>698</v>
      </c>
      <c r="C32" s="378" t="s">
        <v>695</v>
      </c>
      <c r="D32" s="379">
        <v>108.49</v>
      </c>
      <c r="E32" s="657"/>
      <c r="F32" s="379">
        <v>104.87</v>
      </c>
      <c r="G32" s="379">
        <v>103.07</v>
      </c>
      <c r="H32" s="379">
        <v>107</v>
      </c>
      <c r="I32" s="379">
        <v>103.87</v>
      </c>
      <c r="J32" s="379">
        <v>108.97</v>
      </c>
      <c r="K32" s="379">
        <v>104.67</v>
      </c>
      <c r="L32" s="379">
        <v>105.62</v>
      </c>
      <c r="M32" s="379">
        <v>108.35</v>
      </c>
      <c r="N32" s="379">
        <v>102</v>
      </c>
      <c r="O32" s="379">
        <v>105.13</v>
      </c>
      <c r="P32" s="379">
        <v>98.61</v>
      </c>
      <c r="Q32" s="379">
        <v>107.27</v>
      </c>
      <c r="R32" s="379">
        <v>98.97</v>
      </c>
      <c r="S32" s="379">
        <v>98.52</v>
      </c>
      <c r="T32" s="379">
        <v>106.07</v>
      </c>
      <c r="U32" s="379">
        <v>101.89</v>
      </c>
      <c r="V32" s="379">
        <v>98.43</v>
      </c>
      <c r="W32" s="379">
        <v>108.52</v>
      </c>
      <c r="X32" s="379">
        <v>105.43</v>
      </c>
      <c r="Y32" s="658"/>
      <c r="Z32" s="379">
        <v>105.49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223</v>
      </c>
      <c r="D33" s="265">
        <v>104.31</v>
      </c>
      <c r="E33" s="657"/>
      <c r="F33" s="265">
        <v>104.87</v>
      </c>
      <c r="G33" s="265">
        <v>107.24</v>
      </c>
      <c r="H33" s="265">
        <v>107.74</v>
      </c>
      <c r="I33" s="265">
        <v>111.43</v>
      </c>
      <c r="J33" s="265">
        <v>128.27000000000001</v>
      </c>
      <c r="K33" s="265">
        <v>106.71</v>
      </c>
      <c r="L33" s="265">
        <v>109.61</v>
      </c>
      <c r="M33" s="265">
        <v>109.59</v>
      </c>
      <c r="N33" s="265">
        <v>113.43</v>
      </c>
      <c r="O33" s="265">
        <v>113.92</v>
      </c>
      <c r="P33" s="265">
        <v>109.68</v>
      </c>
      <c r="Q33" s="265">
        <v>108.94</v>
      </c>
      <c r="R33" s="265">
        <v>100.75</v>
      </c>
      <c r="S33" s="265">
        <v>100.28</v>
      </c>
      <c r="T33" s="265">
        <v>109.75</v>
      </c>
      <c r="U33" s="265">
        <v>112.04</v>
      </c>
      <c r="V33" s="265">
        <v>101.7</v>
      </c>
      <c r="W33" s="265">
        <v>104.31</v>
      </c>
      <c r="X33" s="265">
        <v>109.54</v>
      </c>
      <c r="Y33" s="658"/>
      <c r="Z33" s="265">
        <v>105.02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224</v>
      </c>
      <c r="D34" s="266">
        <v>115.93</v>
      </c>
      <c r="E34" s="657"/>
      <c r="F34" s="266">
        <v>104.87</v>
      </c>
      <c r="G34" s="266">
        <v>104.77</v>
      </c>
      <c r="H34" s="266">
        <v>106.92</v>
      </c>
      <c r="I34" s="266">
        <v>111.43</v>
      </c>
      <c r="J34" s="266">
        <v>128.27000000000001</v>
      </c>
      <c r="K34" s="266">
        <v>103.96</v>
      </c>
      <c r="L34" s="266">
        <v>109.61</v>
      </c>
      <c r="M34" s="266">
        <v>109.59</v>
      </c>
      <c r="N34" s="266">
        <v>103.4</v>
      </c>
      <c r="O34" s="266">
        <v>105.64</v>
      </c>
      <c r="P34" s="266">
        <v>102.74</v>
      </c>
      <c r="Q34" s="266">
        <v>108.94</v>
      </c>
      <c r="R34" s="266">
        <v>100.75</v>
      </c>
      <c r="S34" s="266">
        <v>91.66</v>
      </c>
      <c r="T34" s="266">
        <v>109.75</v>
      </c>
      <c r="U34" s="266">
        <v>103.9</v>
      </c>
      <c r="V34" s="266">
        <v>93.13</v>
      </c>
      <c r="W34" s="266">
        <v>116.04</v>
      </c>
      <c r="X34" s="266">
        <v>109.24</v>
      </c>
      <c r="Y34" s="658"/>
      <c r="Z34" s="266">
        <v>105.02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225</v>
      </c>
      <c r="D35" s="265">
        <v>108.08</v>
      </c>
      <c r="E35" s="657"/>
      <c r="F35" s="265">
        <v>104.87</v>
      </c>
      <c r="G35" s="265">
        <v>102.21</v>
      </c>
      <c r="H35" s="265">
        <v>106.64</v>
      </c>
      <c r="I35" s="265">
        <v>111.03</v>
      </c>
      <c r="J35" s="265">
        <v>128.27000000000001</v>
      </c>
      <c r="K35" s="265">
        <v>103.96</v>
      </c>
      <c r="L35" s="265">
        <v>109.61</v>
      </c>
      <c r="M35" s="265">
        <v>109.28</v>
      </c>
      <c r="N35" s="265">
        <v>103.4</v>
      </c>
      <c r="O35" s="265">
        <v>104.5</v>
      </c>
      <c r="P35" s="265">
        <v>102.74</v>
      </c>
      <c r="Q35" s="265">
        <v>97.4</v>
      </c>
      <c r="R35" s="265">
        <v>99.88</v>
      </c>
      <c r="S35" s="265">
        <v>98.75</v>
      </c>
      <c r="T35" s="265">
        <v>109.75</v>
      </c>
      <c r="U35" s="265">
        <v>107.46</v>
      </c>
      <c r="V35" s="265">
        <v>100.33</v>
      </c>
      <c r="W35" s="265">
        <v>108.09</v>
      </c>
      <c r="X35" s="265">
        <v>107.4</v>
      </c>
      <c r="Y35" s="658"/>
      <c r="Z35" s="265">
        <v>106.77</v>
      </c>
    </row>
    <row r="36" spans="1:26" ht="18" customHeight="1" outlineLevel="1" x14ac:dyDescent="0.5">
      <c r="A36" s="376">
        <v>2024</v>
      </c>
      <c r="B36" s="377" t="s">
        <v>699</v>
      </c>
      <c r="C36" s="378" t="s">
        <v>696</v>
      </c>
      <c r="D36" s="379">
        <v>109.44</v>
      </c>
      <c r="E36" s="657"/>
      <c r="F36" s="379">
        <v>104.87</v>
      </c>
      <c r="G36" s="379">
        <v>104.74</v>
      </c>
      <c r="H36" s="379">
        <v>107.1</v>
      </c>
      <c r="I36" s="379">
        <v>111.3</v>
      </c>
      <c r="J36" s="379">
        <v>128.27000000000001</v>
      </c>
      <c r="K36" s="379">
        <v>104.88</v>
      </c>
      <c r="L36" s="379">
        <v>109.61</v>
      </c>
      <c r="M36" s="379">
        <v>109.49</v>
      </c>
      <c r="N36" s="379">
        <v>106.74</v>
      </c>
      <c r="O36" s="379">
        <v>108.02</v>
      </c>
      <c r="P36" s="379">
        <v>105.05</v>
      </c>
      <c r="Q36" s="379">
        <v>105.09</v>
      </c>
      <c r="R36" s="379">
        <v>100.46</v>
      </c>
      <c r="S36" s="379">
        <v>96.9</v>
      </c>
      <c r="T36" s="379">
        <v>109.75</v>
      </c>
      <c r="U36" s="379">
        <v>107.8</v>
      </c>
      <c r="V36" s="379">
        <v>98.39</v>
      </c>
      <c r="W36" s="379">
        <v>109.48</v>
      </c>
      <c r="X36" s="379">
        <v>108.73</v>
      </c>
      <c r="Y36" s="658"/>
      <c r="Z36" s="379">
        <v>105.6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226</v>
      </c>
      <c r="D37" s="266">
        <v>121.22</v>
      </c>
      <c r="E37" s="657"/>
      <c r="F37" s="266">
        <v>104.2</v>
      </c>
      <c r="G37" s="266">
        <v>101.23</v>
      </c>
      <c r="H37" s="266">
        <v>106.74</v>
      </c>
      <c r="I37" s="266">
        <v>116.7</v>
      </c>
      <c r="J37" s="266">
        <v>125.04</v>
      </c>
      <c r="K37" s="266">
        <v>105.8</v>
      </c>
      <c r="L37" s="266">
        <v>115.97</v>
      </c>
      <c r="M37" s="266">
        <v>110.63</v>
      </c>
      <c r="N37" s="266">
        <v>98.5</v>
      </c>
      <c r="O37" s="266">
        <v>104.28</v>
      </c>
      <c r="P37" s="266">
        <v>103.12</v>
      </c>
      <c r="Q37" s="266">
        <v>104.82</v>
      </c>
      <c r="R37" s="266">
        <v>101.35</v>
      </c>
      <c r="S37" s="266">
        <v>95.64</v>
      </c>
      <c r="T37" s="266">
        <v>114.78</v>
      </c>
      <c r="U37" s="266">
        <v>110.07</v>
      </c>
      <c r="V37" s="266">
        <v>100.78</v>
      </c>
      <c r="W37" s="266">
        <v>121.37</v>
      </c>
      <c r="X37" s="266">
        <v>110.14</v>
      </c>
      <c r="Y37" s="658"/>
      <c r="Z37" s="266">
        <v>107.25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227</v>
      </c>
      <c r="D38" s="265">
        <v>114.17</v>
      </c>
      <c r="E38" s="657"/>
      <c r="F38" s="265">
        <v>104.2</v>
      </c>
      <c r="G38" s="265">
        <v>101.23</v>
      </c>
      <c r="H38" s="265">
        <v>106.74</v>
      </c>
      <c r="I38" s="265">
        <v>108</v>
      </c>
      <c r="J38" s="265">
        <v>125.04</v>
      </c>
      <c r="K38" s="265">
        <v>103.42</v>
      </c>
      <c r="L38" s="265">
        <v>115.97</v>
      </c>
      <c r="M38" s="265">
        <v>106.82</v>
      </c>
      <c r="N38" s="265">
        <v>98.36</v>
      </c>
      <c r="O38" s="265">
        <v>105.77</v>
      </c>
      <c r="P38" s="265">
        <v>105.02</v>
      </c>
      <c r="Q38" s="265">
        <v>98.52</v>
      </c>
      <c r="R38" s="265">
        <v>100.48</v>
      </c>
      <c r="S38" s="265">
        <v>98.21</v>
      </c>
      <c r="T38" s="265">
        <v>107.49</v>
      </c>
      <c r="U38" s="265">
        <v>106.78</v>
      </c>
      <c r="V38" s="265">
        <v>100.78</v>
      </c>
      <c r="W38" s="265">
        <v>114.25</v>
      </c>
      <c r="X38" s="265">
        <v>108.02</v>
      </c>
      <c r="Y38" s="658"/>
      <c r="Z38" s="265">
        <v>106.63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228</v>
      </c>
      <c r="D39" s="266">
        <v>104.92</v>
      </c>
      <c r="E39" s="657"/>
      <c r="F39" s="266">
        <v>104.56</v>
      </c>
      <c r="G39" s="266">
        <v>104.49</v>
      </c>
      <c r="H39" s="266">
        <v>107.11</v>
      </c>
      <c r="I39" s="266">
        <v>108.37</v>
      </c>
      <c r="J39" s="266">
        <v>125.65</v>
      </c>
      <c r="K39" s="266">
        <v>103.78</v>
      </c>
      <c r="L39" s="266">
        <v>108.87</v>
      </c>
      <c r="M39" s="266">
        <v>107.19</v>
      </c>
      <c r="N39" s="266">
        <v>98.69</v>
      </c>
      <c r="O39" s="266">
        <v>106.14</v>
      </c>
      <c r="P39" s="266">
        <v>100.66</v>
      </c>
      <c r="Q39" s="266">
        <v>98.86</v>
      </c>
      <c r="R39" s="266">
        <v>100.18</v>
      </c>
      <c r="S39" s="266">
        <v>95.97</v>
      </c>
      <c r="T39" s="266">
        <v>109.01</v>
      </c>
      <c r="U39" s="266">
        <v>107.15</v>
      </c>
      <c r="V39" s="266">
        <v>93.59</v>
      </c>
      <c r="W39" s="266">
        <v>104.92</v>
      </c>
      <c r="X39" s="266">
        <v>106.21</v>
      </c>
      <c r="Y39" s="658"/>
      <c r="Z39" s="266">
        <v>105.61</v>
      </c>
    </row>
    <row r="40" spans="1:26" ht="18" customHeight="1" outlineLevel="1" x14ac:dyDescent="0.5">
      <c r="A40" s="376">
        <v>2024</v>
      </c>
      <c r="B40" s="377" t="s">
        <v>700</v>
      </c>
      <c r="C40" s="378" t="s">
        <v>697</v>
      </c>
      <c r="D40" s="379">
        <v>113.44</v>
      </c>
      <c r="E40" s="657"/>
      <c r="F40" s="379">
        <v>104.32</v>
      </c>
      <c r="G40" s="379">
        <v>102.32</v>
      </c>
      <c r="H40" s="379">
        <v>106.86</v>
      </c>
      <c r="I40" s="379">
        <v>111.02</v>
      </c>
      <c r="J40" s="379">
        <v>125.24</v>
      </c>
      <c r="K40" s="379">
        <v>104.33</v>
      </c>
      <c r="L40" s="379">
        <v>113.6</v>
      </c>
      <c r="M40" s="379">
        <v>108.21</v>
      </c>
      <c r="N40" s="379">
        <v>98.52</v>
      </c>
      <c r="O40" s="379">
        <v>105.4</v>
      </c>
      <c r="P40" s="379">
        <v>102.93</v>
      </c>
      <c r="Q40" s="379">
        <v>100.73</v>
      </c>
      <c r="R40" s="379">
        <v>100.67</v>
      </c>
      <c r="S40" s="379">
        <v>96.61</v>
      </c>
      <c r="T40" s="379">
        <v>110.43</v>
      </c>
      <c r="U40" s="379">
        <v>108</v>
      </c>
      <c r="V40" s="379">
        <v>98.38</v>
      </c>
      <c r="W40" s="379">
        <v>113.51</v>
      </c>
      <c r="X40" s="379">
        <v>108.12</v>
      </c>
      <c r="Y40" s="658"/>
      <c r="Z40" s="379">
        <v>106.5</v>
      </c>
    </row>
    <row r="41" spans="1:26" ht="18" customHeight="1" x14ac:dyDescent="0.5">
      <c r="A41" s="376">
        <v>2024</v>
      </c>
      <c r="B41" s="376" t="s">
        <v>691</v>
      </c>
      <c r="C41" s="376" t="s">
        <v>692</v>
      </c>
      <c r="D41" s="379">
        <v>109.6</v>
      </c>
      <c r="E41" s="657"/>
      <c r="F41" s="379">
        <v>104.42</v>
      </c>
      <c r="G41" s="379">
        <v>103.23</v>
      </c>
      <c r="H41" s="379">
        <v>107.09</v>
      </c>
      <c r="I41" s="379">
        <v>107.5</v>
      </c>
      <c r="J41" s="379">
        <v>115.9</v>
      </c>
      <c r="K41" s="379">
        <v>104.37</v>
      </c>
      <c r="L41" s="379">
        <v>108.27</v>
      </c>
      <c r="M41" s="379">
        <v>107.6</v>
      </c>
      <c r="N41" s="379">
        <v>101.9</v>
      </c>
      <c r="O41" s="379">
        <v>105.62</v>
      </c>
      <c r="P41" s="379">
        <v>102.69</v>
      </c>
      <c r="Q41" s="379">
        <v>103.13</v>
      </c>
      <c r="R41" s="379">
        <v>99.02</v>
      </c>
      <c r="S41" s="379">
        <v>97.92</v>
      </c>
      <c r="T41" s="379">
        <v>107.42</v>
      </c>
      <c r="U41" s="379">
        <v>104.18</v>
      </c>
      <c r="V41" s="379">
        <v>96.52</v>
      </c>
      <c r="W41" s="379">
        <v>109.64</v>
      </c>
      <c r="X41" s="379">
        <v>106.27</v>
      </c>
      <c r="Y41" s="658"/>
      <c r="Z41" s="379">
        <v>105.54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217</v>
      </c>
      <c r="D42" s="265">
        <v>100.04</v>
      </c>
      <c r="E42" s="657"/>
      <c r="F42" s="265">
        <v>103.94</v>
      </c>
      <c r="G42" s="265">
        <v>95.2</v>
      </c>
      <c r="H42" s="265">
        <v>102.64</v>
      </c>
      <c r="I42" s="265">
        <v>99.26</v>
      </c>
      <c r="J42" s="265">
        <v>95.55</v>
      </c>
      <c r="K42" s="265">
        <v>100.67</v>
      </c>
      <c r="L42" s="265">
        <v>105.26</v>
      </c>
      <c r="M42" s="265">
        <v>101.8</v>
      </c>
      <c r="N42" s="265">
        <v>95.3</v>
      </c>
      <c r="O42" s="265">
        <v>102.12</v>
      </c>
      <c r="P42" s="265">
        <v>106.23</v>
      </c>
      <c r="Q42" s="265">
        <v>94.02</v>
      </c>
      <c r="R42" s="265">
        <v>92.23</v>
      </c>
      <c r="S42" s="265">
        <v>100.8</v>
      </c>
      <c r="T42" s="265">
        <v>108.18</v>
      </c>
      <c r="U42" s="265">
        <v>101.03</v>
      </c>
      <c r="V42" s="265">
        <v>95.9</v>
      </c>
      <c r="W42" s="265">
        <v>99.56</v>
      </c>
      <c r="X42" s="265">
        <v>99.91</v>
      </c>
      <c r="Y42" s="658"/>
      <c r="Z42" s="265">
        <v>103.96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218</v>
      </c>
      <c r="D43" s="266">
        <v>99.32</v>
      </c>
      <c r="E43" s="657"/>
      <c r="F43" s="266">
        <v>104.29</v>
      </c>
      <c r="G43" s="266">
        <v>94.8</v>
      </c>
      <c r="H43" s="266">
        <v>102.99</v>
      </c>
      <c r="I43" s="266">
        <v>101.19</v>
      </c>
      <c r="J43" s="266">
        <v>95.79</v>
      </c>
      <c r="K43" s="266">
        <v>95.43</v>
      </c>
      <c r="L43" s="266">
        <v>104.96</v>
      </c>
      <c r="M43" s="266">
        <v>102.05</v>
      </c>
      <c r="N43" s="266">
        <v>95.2</v>
      </c>
      <c r="O43" s="266">
        <v>103.59</v>
      </c>
      <c r="P43" s="266">
        <v>101.04</v>
      </c>
      <c r="Q43" s="266">
        <v>94.35</v>
      </c>
      <c r="R43" s="266">
        <v>91.56</v>
      </c>
      <c r="S43" s="266">
        <v>99.12</v>
      </c>
      <c r="T43" s="266">
        <v>107.78</v>
      </c>
      <c r="U43" s="266">
        <v>99.92</v>
      </c>
      <c r="V43" s="266">
        <v>96.13</v>
      </c>
      <c r="W43" s="266">
        <v>99.6</v>
      </c>
      <c r="X43" s="266">
        <v>99.18</v>
      </c>
      <c r="Y43" s="658"/>
      <c r="Z43" s="266">
        <v>103.35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219</v>
      </c>
      <c r="D44" s="265">
        <v>99.55</v>
      </c>
      <c r="E44" s="657"/>
      <c r="F44" s="265">
        <v>104.19</v>
      </c>
      <c r="G44" s="265">
        <v>95.1</v>
      </c>
      <c r="H44" s="265">
        <v>102.89</v>
      </c>
      <c r="I44" s="265">
        <v>102.63</v>
      </c>
      <c r="J44" s="265">
        <v>91.17</v>
      </c>
      <c r="K44" s="265">
        <v>100.91</v>
      </c>
      <c r="L44" s="265">
        <v>105.16</v>
      </c>
      <c r="M44" s="265">
        <v>100</v>
      </c>
      <c r="N44" s="265">
        <v>95.1</v>
      </c>
      <c r="O44" s="265">
        <v>103.49</v>
      </c>
      <c r="P44" s="265">
        <v>100.94</v>
      </c>
      <c r="Q44" s="265">
        <v>94.25</v>
      </c>
      <c r="R44" s="265">
        <v>91.08</v>
      </c>
      <c r="S44" s="265">
        <v>100.7</v>
      </c>
      <c r="T44" s="265">
        <v>108.08</v>
      </c>
      <c r="U44" s="265">
        <v>100.93</v>
      </c>
      <c r="V44" s="265">
        <v>95.8</v>
      </c>
      <c r="W44" s="265">
        <v>99.64</v>
      </c>
      <c r="X44" s="265">
        <v>99.44</v>
      </c>
      <c r="Y44" s="658"/>
      <c r="Z44" s="265">
        <v>102.66</v>
      </c>
    </row>
    <row r="45" spans="1:26" ht="18" customHeight="1" outlineLevel="1" x14ac:dyDescent="0.5">
      <c r="A45" s="376">
        <v>2025</v>
      </c>
      <c r="B45" s="377" t="s">
        <v>693</v>
      </c>
      <c r="C45" s="378" t="s">
        <v>694</v>
      </c>
      <c r="D45" s="379">
        <v>99.64</v>
      </c>
      <c r="E45" s="657"/>
      <c r="F45" s="379">
        <v>104.14</v>
      </c>
      <c r="G45" s="379">
        <v>95.03</v>
      </c>
      <c r="H45" s="379">
        <v>102.84</v>
      </c>
      <c r="I45" s="379">
        <v>101.03</v>
      </c>
      <c r="J45" s="379">
        <v>94.17</v>
      </c>
      <c r="K45" s="379">
        <v>99</v>
      </c>
      <c r="L45" s="379">
        <v>105.13</v>
      </c>
      <c r="M45" s="379">
        <v>101.28</v>
      </c>
      <c r="N45" s="379">
        <v>95.2</v>
      </c>
      <c r="O45" s="379">
        <v>103.07</v>
      </c>
      <c r="P45" s="379">
        <v>102.74</v>
      </c>
      <c r="Q45" s="379">
        <v>94.21</v>
      </c>
      <c r="R45" s="379">
        <v>91.62</v>
      </c>
      <c r="S45" s="379">
        <v>100.21</v>
      </c>
      <c r="T45" s="379">
        <v>108.01</v>
      </c>
      <c r="U45" s="379">
        <v>100.63</v>
      </c>
      <c r="V45" s="379">
        <v>95.94</v>
      </c>
      <c r="W45" s="379">
        <v>99.6</v>
      </c>
      <c r="X45" s="379">
        <v>99.51</v>
      </c>
      <c r="Y45" s="658"/>
      <c r="Z45" s="379">
        <v>103.32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220</v>
      </c>
      <c r="D46" s="266">
        <v>100.61</v>
      </c>
      <c r="E46" s="657"/>
      <c r="F46" s="266">
        <v>105.16</v>
      </c>
      <c r="G46" s="266">
        <v>95.89</v>
      </c>
      <c r="H46" s="266">
        <v>115.53</v>
      </c>
      <c r="I46" s="266">
        <v>102.53</v>
      </c>
      <c r="J46" s="266">
        <v>91.07</v>
      </c>
      <c r="K46" s="266">
        <v>97.51</v>
      </c>
      <c r="L46" s="266">
        <v>105.66</v>
      </c>
      <c r="M46" s="266">
        <v>99.2</v>
      </c>
      <c r="N46" s="266">
        <v>95</v>
      </c>
      <c r="O46" s="266">
        <v>101.52</v>
      </c>
      <c r="P46" s="266">
        <v>97.24</v>
      </c>
      <c r="Q46" s="266">
        <v>98.55</v>
      </c>
      <c r="R46" s="266">
        <v>91</v>
      </c>
      <c r="S46" s="266">
        <v>101.19</v>
      </c>
      <c r="T46" s="266">
        <v>107.68</v>
      </c>
      <c r="U46" s="266">
        <v>101.63</v>
      </c>
      <c r="V46" s="266">
        <v>96.03</v>
      </c>
      <c r="W46" s="266">
        <v>106.21</v>
      </c>
      <c r="X46" s="266">
        <v>100.49</v>
      </c>
      <c r="Y46" s="658"/>
      <c r="Z46" s="266">
        <v>103.95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221</v>
      </c>
      <c r="D47" s="265">
        <v>100.72</v>
      </c>
      <c r="E47" s="657"/>
      <c r="F47" s="265">
        <v>105.57</v>
      </c>
      <c r="G47" s="265">
        <v>96.99</v>
      </c>
      <c r="H47" s="265">
        <v>116.34</v>
      </c>
      <c r="I47" s="265">
        <v>103.12</v>
      </c>
      <c r="J47" s="265">
        <v>90.97</v>
      </c>
      <c r="K47" s="265">
        <v>95.33</v>
      </c>
      <c r="L47" s="265">
        <v>105.56</v>
      </c>
      <c r="M47" s="265">
        <v>98.8</v>
      </c>
      <c r="N47" s="265">
        <v>94.9</v>
      </c>
      <c r="O47" s="265">
        <v>102.02</v>
      </c>
      <c r="P47" s="265">
        <v>95.95</v>
      </c>
      <c r="Q47" s="265">
        <v>99.66</v>
      </c>
      <c r="R47" s="265">
        <v>94.98</v>
      </c>
      <c r="S47" s="265">
        <v>100.6</v>
      </c>
      <c r="T47" s="265">
        <v>106.97</v>
      </c>
      <c r="U47" s="265">
        <v>100.83</v>
      </c>
      <c r="V47" s="265">
        <v>95.93</v>
      </c>
      <c r="W47" s="265">
        <v>105.88</v>
      </c>
      <c r="X47" s="265">
        <v>100.61</v>
      </c>
      <c r="Y47" s="658"/>
      <c r="Z47" s="265">
        <v>103.95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222</v>
      </c>
      <c r="D48" s="266">
        <v>101.18</v>
      </c>
      <c r="E48" s="657"/>
      <c r="F48" s="266">
        <v>105.06</v>
      </c>
      <c r="G48" s="266">
        <v>98.28</v>
      </c>
      <c r="H48" s="266">
        <v>117.34</v>
      </c>
      <c r="I48" s="266">
        <v>103.02</v>
      </c>
      <c r="J48" s="266">
        <v>92.47</v>
      </c>
      <c r="K48" s="266">
        <v>95.93</v>
      </c>
      <c r="L48" s="266">
        <v>106.67</v>
      </c>
      <c r="M48" s="266">
        <v>99.1</v>
      </c>
      <c r="N48" s="266">
        <v>94.8</v>
      </c>
      <c r="O48" s="266">
        <v>102.53</v>
      </c>
      <c r="P48" s="266">
        <v>97.14</v>
      </c>
      <c r="Q48" s="266">
        <v>98.45</v>
      </c>
      <c r="R48" s="266">
        <v>97.41</v>
      </c>
      <c r="S48" s="266">
        <v>101.09</v>
      </c>
      <c r="T48" s="266">
        <v>106.87</v>
      </c>
      <c r="U48" s="266">
        <v>101.53</v>
      </c>
      <c r="V48" s="266">
        <v>95.83</v>
      </c>
      <c r="W48" s="266">
        <v>106.11</v>
      </c>
      <c r="X48" s="266">
        <v>101.12</v>
      </c>
      <c r="Y48" s="658"/>
      <c r="Z48" s="266">
        <v>102.86</v>
      </c>
    </row>
    <row r="49" spans="1:26" ht="18" customHeight="1" outlineLevel="1" x14ac:dyDescent="0.5">
      <c r="A49" s="376">
        <v>2025</v>
      </c>
      <c r="B49" s="377" t="s">
        <v>698</v>
      </c>
      <c r="C49" s="378" t="s">
        <v>695</v>
      </c>
      <c r="D49" s="379">
        <v>100.84</v>
      </c>
      <c r="E49" s="657"/>
      <c r="F49" s="379">
        <v>105.26</v>
      </c>
      <c r="G49" s="379">
        <v>97.05</v>
      </c>
      <c r="H49" s="379">
        <v>116.4</v>
      </c>
      <c r="I49" s="379">
        <v>102.89</v>
      </c>
      <c r="J49" s="379">
        <v>91.5</v>
      </c>
      <c r="K49" s="379">
        <v>96.26</v>
      </c>
      <c r="L49" s="379">
        <v>105.96</v>
      </c>
      <c r="M49" s="379">
        <v>99.03</v>
      </c>
      <c r="N49" s="379">
        <v>94.9</v>
      </c>
      <c r="O49" s="379">
        <v>102.02</v>
      </c>
      <c r="P49" s="379">
        <v>96.78</v>
      </c>
      <c r="Q49" s="379">
        <v>98.89</v>
      </c>
      <c r="R49" s="379">
        <v>94.46</v>
      </c>
      <c r="S49" s="379">
        <v>100.96</v>
      </c>
      <c r="T49" s="379">
        <v>107.17</v>
      </c>
      <c r="U49" s="379">
        <v>101.33</v>
      </c>
      <c r="V49" s="379">
        <v>95.93</v>
      </c>
      <c r="W49" s="379">
        <v>106.07</v>
      </c>
      <c r="X49" s="379">
        <v>100.74</v>
      </c>
      <c r="Y49" s="658"/>
      <c r="Z49" s="379">
        <v>103.59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223</v>
      </c>
      <c r="D50" s="265">
        <v>100</v>
      </c>
      <c r="E50" s="657"/>
      <c r="F50" s="265">
        <v>104.75</v>
      </c>
      <c r="G50" s="265">
        <v>96.89</v>
      </c>
      <c r="H50" s="265">
        <v>117.35</v>
      </c>
      <c r="I50" s="265">
        <v>102.92</v>
      </c>
      <c r="J50" s="265">
        <v>90.87</v>
      </c>
      <c r="K50" s="265">
        <v>94.05</v>
      </c>
      <c r="L50" s="265">
        <v>107.67</v>
      </c>
      <c r="M50" s="265">
        <v>98.7</v>
      </c>
      <c r="N50" s="265">
        <v>94.53</v>
      </c>
      <c r="O50" s="265">
        <v>107.19</v>
      </c>
      <c r="P50" s="265">
        <v>95.06</v>
      </c>
      <c r="Q50" s="265">
        <v>99.56</v>
      </c>
      <c r="R50" s="265">
        <v>94.88</v>
      </c>
      <c r="S50" s="265">
        <v>100.5</v>
      </c>
      <c r="T50" s="265">
        <v>102.94</v>
      </c>
      <c r="U50" s="265">
        <v>100.73</v>
      </c>
      <c r="V50" s="265">
        <v>95.73</v>
      </c>
      <c r="W50" s="265">
        <v>105.78</v>
      </c>
      <c r="X50" s="265">
        <v>99.9</v>
      </c>
      <c r="Y50" s="658"/>
      <c r="Z50" s="265">
        <v>102.86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224</v>
      </c>
      <c r="D51" s="266">
        <v>101.1</v>
      </c>
      <c r="E51" s="657"/>
      <c r="F51" s="266">
        <v>103.11</v>
      </c>
      <c r="G51" s="266">
        <v>98.18</v>
      </c>
      <c r="H51" s="266">
        <v>117.24</v>
      </c>
      <c r="I51" s="266">
        <v>103.62</v>
      </c>
      <c r="J51" s="266">
        <v>92.37</v>
      </c>
      <c r="K51" s="266">
        <v>92.17</v>
      </c>
      <c r="L51" s="266">
        <v>106.57</v>
      </c>
      <c r="M51" s="266">
        <v>98.2</v>
      </c>
      <c r="N51" s="266">
        <v>94.43</v>
      </c>
      <c r="O51" s="266">
        <v>111.65</v>
      </c>
      <c r="P51" s="266">
        <v>94.96</v>
      </c>
      <c r="Q51" s="266">
        <v>98.35</v>
      </c>
      <c r="R51" s="266">
        <v>97.31</v>
      </c>
      <c r="S51" s="266">
        <v>100.99</v>
      </c>
      <c r="T51" s="266">
        <v>106.77</v>
      </c>
      <c r="U51" s="266">
        <v>101.43</v>
      </c>
      <c r="V51" s="266">
        <v>95.63</v>
      </c>
      <c r="W51" s="266">
        <v>107.04</v>
      </c>
      <c r="X51" s="266">
        <v>100.99</v>
      </c>
      <c r="Y51" s="658"/>
      <c r="Z51" s="266">
        <v>104.05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225</v>
      </c>
      <c r="D52" s="265">
        <v>100.94</v>
      </c>
      <c r="E52" s="657"/>
      <c r="F52" s="265">
        <v>104.65</v>
      </c>
      <c r="G52" s="265">
        <v>99.17</v>
      </c>
      <c r="H52" s="265">
        <v>113.52</v>
      </c>
      <c r="I52" s="265">
        <v>103.52</v>
      </c>
      <c r="J52" s="265">
        <v>94.06</v>
      </c>
      <c r="K52" s="265">
        <v>93.95</v>
      </c>
      <c r="L52" s="265">
        <v>107.57</v>
      </c>
      <c r="M52" s="265">
        <v>98.6</v>
      </c>
      <c r="N52" s="265">
        <v>94.44</v>
      </c>
      <c r="O52" s="265">
        <v>107.09</v>
      </c>
      <c r="P52" s="265">
        <v>94.27</v>
      </c>
      <c r="Q52" s="265">
        <v>99.46</v>
      </c>
      <c r="R52" s="265">
        <v>94.78</v>
      </c>
      <c r="S52" s="265">
        <v>100.4</v>
      </c>
      <c r="T52" s="265">
        <v>106.67</v>
      </c>
      <c r="U52" s="265">
        <v>100.63</v>
      </c>
      <c r="V52" s="265">
        <v>95.53</v>
      </c>
      <c r="W52" s="265">
        <v>107.9</v>
      </c>
      <c r="X52" s="265">
        <v>100.83</v>
      </c>
      <c r="Y52" s="658"/>
      <c r="Z52" s="265">
        <v>104.05</v>
      </c>
    </row>
    <row r="53" spans="1:26" ht="18" customHeight="1" outlineLevel="1" x14ac:dyDescent="0.5">
      <c r="A53" s="376">
        <v>2025</v>
      </c>
      <c r="B53" s="377" t="s">
        <v>699</v>
      </c>
      <c r="C53" s="378" t="s">
        <v>696</v>
      </c>
      <c r="D53" s="379">
        <v>100.68</v>
      </c>
      <c r="E53" s="657"/>
      <c r="F53" s="379">
        <v>104.17</v>
      </c>
      <c r="G53" s="379">
        <v>98.08</v>
      </c>
      <c r="H53" s="379">
        <v>116.04</v>
      </c>
      <c r="I53" s="379">
        <v>103.35</v>
      </c>
      <c r="J53" s="379">
        <v>92.43</v>
      </c>
      <c r="K53" s="379">
        <v>93.39</v>
      </c>
      <c r="L53" s="379">
        <v>107.27</v>
      </c>
      <c r="M53" s="379">
        <v>98.5</v>
      </c>
      <c r="N53" s="379">
        <v>94.47</v>
      </c>
      <c r="O53" s="379">
        <v>108.64</v>
      </c>
      <c r="P53" s="379">
        <v>94.76</v>
      </c>
      <c r="Q53" s="379">
        <v>99.12</v>
      </c>
      <c r="R53" s="379">
        <v>95.66</v>
      </c>
      <c r="S53" s="379">
        <v>100.63</v>
      </c>
      <c r="T53" s="379">
        <v>105.46</v>
      </c>
      <c r="U53" s="379">
        <v>100.93</v>
      </c>
      <c r="V53" s="379">
        <v>95.63</v>
      </c>
      <c r="W53" s="379">
        <v>106.91</v>
      </c>
      <c r="X53" s="379">
        <v>100.57</v>
      </c>
      <c r="Y53" s="658"/>
      <c r="Z53" s="379">
        <v>103.65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226</v>
      </c>
      <c r="D54" s="266">
        <v>100.96</v>
      </c>
      <c r="E54" s="657"/>
      <c r="F54" s="266">
        <v>103.01</v>
      </c>
      <c r="G54" s="266">
        <v>98.08</v>
      </c>
      <c r="H54" s="266">
        <v>109.39</v>
      </c>
      <c r="I54" s="266">
        <v>103.42</v>
      </c>
      <c r="J54" s="266">
        <v>91.9</v>
      </c>
      <c r="K54" s="266">
        <v>95.83</v>
      </c>
      <c r="L54" s="266">
        <v>106.47</v>
      </c>
      <c r="M54" s="266">
        <v>98.1</v>
      </c>
      <c r="N54" s="266">
        <v>94.34</v>
      </c>
      <c r="O54" s="266">
        <v>102.43</v>
      </c>
      <c r="P54" s="266">
        <v>93.87</v>
      </c>
      <c r="Q54" s="266">
        <v>100.57</v>
      </c>
      <c r="R54" s="266">
        <v>92.13</v>
      </c>
      <c r="S54" s="266">
        <v>100.89</v>
      </c>
      <c r="T54" s="266">
        <v>106.57</v>
      </c>
      <c r="U54" s="266">
        <v>101.93</v>
      </c>
      <c r="V54" s="266">
        <v>95.43</v>
      </c>
      <c r="W54" s="266">
        <v>111.84</v>
      </c>
      <c r="X54" s="266">
        <v>100.87</v>
      </c>
      <c r="Y54" s="658"/>
      <c r="Z54" s="266">
        <v>103.46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227</v>
      </c>
      <c r="D55" s="265">
        <v>100.67</v>
      </c>
      <c r="E55" s="657"/>
      <c r="F55" s="265">
        <v>102.2</v>
      </c>
      <c r="G55" s="265">
        <v>96.79</v>
      </c>
      <c r="H55" s="265">
        <v>113.42</v>
      </c>
      <c r="I55" s="265">
        <v>103.52</v>
      </c>
      <c r="J55" s="265">
        <v>89.83</v>
      </c>
      <c r="K55" s="265">
        <v>93.85</v>
      </c>
      <c r="L55" s="265">
        <v>103.95</v>
      </c>
      <c r="M55" s="265">
        <v>97.5</v>
      </c>
      <c r="N55" s="265">
        <v>90.95</v>
      </c>
      <c r="O55" s="265">
        <v>99.79</v>
      </c>
      <c r="P55" s="265">
        <v>93.77</v>
      </c>
      <c r="Q55" s="265">
        <v>102.15</v>
      </c>
      <c r="R55" s="265">
        <v>90.9</v>
      </c>
      <c r="S55" s="265">
        <v>100.3</v>
      </c>
      <c r="T55" s="265">
        <v>106.47</v>
      </c>
      <c r="U55" s="265">
        <v>101.33</v>
      </c>
      <c r="V55" s="265">
        <v>95.33</v>
      </c>
      <c r="W55" s="265">
        <v>114.47</v>
      </c>
      <c r="X55" s="265">
        <v>100.55</v>
      </c>
      <c r="Y55" s="658"/>
      <c r="Z55" s="265">
        <v>104.06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228</v>
      </c>
      <c r="D56" s="266">
        <v>101.29</v>
      </c>
      <c r="E56" s="657"/>
      <c r="F56" s="266">
        <v>102.91</v>
      </c>
      <c r="G56" s="266">
        <v>97.98</v>
      </c>
      <c r="H56" s="266">
        <v>117.14</v>
      </c>
      <c r="I56" s="266">
        <v>109.26</v>
      </c>
      <c r="J56" s="266">
        <v>93.96</v>
      </c>
      <c r="K56" s="266">
        <v>95.73</v>
      </c>
      <c r="L56" s="266">
        <v>101.33</v>
      </c>
      <c r="M56" s="266">
        <v>98</v>
      </c>
      <c r="N56" s="266">
        <v>90.85</v>
      </c>
      <c r="O56" s="266">
        <v>96.85</v>
      </c>
      <c r="P56" s="266">
        <v>94.86</v>
      </c>
      <c r="Q56" s="266">
        <v>103.53</v>
      </c>
      <c r="R56" s="266">
        <v>92.03</v>
      </c>
      <c r="S56" s="266">
        <v>100.79</v>
      </c>
      <c r="T56" s="266">
        <v>102.84</v>
      </c>
      <c r="U56" s="266">
        <v>101.83</v>
      </c>
      <c r="V56" s="266">
        <v>100.58</v>
      </c>
      <c r="W56" s="266">
        <v>116.95</v>
      </c>
      <c r="X56" s="266">
        <v>101.19</v>
      </c>
      <c r="Y56" s="658"/>
      <c r="Z56" s="266">
        <v>104.26</v>
      </c>
    </row>
    <row r="57" spans="1:26" ht="18" customHeight="1" outlineLevel="1" x14ac:dyDescent="0.5">
      <c r="A57" s="376">
        <v>2025</v>
      </c>
      <c r="B57" s="377" t="s">
        <v>700</v>
      </c>
      <c r="C57" s="378" t="s">
        <v>697</v>
      </c>
      <c r="D57" s="379">
        <v>100.97</v>
      </c>
      <c r="E57" s="657"/>
      <c r="F57" s="379">
        <v>102.71</v>
      </c>
      <c r="G57" s="379">
        <v>97.62</v>
      </c>
      <c r="H57" s="379">
        <v>113.32</v>
      </c>
      <c r="I57" s="379">
        <v>105.4</v>
      </c>
      <c r="J57" s="379">
        <v>91.9</v>
      </c>
      <c r="K57" s="379">
        <v>95.14</v>
      </c>
      <c r="L57" s="379">
        <v>103.92</v>
      </c>
      <c r="M57" s="379">
        <v>97.87</v>
      </c>
      <c r="N57" s="379">
        <v>92.05</v>
      </c>
      <c r="O57" s="379">
        <v>99.69</v>
      </c>
      <c r="P57" s="379">
        <v>94.17</v>
      </c>
      <c r="Q57" s="379">
        <v>102.08</v>
      </c>
      <c r="R57" s="379">
        <v>91.69</v>
      </c>
      <c r="S57" s="379">
        <v>100.66</v>
      </c>
      <c r="T57" s="379">
        <v>105.29</v>
      </c>
      <c r="U57" s="379">
        <v>101.7</v>
      </c>
      <c r="V57" s="379">
        <v>97.11</v>
      </c>
      <c r="W57" s="379">
        <v>114.42</v>
      </c>
      <c r="X57" s="379">
        <v>100.87</v>
      </c>
      <c r="Y57" s="658"/>
      <c r="Z57" s="379">
        <v>103.93</v>
      </c>
    </row>
    <row r="58" spans="1:26" ht="18" customHeight="1" x14ac:dyDescent="0.5">
      <c r="A58" s="376">
        <v>2025</v>
      </c>
      <c r="B58" s="376" t="s">
        <v>691</v>
      </c>
      <c r="C58" s="376" t="s">
        <v>692</v>
      </c>
      <c r="D58" s="379">
        <v>100.53</v>
      </c>
      <c r="E58" s="657"/>
      <c r="F58" s="379">
        <v>104.07</v>
      </c>
      <c r="G58" s="379">
        <v>96.95</v>
      </c>
      <c r="H58" s="379">
        <v>112.15</v>
      </c>
      <c r="I58" s="379">
        <v>103.17</v>
      </c>
      <c r="J58" s="379">
        <v>92.5</v>
      </c>
      <c r="K58" s="379">
        <v>95.95</v>
      </c>
      <c r="L58" s="379">
        <v>105.57</v>
      </c>
      <c r="M58" s="379">
        <v>99.17</v>
      </c>
      <c r="N58" s="379">
        <v>94.16</v>
      </c>
      <c r="O58" s="379">
        <v>103.36</v>
      </c>
      <c r="P58" s="379">
        <v>97.11</v>
      </c>
      <c r="Q58" s="379">
        <v>98.58</v>
      </c>
      <c r="R58" s="379">
        <v>93.36</v>
      </c>
      <c r="S58" s="379">
        <v>100.62</v>
      </c>
      <c r="T58" s="379">
        <v>106.48</v>
      </c>
      <c r="U58" s="379">
        <v>101.15</v>
      </c>
      <c r="V58" s="379">
        <v>96.15</v>
      </c>
      <c r="W58" s="379">
        <v>106.75</v>
      </c>
      <c r="X58" s="379">
        <v>100.42</v>
      </c>
      <c r="Y58" s="658"/>
      <c r="Z58" s="379">
        <v>103.62</v>
      </c>
    </row>
    <row r="59" spans="1:26" ht="18" customHeight="1" x14ac:dyDescent="0.5">
      <c r="A59" s="240" t="s">
        <v>636</v>
      </c>
      <c r="B59" s="260" t="s">
        <v>3</v>
      </c>
      <c r="C59" s="261" t="s">
        <v>217</v>
      </c>
      <c r="D59" s="265">
        <v>102.18</v>
      </c>
      <c r="E59" s="657"/>
      <c r="F59" s="265">
        <v>104.55</v>
      </c>
      <c r="G59" s="265">
        <v>99.07</v>
      </c>
      <c r="H59" s="265">
        <v>113.32</v>
      </c>
      <c r="I59" s="265">
        <v>110.06</v>
      </c>
      <c r="J59" s="265">
        <v>94.34</v>
      </c>
      <c r="K59" s="265">
        <v>97.41</v>
      </c>
      <c r="L59" s="265">
        <v>103.85</v>
      </c>
      <c r="M59" s="265">
        <v>97.9</v>
      </c>
      <c r="N59" s="265">
        <v>92.45</v>
      </c>
      <c r="O59" s="265">
        <v>99.69</v>
      </c>
      <c r="P59" s="265">
        <v>97.04</v>
      </c>
      <c r="Q59" s="265">
        <v>102.05</v>
      </c>
      <c r="R59" s="265">
        <v>94.68</v>
      </c>
      <c r="S59" s="265">
        <v>100.2</v>
      </c>
      <c r="T59" s="265">
        <v>107.58</v>
      </c>
      <c r="U59" s="265">
        <v>104.15</v>
      </c>
      <c r="V59" s="265">
        <v>101.14</v>
      </c>
      <c r="W59" s="265">
        <v>118.28</v>
      </c>
      <c r="X59" s="265">
        <v>102.23</v>
      </c>
      <c r="Y59" s="658"/>
      <c r="Z59" s="265">
        <v>101.13</v>
      </c>
    </row>
    <row r="60" spans="1:26" ht="18" customHeight="1" x14ac:dyDescent="0.5">
      <c r="A60" s="242" t="s">
        <v>636</v>
      </c>
      <c r="B60" s="262" t="s">
        <v>4</v>
      </c>
      <c r="C60" s="263" t="s">
        <v>218</v>
      </c>
      <c r="D60" s="266">
        <v>102.04</v>
      </c>
      <c r="E60" s="657"/>
      <c r="F60" s="266">
        <v>102.81</v>
      </c>
      <c r="G60" s="266">
        <v>97.88</v>
      </c>
      <c r="H60" s="266">
        <v>109.29</v>
      </c>
      <c r="I60" s="266">
        <v>109.96</v>
      </c>
      <c r="J60" s="266">
        <v>95.93</v>
      </c>
      <c r="K60" s="266">
        <v>95.63</v>
      </c>
      <c r="L60" s="266">
        <v>106.37</v>
      </c>
      <c r="M60" s="266">
        <v>99</v>
      </c>
      <c r="N60" s="266">
        <v>94.24</v>
      </c>
      <c r="O60" s="266">
        <v>96.75</v>
      </c>
      <c r="P60" s="266">
        <v>95.85</v>
      </c>
      <c r="Q60" s="266">
        <v>103.43</v>
      </c>
      <c r="R60" s="266">
        <v>91.93</v>
      </c>
      <c r="S60" s="266">
        <v>100.1</v>
      </c>
      <c r="T60" s="266">
        <v>105.16</v>
      </c>
      <c r="U60" s="266">
        <v>102.34</v>
      </c>
      <c r="V60" s="266">
        <v>103.11</v>
      </c>
      <c r="W60" s="266">
        <v>121.55</v>
      </c>
      <c r="X60" s="266">
        <v>101.93</v>
      </c>
      <c r="Y60" s="658"/>
      <c r="Z60" s="266">
        <v>104.26</v>
      </c>
    </row>
    <row r="61" spans="1:26" ht="18" customHeight="1" x14ac:dyDescent="0.5">
      <c r="A61" s="240" t="s">
        <v>636</v>
      </c>
      <c r="B61" s="260" t="s">
        <v>5</v>
      </c>
      <c r="C61" s="261" t="s">
        <v>219</v>
      </c>
      <c r="D61" s="265">
        <v>102.89</v>
      </c>
      <c r="E61" s="657"/>
      <c r="F61" s="265">
        <v>105.57</v>
      </c>
      <c r="G61" s="265">
        <v>98.97</v>
      </c>
      <c r="H61" s="265">
        <v>110.5</v>
      </c>
      <c r="I61" s="265">
        <v>98.96</v>
      </c>
      <c r="J61" s="265">
        <v>93.96</v>
      </c>
      <c r="K61" s="265">
        <v>101.75</v>
      </c>
      <c r="L61" s="265">
        <v>106.37</v>
      </c>
      <c r="M61" s="265">
        <v>100.4</v>
      </c>
      <c r="N61" s="265">
        <v>96.4</v>
      </c>
      <c r="O61" s="265">
        <v>111.65</v>
      </c>
      <c r="P61" s="265">
        <v>108.6</v>
      </c>
      <c r="Q61" s="265">
        <v>100.57</v>
      </c>
      <c r="R61" s="265">
        <v>98.16</v>
      </c>
      <c r="S61" s="265">
        <v>100.79</v>
      </c>
      <c r="T61" s="265">
        <v>109.19</v>
      </c>
      <c r="U61" s="265">
        <v>101.33</v>
      </c>
      <c r="V61" s="265">
        <v>98.42</v>
      </c>
      <c r="W61" s="265">
        <v>112.22</v>
      </c>
      <c r="X61" s="265">
        <v>102.19</v>
      </c>
      <c r="Y61" s="658"/>
      <c r="Z61" s="265">
        <v>116.58</v>
      </c>
    </row>
    <row r="62" spans="1:26" ht="18" customHeight="1" x14ac:dyDescent="0.5">
      <c r="A62" s="376" t="s">
        <v>636</v>
      </c>
      <c r="B62" s="377" t="s">
        <v>693</v>
      </c>
      <c r="C62" s="378" t="s">
        <v>694</v>
      </c>
      <c r="D62" s="379">
        <v>102.37</v>
      </c>
      <c r="E62" s="657"/>
      <c r="F62" s="379">
        <v>104.31</v>
      </c>
      <c r="G62" s="379">
        <v>98.64</v>
      </c>
      <c r="H62" s="379">
        <v>111.04</v>
      </c>
      <c r="I62" s="379">
        <v>106.33</v>
      </c>
      <c r="J62" s="379">
        <v>94.74</v>
      </c>
      <c r="K62" s="379">
        <v>98.26</v>
      </c>
      <c r="L62" s="379">
        <v>105.53</v>
      </c>
      <c r="M62" s="379">
        <v>99.1</v>
      </c>
      <c r="N62" s="379">
        <v>94.36</v>
      </c>
      <c r="O62" s="379">
        <v>102.7</v>
      </c>
      <c r="P62" s="379">
        <v>100.5</v>
      </c>
      <c r="Q62" s="379">
        <v>102.02</v>
      </c>
      <c r="R62" s="379">
        <v>94.92</v>
      </c>
      <c r="S62" s="379">
        <v>100.36</v>
      </c>
      <c r="T62" s="379">
        <v>107.31</v>
      </c>
      <c r="U62" s="379">
        <v>102.61</v>
      </c>
      <c r="V62" s="379">
        <v>100.89</v>
      </c>
      <c r="W62" s="379">
        <v>117.35</v>
      </c>
      <c r="X62" s="379">
        <v>102.12</v>
      </c>
      <c r="Y62" s="658"/>
      <c r="Z62" s="379">
        <v>107.32</v>
      </c>
    </row>
    <row r="63" spans="1:26" ht="18" customHeight="1" x14ac:dyDescent="0.5">
      <c r="A63" s="242" t="s">
        <v>636</v>
      </c>
      <c r="B63" s="262" t="s">
        <v>6</v>
      </c>
      <c r="C63" s="263" t="s">
        <v>220</v>
      </c>
      <c r="D63" s="266">
        <v>102.17</v>
      </c>
      <c r="E63" s="657"/>
      <c r="F63" s="266">
        <v>105.06</v>
      </c>
      <c r="G63" s="266">
        <v>97.88</v>
      </c>
      <c r="H63" s="266">
        <v>113.01</v>
      </c>
      <c r="I63" s="266">
        <v>98.96</v>
      </c>
      <c r="J63" s="266">
        <v>92.37</v>
      </c>
      <c r="K63" s="266">
        <v>101.36</v>
      </c>
      <c r="L63" s="266">
        <v>105.96</v>
      </c>
      <c r="M63" s="266">
        <v>101.1</v>
      </c>
      <c r="N63" s="266">
        <v>96.4</v>
      </c>
      <c r="O63" s="266">
        <v>107.09</v>
      </c>
      <c r="P63" s="266">
        <v>108.1</v>
      </c>
      <c r="Q63" s="266">
        <v>99.46</v>
      </c>
      <c r="R63" s="266">
        <v>97.69</v>
      </c>
      <c r="S63" s="266">
        <v>100</v>
      </c>
      <c r="T63" s="266">
        <v>108.58</v>
      </c>
      <c r="U63" s="266">
        <v>100.63</v>
      </c>
      <c r="V63" s="266">
        <v>98.42</v>
      </c>
      <c r="W63" s="266">
        <v>110.78</v>
      </c>
      <c r="X63" s="266">
        <v>101.42</v>
      </c>
      <c r="Y63" s="658"/>
      <c r="Z63" s="266">
        <v>116.85</v>
      </c>
    </row>
    <row r="64" spans="1:26" ht="18" customHeight="1" x14ac:dyDescent="0.5">
      <c r="A64" s="246" t="s">
        <v>632</v>
      </c>
      <c r="E64" s="244"/>
      <c r="Z64" s="246" t="s">
        <v>632</v>
      </c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BDCA-3752-4BB1-863A-FC7BE27DBD80}">
  <sheetPr>
    <tabColor rgb="FF9BA8C2"/>
    <pageSetUpPr autoPageBreaks="0"/>
  </sheetPr>
  <dimension ref="A1:WVW64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606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610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59" t="s">
        <v>563</v>
      </c>
      <c r="B4" s="659"/>
      <c r="C4" s="465">
        <v>2025</v>
      </c>
      <c r="D4" s="466">
        <v>1</v>
      </c>
      <c r="E4" s="657" t="s">
        <v>598</v>
      </c>
      <c r="F4" s="467">
        <v>2.9604986197084446E-2</v>
      </c>
      <c r="G4" s="467">
        <v>4.4757274680646081E-2</v>
      </c>
      <c r="H4" s="467">
        <v>7.4885242511352331E-3</v>
      </c>
      <c r="I4" s="467">
        <v>4.2484594673368348E-2</v>
      </c>
      <c r="J4" s="467">
        <v>8.4822780846088852E-2</v>
      </c>
      <c r="K4" s="467">
        <v>3.141122333777123E-2</v>
      </c>
      <c r="L4" s="467">
        <v>7.8262163971960161E-3</v>
      </c>
      <c r="M4" s="467">
        <v>8.7646091870088299E-3</v>
      </c>
      <c r="N4" s="467">
        <v>2.5870935043817347E-2</v>
      </c>
      <c r="O4" s="467">
        <v>5.2779345662347489E-3</v>
      </c>
      <c r="P4" s="467">
        <v>9.7665314724734564E-3</v>
      </c>
      <c r="Q4" s="467">
        <v>4.7397649369086442E-2</v>
      </c>
      <c r="R4" s="467">
        <v>9.4763931596150625E-2</v>
      </c>
      <c r="S4" s="467">
        <v>0.28973111796056983</v>
      </c>
      <c r="T4" s="467">
        <v>0.13644776188769647</v>
      </c>
      <c r="U4" s="467">
        <v>2.9097633726039837E-2</v>
      </c>
      <c r="V4" s="467">
        <v>1.9273630070546867E-2</v>
      </c>
      <c r="W4" s="467">
        <v>8.5212664737085442E-2</v>
      </c>
      <c r="X4" s="467">
        <v>0.95102045266206248</v>
      </c>
      <c r="Y4" s="658" t="s">
        <v>635</v>
      </c>
      <c r="Z4" s="467">
        <v>4.8979547337937558E-2</v>
      </c>
      <c r="AA4" s="468"/>
    </row>
    <row r="5" spans="1:30" ht="18" customHeight="1" x14ac:dyDescent="0.5">
      <c r="A5" s="469"/>
      <c r="B5" s="470"/>
      <c r="C5" s="471"/>
      <c r="D5" s="472"/>
      <c r="E5" s="657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597</v>
      </c>
      <c r="X5" s="473" t="s">
        <v>625</v>
      </c>
      <c r="Y5" s="658"/>
      <c r="Z5" s="254">
        <v>5</v>
      </c>
    </row>
    <row r="6" spans="1:30" ht="36" customHeight="1" x14ac:dyDescent="0.5">
      <c r="A6" s="634" t="s">
        <v>230</v>
      </c>
      <c r="B6" s="660" t="s">
        <v>2</v>
      </c>
      <c r="C6" s="661" t="s">
        <v>216</v>
      </c>
      <c r="D6" s="662" t="s">
        <v>605</v>
      </c>
      <c r="E6" s="657"/>
      <c r="F6" s="255" t="s">
        <v>565</v>
      </c>
      <c r="G6" s="255" t="s">
        <v>17</v>
      </c>
      <c r="H6" s="255" t="s">
        <v>567</v>
      </c>
      <c r="I6" s="255" t="s">
        <v>569</v>
      </c>
      <c r="J6" s="255" t="s">
        <v>572</v>
      </c>
      <c r="K6" s="255" t="s">
        <v>574</v>
      </c>
      <c r="L6" s="255" t="s">
        <v>576</v>
      </c>
      <c r="M6" s="255" t="s">
        <v>578</v>
      </c>
      <c r="N6" s="255" t="s">
        <v>580</v>
      </c>
      <c r="O6" s="255" t="s">
        <v>582</v>
      </c>
      <c r="P6" s="255" t="s">
        <v>584</v>
      </c>
      <c r="Q6" s="255" t="s">
        <v>586</v>
      </c>
      <c r="R6" s="255" t="s">
        <v>588</v>
      </c>
      <c r="S6" s="255" t="s">
        <v>590</v>
      </c>
      <c r="T6" s="255" t="s">
        <v>592</v>
      </c>
      <c r="U6" s="255" t="s">
        <v>594</v>
      </c>
      <c r="V6" s="255" t="s">
        <v>596</v>
      </c>
      <c r="W6" s="255" t="s">
        <v>599</v>
      </c>
      <c r="X6" s="256"/>
      <c r="Y6" s="658"/>
      <c r="Z6" s="257" t="s">
        <v>18</v>
      </c>
    </row>
    <row r="7" spans="1:30" ht="36" customHeight="1" x14ac:dyDescent="0.5">
      <c r="A7" s="634"/>
      <c r="B7" s="660"/>
      <c r="C7" s="661"/>
      <c r="D7" s="663"/>
      <c r="E7" s="657"/>
      <c r="F7" s="258" t="s">
        <v>564</v>
      </c>
      <c r="G7" s="258" t="s">
        <v>363</v>
      </c>
      <c r="H7" s="258" t="s">
        <v>566</v>
      </c>
      <c r="I7" s="258" t="s">
        <v>568</v>
      </c>
      <c r="J7" s="258" t="s">
        <v>571</v>
      </c>
      <c r="K7" s="258" t="s">
        <v>573</v>
      </c>
      <c r="L7" s="258" t="s">
        <v>575</v>
      </c>
      <c r="M7" s="258" t="s">
        <v>577</v>
      </c>
      <c r="N7" s="258" t="s">
        <v>579</v>
      </c>
      <c r="O7" s="258" t="s">
        <v>581</v>
      </c>
      <c r="P7" s="258" t="s">
        <v>583</v>
      </c>
      <c r="Q7" s="258" t="s">
        <v>585</v>
      </c>
      <c r="R7" s="258" t="s">
        <v>587</v>
      </c>
      <c r="S7" s="258" t="s">
        <v>589</v>
      </c>
      <c r="T7" s="258" t="s">
        <v>591</v>
      </c>
      <c r="U7" s="258" t="s">
        <v>593</v>
      </c>
      <c r="V7" s="258" t="s">
        <v>595</v>
      </c>
      <c r="W7" s="258" t="s">
        <v>600</v>
      </c>
      <c r="X7" s="259" t="s">
        <v>626</v>
      </c>
      <c r="Y7" s="658"/>
      <c r="Z7" s="257" t="s">
        <v>570</v>
      </c>
    </row>
    <row r="8" spans="1:30" ht="18" customHeight="1" outlineLevel="2" x14ac:dyDescent="0.5">
      <c r="A8" s="240">
        <v>2023</v>
      </c>
      <c r="B8" s="260" t="s">
        <v>3</v>
      </c>
      <c r="C8" s="261" t="s">
        <v>217</v>
      </c>
      <c r="D8" s="265">
        <v>94.62</v>
      </c>
      <c r="E8" s="657"/>
      <c r="F8" s="265">
        <v>101.93</v>
      </c>
      <c r="G8" s="265">
        <v>96.38</v>
      </c>
      <c r="H8" s="265">
        <v>103.66</v>
      </c>
      <c r="I8" s="265">
        <v>96.15</v>
      </c>
      <c r="J8" s="265">
        <v>102.61</v>
      </c>
      <c r="K8" s="265">
        <v>99.69</v>
      </c>
      <c r="L8" s="265">
        <v>105.33</v>
      </c>
      <c r="M8" s="265">
        <v>95.92</v>
      </c>
      <c r="N8" s="265">
        <v>106.55</v>
      </c>
      <c r="O8" s="265">
        <v>100.1</v>
      </c>
      <c r="P8" s="265">
        <v>102.65</v>
      </c>
      <c r="Q8" s="265">
        <v>114.84</v>
      </c>
      <c r="R8" s="265">
        <v>125.86</v>
      </c>
      <c r="S8" s="265">
        <v>105.8</v>
      </c>
      <c r="T8" s="265">
        <v>93.38</v>
      </c>
      <c r="U8" s="265">
        <v>100.25</v>
      </c>
      <c r="V8" s="265">
        <v>94.1</v>
      </c>
      <c r="W8" s="265">
        <v>94.55</v>
      </c>
      <c r="X8" s="265">
        <v>102.16</v>
      </c>
      <c r="Y8" s="658"/>
      <c r="Z8" s="265">
        <v>101.41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218</v>
      </c>
      <c r="D9" s="266">
        <v>103.5</v>
      </c>
      <c r="E9" s="657"/>
      <c r="F9" s="266">
        <v>101.93</v>
      </c>
      <c r="G9" s="266">
        <v>101.48</v>
      </c>
      <c r="H9" s="266">
        <v>103.66</v>
      </c>
      <c r="I9" s="266">
        <v>105.9</v>
      </c>
      <c r="J9" s="266">
        <v>104.66</v>
      </c>
      <c r="K9" s="266">
        <v>100.28</v>
      </c>
      <c r="L9" s="266">
        <v>96.87</v>
      </c>
      <c r="M9" s="266">
        <v>100.45</v>
      </c>
      <c r="N9" s="266">
        <v>103.15</v>
      </c>
      <c r="O9" s="266">
        <v>105.04</v>
      </c>
      <c r="P9" s="266">
        <v>104.01</v>
      </c>
      <c r="Q9" s="266">
        <v>99.62</v>
      </c>
      <c r="R9" s="266">
        <v>103.57</v>
      </c>
      <c r="S9" s="266">
        <v>110.82</v>
      </c>
      <c r="T9" s="266">
        <v>102.55</v>
      </c>
      <c r="U9" s="266">
        <v>99.65</v>
      </c>
      <c r="V9" s="266">
        <v>102.28</v>
      </c>
      <c r="W9" s="266">
        <v>103.58</v>
      </c>
      <c r="X9" s="266">
        <v>101.74</v>
      </c>
      <c r="Y9" s="658"/>
      <c r="Z9" s="266">
        <v>95.54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219</v>
      </c>
      <c r="D10" s="265">
        <v>99.29</v>
      </c>
      <c r="E10" s="657"/>
      <c r="F10" s="265">
        <v>97.44</v>
      </c>
      <c r="G10" s="265">
        <v>94.93</v>
      </c>
      <c r="H10" s="265">
        <v>92.66</v>
      </c>
      <c r="I10" s="265">
        <v>98.49</v>
      </c>
      <c r="J10" s="265">
        <v>96.6</v>
      </c>
      <c r="K10" s="265">
        <v>100.07</v>
      </c>
      <c r="L10" s="265">
        <v>97.07</v>
      </c>
      <c r="M10" s="265">
        <v>102.78</v>
      </c>
      <c r="N10" s="265">
        <v>98.29</v>
      </c>
      <c r="O10" s="265">
        <v>95.82</v>
      </c>
      <c r="P10" s="265">
        <v>100.73</v>
      </c>
      <c r="Q10" s="265">
        <v>93.1</v>
      </c>
      <c r="R10" s="265">
        <v>99.32</v>
      </c>
      <c r="S10" s="265">
        <v>104.03</v>
      </c>
      <c r="T10" s="265">
        <v>99.84</v>
      </c>
      <c r="U10" s="265">
        <v>102.92</v>
      </c>
      <c r="V10" s="265">
        <v>99.38</v>
      </c>
      <c r="W10" s="265">
        <v>99.25</v>
      </c>
      <c r="X10" s="265">
        <v>97.93</v>
      </c>
      <c r="Y10" s="658"/>
      <c r="Z10" s="265">
        <v>102.61</v>
      </c>
    </row>
    <row r="11" spans="1:30" ht="18" customHeight="1" outlineLevel="1" x14ac:dyDescent="0.5">
      <c r="A11" s="376">
        <v>2023</v>
      </c>
      <c r="B11" s="377" t="s">
        <v>693</v>
      </c>
      <c r="C11" s="378" t="s">
        <v>694</v>
      </c>
      <c r="D11" s="379">
        <v>99.14</v>
      </c>
      <c r="E11" s="657"/>
      <c r="F11" s="379">
        <v>100.43</v>
      </c>
      <c r="G11" s="379">
        <v>97.6</v>
      </c>
      <c r="H11" s="379">
        <v>99.99</v>
      </c>
      <c r="I11" s="379">
        <v>100.18</v>
      </c>
      <c r="J11" s="379">
        <v>101.29</v>
      </c>
      <c r="K11" s="379">
        <v>100.01</v>
      </c>
      <c r="L11" s="379">
        <v>99.76</v>
      </c>
      <c r="M11" s="379">
        <v>99.72</v>
      </c>
      <c r="N11" s="379">
        <v>102.66</v>
      </c>
      <c r="O11" s="379">
        <v>100.32</v>
      </c>
      <c r="P11" s="379">
        <v>102.46</v>
      </c>
      <c r="Q11" s="379">
        <v>102.52</v>
      </c>
      <c r="R11" s="379">
        <v>109.58</v>
      </c>
      <c r="S11" s="379">
        <v>106.88</v>
      </c>
      <c r="T11" s="379">
        <v>98.59</v>
      </c>
      <c r="U11" s="379">
        <v>100.94</v>
      </c>
      <c r="V11" s="379">
        <v>98.59</v>
      </c>
      <c r="W11" s="379">
        <v>99.13</v>
      </c>
      <c r="X11" s="379">
        <v>100.61</v>
      </c>
      <c r="Y11" s="658"/>
      <c r="Z11" s="379">
        <v>99.85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220</v>
      </c>
      <c r="D12" s="266">
        <v>100.23</v>
      </c>
      <c r="E12" s="657"/>
      <c r="F12" s="266">
        <v>98.47</v>
      </c>
      <c r="G12" s="266">
        <v>97.71</v>
      </c>
      <c r="H12" s="266">
        <v>110.38</v>
      </c>
      <c r="I12" s="266">
        <v>99.58</v>
      </c>
      <c r="J12" s="266">
        <v>109.59</v>
      </c>
      <c r="K12" s="266">
        <v>100.98</v>
      </c>
      <c r="L12" s="266">
        <v>97.58</v>
      </c>
      <c r="M12" s="266">
        <v>100.67</v>
      </c>
      <c r="N12" s="266">
        <v>101.99</v>
      </c>
      <c r="O12" s="266">
        <v>104.05</v>
      </c>
      <c r="P12" s="266">
        <v>100.11</v>
      </c>
      <c r="Q12" s="266">
        <v>96.64</v>
      </c>
      <c r="R12" s="266">
        <v>91.18</v>
      </c>
      <c r="S12" s="266">
        <v>96.67</v>
      </c>
      <c r="T12" s="266">
        <v>100.97</v>
      </c>
      <c r="U12" s="266">
        <v>100.27</v>
      </c>
      <c r="V12" s="266">
        <v>100.06</v>
      </c>
      <c r="W12" s="266">
        <v>100.22</v>
      </c>
      <c r="X12" s="266">
        <v>100.22</v>
      </c>
      <c r="Y12" s="658"/>
      <c r="Z12" s="266">
        <v>101.71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221</v>
      </c>
      <c r="D13" s="265">
        <v>100.47</v>
      </c>
      <c r="E13" s="657"/>
      <c r="F13" s="265">
        <v>98.47</v>
      </c>
      <c r="G13" s="265">
        <v>100.91</v>
      </c>
      <c r="H13" s="265">
        <v>110.38</v>
      </c>
      <c r="I13" s="265">
        <v>102.84</v>
      </c>
      <c r="J13" s="265">
        <v>91.82</v>
      </c>
      <c r="K13" s="265">
        <v>100.48</v>
      </c>
      <c r="L13" s="265">
        <v>97.58</v>
      </c>
      <c r="M13" s="265">
        <v>99.76</v>
      </c>
      <c r="N13" s="265">
        <v>106.44</v>
      </c>
      <c r="O13" s="265">
        <v>105.78</v>
      </c>
      <c r="P13" s="265">
        <v>100.11</v>
      </c>
      <c r="Q13" s="265">
        <v>99.63</v>
      </c>
      <c r="R13" s="265">
        <v>91.72</v>
      </c>
      <c r="S13" s="265">
        <v>96.48</v>
      </c>
      <c r="T13" s="265">
        <v>94.33</v>
      </c>
      <c r="U13" s="265">
        <v>98.55</v>
      </c>
      <c r="V13" s="265">
        <v>104.65</v>
      </c>
      <c r="W13" s="265">
        <v>100.52</v>
      </c>
      <c r="X13" s="265">
        <v>99.21</v>
      </c>
      <c r="Y13" s="658"/>
      <c r="Z13" s="265">
        <v>95.83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222</v>
      </c>
      <c r="D14" s="266">
        <v>101.23</v>
      </c>
      <c r="E14" s="657"/>
      <c r="F14" s="266">
        <v>104.36</v>
      </c>
      <c r="G14" s="266">
        <v>97.63</v>
      </c>
      <c r="H14" s="266">
        <v>110.38</v>
      </c>
      <c r="I14" s="266">
        <v>102.84</v>
      </c>
      <c r="J14" s="266">
        <v>110.13</v>
      </c>
      <c r="K14" s="266">
        <v>100.38</v>
      </c>
      <c r="L14" s="266">
        <v>103.03</v>
      </c>
      <c r="M14" s="266">
        <v>101.63</v>
      </c>
      <c r="N14" s="266">
        <v>94.45</v>
      </c>
      <c r="O14" s="266">
        <v>104.05</v>
      </c>
      <c r="P14" s="266">
        <v>100.11</v>
      </c>
      <c r="Q14" s="266">
        <v>109.79</v>
      </c>
      <c r="R14" s="266">
        <v>110.49</v>
      </c>
      <c r="S14" s="266">
        <v>95.82</v>
      </c>
      <c r="T14" s="266">
        <v>100.97</v>
      </c>
      <c r="U14" s="266">
        <v>98.55</v>
      </c>
      <c r="V14" s="266">
        <v>99.87</v>
      </c>
      <c r="W14" s="266">
        <v>101.24</v>
      </c>
      <c r="X14" s="266">
        <v>102.88</v>
      </c>
      <c r="Y14" s="658"/>
      <c r="Z14" s="266">
        <v>100.22</v>
      </c>
    </row>
    <row r="15" spans="1:30" ht="18" customHeight="1" outlineLevel="1" x14ac:dyDescent="0.5">
      <c r="A15" s="376">
        <v>2023</v>
      </c>
      <c r="B15" s="377" t="s">
        <v>698</v>
      </c>
      <c r="C15" s="378" t="s">
        <v>695</v>
      </c>
      <c r="D15" s="379">
        <v>100.64</v>
      </c>
      <c r="E15" s="657"/>
      <c r="F15" s="379">
        <v>100.43</v>
      </c>
      <c r="G15" s="379">
        <v>98.75</v>
      </c>
      <c r="H15" s="379">
        <v>110.38</v>
      </c>
      <c r="I15" s="379">
        <v>101.75</v>
      </c>
      <c r="J15" s="379">
        <v>103.85</v>
      </c>
      <c r="K15" s="379">
        <v>100.61</v>
      </c>
      <c r="L15" s="379">
        <v>99.4</v>
      </c>
      <c r="M15" s="379">
        <v>100.69</v>
      </c>
      <c r="N15" s="379">
        <v>100.96</v>
      </c>
      <c r="O15" s="379">
        <v>104.63</v>
      </c>
      <c r="P15" s="379">
        <v>100.11</v>
      </c>
      <c r="Q15" s="379">
        <v>102.02</v>
      </c>
      <c r="R15" s="379">
        <v>97.8</v>
      </c>
      <c r="S15" s="379">
        <v>96.32</v>
      </c>
      <c r="T15" s="379">
        <v>98.76</v>
      </c>
      <c r="U15" s="379">
        <v>99.12</v>
      </c>
      <c r="V15" s="379">
        <v>101.53</v>
      </c>
      <c r="W15" s="379">
        <v>100.66</v>
      </c>
      <c r="X15" s="379">
        <v>100.77</v>
      </c>
      <c r="Y15" s="658"/>
      <c r="Z15" s="379">
        <v>99.25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223</v>
      </c>
      <c r="D16" s="265">
        <v>100.5</v>
      </c>
      <c r="E16" s="657"/>
      <c r="F16" s="265">
        <v>104.36</v>
      </c>
      <c r="G16" s="265">
        <v>99.09</v>
      </c>
      <c r="H16" s="265">
        <v>92.32</v>
      </c>
      <c r="I16" s="265">
        <v>99.58</v>
      </c>
      <c r="J16" s="265">
        <v>128.41</v>
      </c>
      <c r="K16" s="265">
        <v>100.61</v>
      </c>
      <c r="L16" s="265">
        <v>100.36</v>
      </c>
      <c r="M16" s="265">
        <v>103.21</v>
      </c>
      <c r="N16" s="265">
        <v>95.57</v>
      </c>
      <c r="O16" s="265">
        <v>96.55</v>
      </c>
      <c r="P16" s="265">
        <v>100.17</v>
      </c>
      <c r="Q16" s="265">
        <v>97.83</v>
      </c>
      <c r="R16" s="265">
        <v>98.56</v>
      </c>
      <c r="S16" s="265">
        <v>110.93</v>
      </c>
      <c r="T16" s="265">
        <v>102.13</v>
      </c>
      <c r="U16" s="265">
        <v>99.58</v>
      </c>
      <c r="V16" s="265">
        <v>99.81</v>
      </c>
      <c r="W16" s="265">
        <v>100.51</v>
      </c>
      <c r="X16" s="265">
        <v>103.14</v>
      </c>
      <c r="Y16" s="658"/>
      <c r="Z16" s="265">
        <v>99.6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224</v>
      </c>
      <c r="D17" s="266">
        <v>99.66</v>
      </c>
      <c r="E17" s="657"/>
      <c r="F17" s="266">
        <v>98.76</v>
      </c>
      <c r="G17" s="266">
        <v>102.17</v>
      </c>
      <c r="H17" s="266">
        <v>91.61</v>
      </c>
      <c r="I17" s="266">
        <v>99.47</v>
      </c>
      <c r="J17" s="266">
        <v>115.21</v>
      </c>
      <c r="K17" s="266">
        <v>100.38</v>
      </c>
      <c r="L17" s="266">
        <v>98.09</v>
      </c>
      <c r="M17" s="266">
        <v>98.97</v>
      </c>
      <c r="N17" s="266">
        <v>107.07</v>
      </c>
      <c r="O17" s="266">
        <v>99.85</v>
      </c>
      <c r="P17" s="266">
        <v>100.49</v>
      </c>
      <c r="Q17" s="266">
        <v>106.26</v>
      </c>
      <c r="R17" s="266">
        <v>96.68</v>
      </c>
      <c r="S17" s="266">
        <v>89.39</v>
      </c>
      <c r="T17" s="266">
        <v>100.43</v>
      </c>
      <c r="U17" s="266">
        <v>100.87</v>
      </c>
      <c r="V17" s="266">
        <v>99</v>
      </c>
      <c r="W17" s="266">
        <v>99.65</v>
      </c>
      <c r="X17" s="266">
        <v>101.82</v>
      </c>
      <c r="Y17" s="658"/>
      <c r="Z17" s="266">
        <v>100.46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225</v>
      </c>
      <c r="D18" s="265">
        <v>100.08</v>
      </c>
      <c r="E18" s="657"/>
      <c r="F18" s="265">
        <v>98.76</v>
      </c>
      <c r="G18" s="265">
        <v>103.28</v>
      </c>
      <c r="H18" s="265">
        <v>91.34</v>
      </c>
      <c r="I18" s="265">
        <v>98.78</v>
      </c>
      <c r="J18" s="265">
        <v>68.05</v>
      </c>
      <c r="K18" s="265">
        <v>100.28</v>
      </c>
      <c r="L18" s="265">
        <v>97.8</v>
      </c>
      <c r="M18" s="265">
        <v>98.58</v>
      </c>
      <c r="N18" s="265">
        <v>96.07</v>
      </c>
      <c r="O18" s="265">
        <v>100.15</v>
      </c>
      <c r="P18" s="265">
        <v>97.7</v>
      </c>
      <c r="Q18" s="265">
        <v>92.63</v>
      </c>
      <c r="R18" s="265">
        <v>96.4</v>
      </c>
      <c r="S18" s="265">
        <v>102.23</v>
      </c>
      <c r="T18" s="265">
        <v>100.13</v>
      </c>
      <c r="U18" s="265">
        <v>98.68</v>
      </c>
      <c r="V18" s="265">
        <v>101.3</v>
      </c>
      <c r="W18" s="265">
        <v>100.08</v>
      </c>
      <c r="X18" s="265">
        <v>95.58</v>
      </c>
      <c r="Y18" s="658"/>
      <c r="Z18" s="265">
        <v>99.47</v>
      </c>
    </row>
    <row r="19" spans="1:26" ht="18" customHeight="1" outlineLevel="1" x14ac:dyDescent="0.5">
      <c r="A19" s="376">
        <v>2023</v>
      </c>
      <c r="B19" s="377" t="s">
        <v>699</v>
      </c>
      <c r="C19" s="378" t="s">
        <v>696</v>
      </c>
      <c r="D19" s="379">
        <v>100.08</v>
      </c>
      <c r="E19" s="657"/>
      <c r="F19" s="379">
        <v>100.63</v>
      </c>
      <c r="G19" s="379">
        <v>101.51</v>
      </c>
      <c r="H19" s="379">
        <v>91.76</v>
      </c>
      <c r="I19" s="379">
        <v>99.28</v>
      </c>
      <c r="J19" s="379">
        <v>103.89</v>
      </c>
      <c r="K19" s="379">
        <v>100.42</v>
      </c>
      <c r="L19" s="379">
        <v>98.75</v>
      </c>
      <c r="M19" s="379">
        <v>100.25</v>
      </c>
      <c r="N19" s="379">
        <v>99.57</v>
      </c>
      <c r="O19" s="379">
        <v>98.85</v>
      </c>
      <c r="P19" s="379">
        <v>99.45</v>
      </c>
      <c r="Q19" s="379">
        <v>98.91</v>
      </c>
      <c r="R19" s="379">
        <v>97.21</v>
      </c>
      <c r="S19" s="379">
        <v>100.85</v>
      </c>
      <c r="T19" s="379">
        <v>100.9</v>
      </c>
      <c r="U19" s="379">
        <v>99.71</v>
      </c>
      <c r="V19" s="379">
        <v>100.04</v>
      </c>
      <c r="W19" s="379">
        <v>100.08</v>
      </c>
      <c r="X19" s="379">
        <v>100.18</v>
      </c>
      <c r="Y19" s="658"/>
      <c r="Z19" s="379">
        <v>99.84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226</v>
      </c>
      <c r="D20" s="266">
        <v>100.8</v>
      </c>
      <c r="E20" s="657"/>
      <c r="F20" s="266">
        <v>99.85</v>
      </c>
      <c r="G20" s="266">
        <v>103.76</v>
      </c>
      <c r="H20" s="266">
        <v>98.2</v>
      </c>
      <c r="I20" s="266">
        <v>99.34</v>
      </c>
      <c r="J20" s="266">
        <v>91.27</v>
      </c>
      <c r="K20" s="266">
        <v>99.66</v>
      </c>
      <c r="L20" s="266">
        <v>98.53</v>
      </c>
      <c r="M20" s="266">
        <v>99.56</v>
      </c>
      <c r="N20" s="266">
        <v>90.79</v>
      </c>
      <c r="O20" s="266">
        <v>99.2</v>
      </c>
      <c r="P20" s="266">
        <v>96.89</v>
      </c>
      <c r="Q20" s="266">
        <v>88.66</v>
      </c>
      <c r="R20" s="266">
        <v>100.45</v>
      </c>
      <c r="S20" s="266">
        <v>92.36</v>
      </c>
      <c r="T20" s="266">
        <v>101.28</v>
      </c>
      <c r="U20" s="266">
        <v>101.63</v>
      </c>
      <c r="V20" s="266">
        <v>101.68</v>
      </c>
      <c r="W20" s="266">
        <v>100.78</v>
      </c>
      <c r="X20" s="266">
        <v>97.6</v>
      </c>
      <c r="Y20" s="658"/>
      <c r="Z20" s="266">
        <v>103.35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227</v>
      </c>
      <c r="D21" s="265">
        <v>99.52</v>
      </c>
      <c r="E21" s="657"/>
      <c r="F21" s="265">
        <v>99.85</v>
      </c>
      <c r="G21" s="265">
        <v>99.98</v>
      </c>
      <c r="H21" s="265">
        <v>97.71</v>
      </c>
      <c r="I21" s="265">
        <v>98.75</v>
      </c>
      <c r="J21" s="265">
        <v>90.82</v>
      </c>
      <c r="K21" s="265">
        <v>99.06</v>
      </c>
      <c r="L21" s="265">
        <v>101.8</v>
      </c>
      <c r="M21" s="265">
        <v>100.36</v>
      </c>
      <c r="N21" s="265">
        <v>94.76</v>
      </c>
      <c r="O21" s="265">
        <v>95.43</v>
      </c>
      <c r="P21" s="265">
        <v>99.47</v>
      </c>
      <c r="Q21" s="265">
        <v>100.5</v>
      </c>
      <c r="R21" s="265">
        <v>92.88</v>
      </c>
      <c r="S21" s="265">
        <v>101.64</v>
      </c>
      <c r="T21" s="265">
        <v>100.79</v>
      </c>
      <c r="U21" s="265">
        <v>99.52</v>
      </c>
      <c r="V21" s="265">
        <v>98.99</v>
      </c>
      <c r="W21" s="265">
        <v>99.52</v>
      </c>
      <c r="X21" s="265">
        <v>98.69</v>
      </c>
      <c r="Y21" s="658"/>
      <c r="Z21" s="265">
        <v>100.15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228</v>
      </c>
      <c r="D22" s="266">
        <v>100.1</v>
      </c>
      <c r="E22" s="657"/>
      <c r="F22" s="266">
        <v>95.82</v>
      </c>
      <c r="G22" s="266">
        <v>102.67</v>
      </c>
      <c r="H22" s="266">
        <v>97.71</v>
      </c>
      <c r="I22" s="266">
        <v>98.26</v>
      </c>
      <c r="J22" s="266">
        <v>90.82</v>
      </c>
      <c r="K22" s="266">
        <v>98.14</v>
      </c>
      <c r="L22" s="266">
        <v>105.96</v>
      </c>
      <c r="M22" s="266">
        <v>98.1</v>
      </c>
      <c r="N22" s="266">
        <v>104.87</v>
      </c>
      <c r="O22" s="266">
        <v>93.99</v>
      </c>
      <c r="P22" s="266">
        <v>97.58</v>
      </c>
      <c r="Q22" s="266">
        <v>100.5</v>
      </c>
      <c r="R22" s="266">
        <v>92.88</v>
      </c>
      <c r="S22" s="266">
        <v>93.84</v>
      </c>
      <c r="T22" s="266">
        <v>103.2</v>
      </c>
      <c r="U22" s="266">
        <v>99.52</v>
      </c>
      <c r="V22" s="266">
        <v>98.88</v>
      </c>
      <c r="W22" s="266">
        <v>100.11</v>
      </c>
      <c r="X22" s="266">
        <v>99.02</v>
      </c>
      <c r="Y22" s="658"/>
      <c r="Z22" s="266">
        <v>99.66</v>
      </c>
    </row>
    <row r="23" spans="1:26" ht="18" customHeight="1" outlineLevel="1" x14ac:dyDescent="0.5">
      <c r="A23" s="376">
        <v>2023</v>
      </c>
      <c r="B23" s="377" t="s">
        <v>700</v>
      </c>
      <c r="C23" s="378" t="s">
        <v>697</v>
      </c>
      <c r="D23" s="379">
        <v>100.14</v>
      </c>
      <c r="E23" s="657"/>
      <c r="F23" s="379">
        <v>98.51</v>
      </c>
      <c r="G23" s="379">
        <v>102.14</v>
      </c>
      <c r="H23" s="379">
        <v>97.87</v>
      </c>
      <c r="I23" s="379">
        <v>98.78</v>
      </c>
      <c r="J23" s="379">
        <v>90.97</v>
      </c>
      <c r="K23" s="379">
        <v>98.95</v>
      </c>
      <c r="L23" s="379">
        <v>102.1</v>
      </c>
      <c r="M23" s="379">
        <v>99.34</v>
      </c>
      <c r="N23" s="379">
        <v>96.81</v>
      </c>
      <c r="O23" s="379">
        <v>96.21</v>
      </c>
      <c r="P23" s="379">
        <v>97.98</v>
      </c>
      <c r="Q23" s="379">
        <v>96.55</v>
      </c>
      <c r="R23" s="379">
        <v>95.4</v>
      </c>
      <c r="S23" s="379">
        <v>95.95</v>
      </c>
      <c r="T23" s="379">
        <v>101.76</v>
      </c>
      <c r="U23" s="379">
        <v>100.22</v>
      </c>
      <c r="V23" s="379">
        <v>99.85</v>
      </c>
      <c r="W23" s="379">
        <v>100.14</v>
      </c>
      <c r="X23" s="379">
        <v>98.44</v>
      </c>
      <c r="Y23" s="658"/>
      <c r="Z23" s="379">
        <v>101.05</v>
      </c>
    </row>
    <row r="24" spans="1:26" ht="18" customHeight="1" x14ac:dyDescent="0.5">
      <c r="A24" s="376">
        <v>2023</v>
      </c>
      <c r="B24" s="376" t="s">
        <v>691</v>
      </c>
      <c r="C24" s="376" t="s">
        <v>692</v>
      </c>
      <c r="D24" s="379">
        <v>100</v>
      </c>
      <c r="E24" s="657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658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217</v>
      </c>
      <c r="D25" s="265">
        <v>104.47</v>
      </c>
      <c r="E25" s="657"/>
      <c r="F25" s="265">
        <v>97.2</v>
      </c>
      <c r="G25" s="265">
        <v>102.46</v>
      </c>
      <c r="H25" s="265">
        <v>97.9</v>
      </c>
      <c r="I25" s="265">
        <v>98.71</v>
      </c>
      <c r="J25" s="265">
        <v>101.08</v>
      </c>
      <c r="K25" s="265">
        <v>99.23</v>
      </c>
      <c r="L25" s="265">
        <v>106.29</v>
      </c>
      <c r="M25" s="265">
        <v>99.79</v>
      </c>
      <c r="N25" s="265">
        <v>105.37</v>
      </c>
      <c r="O25" s="265">
        <v>105.22</v>
      </c>
      <c r="P25" s="265">
        <v>96.14</v>
      </c>
      <c r="Q25" s="265">
        <v>113.5</v>
      </c>
      <c r="R25" s="265">
        <v>112.19</v>
      </c>
      <c r="S25" s="265">
        <v>104.92</v>
      </c>
      <c r="T25" s="265">
        <v>102.22</v>
      </c>
      <c r="U25" s="265">
        <v>105.75</v>
      </c>
      <c r="V25" s="265">
        <v>113.22</v>
      </c>
      <c r="W25" s="265">
        <v>104.54</v>
      </c>
      <c r="X25" s="265">
        <v>103.2</v>
      </c>
      <c r="Y25" s="658"/>
      <c r="Z25" s="265">
        <v>97.93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218</v>
      </c>
      <c r="D26" s="266">
        <v>103.99</v>
      </c>
      <c r="E26" s="657"/>
      <c r="F26" s="266">
        <v>95.53</v>
      </c>
      <c r="G26" s="266">
        <v>101.43</v>
      </c>
      <c r="H26" s="266">
        <v>92.36</v>
      </c>
      <c r="I26" s="266">
        <v>98.52</v>
      </c>
      <c r="J26" s="266">
        <v>102.7</v>
      </c>
      <c r="K26" s="266">
        <v>98.52</v>
      </c>
      <c r="L26" s="266">
        <v>104.01</v>
      </c>
      <c r="M26" s="266">
        <v>99.59</v>
      </c>
      <c r="N26" s="266">
        <v>105.06</v>
      </c>
      <c r="O26" s="266">
        <v>94.03</v>
      </c>
      <c r="P26" s="266">
        <v>96</v>
      </c>
      <c r="Q26" s="266">
        <v>108.07</v>
      </c>
      <c r="R26" s="266">
        <v>102.01</v>
      </c>
      <c r="S26" s="266">
        <v>104.61</v>
      </c>
      <c r="T26" s="266">
        <v>101.37</v>
      </c>
      <c r="U26" s="266">
        <v>104.04</v>
      </c>
      <c r="V26" s="266">
        <v>112.83</v>
      </c>
      <c r="W26" s="266">
        <v>104.06</v>
      </c>
      <c r="X26" s="266">
        <v>101.56</v>
      </c>
      <c r="Y26" s="658"/>
      <c r="Z26" s="266">
        <v>97.65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219</v>
      </c>
      <c r="D27" s="265">
        <v>103.17</v>
      </c>
      <c r="E27" s="657"/>
      <c r="F27" s="265">
        <v>95.39</v>
      </c>
      <c r="G27" s="265">
        <v>101.28</v>
      </c>
      <c r="H27" s="265">
        <v>87.72</v>
      </c>
      <c r="I27" s="265">
        <v>98.37</v>
      </c>
      <c r="J27" s="265">
        <v>100.79</v>
      </c>
      <c r="K27" s="265">
        <v>97.9</v>
      </c>
      <c r="L27" s="265">
        <v>101.82</v>
      </c>
      <c r="M27" s="265">
        <v>95.83</v>
      </c>
      <c r="N27" s="265">
        <v>100.08</v>
      </c>
      <c r="O27" s="265">
        <v>96.25</v>
      </c>
      <c r="P27" s="265">
        <v>104.66</v>
      </c>
      <c r="Q27" s="265">
        <v>108.07</v>
      </c>
      <c r="R27" s="265">
        <v>105.73</v>
      </c>
      <c r="S27" s="265">
        <v>109.6</v>
      </c>
      <c r="T27" s="265">
        <v>104.42</v>
      </c>
      <c r="U27" s="265">
        <v>103.89</v>
      </c>
      <c r="V27" s="265">
        <v>107.1</v>
      </c>
      <c r="W27" s="265">
        <v>103.23</v>
      </c>
      <c r="X27" s="265">
        <v>100.6</v>
      </c>
      <c r="Y27" s="658"/>
      <c r="Z27" s="265">
        <v>97.65</v>
      </c>
    </row>
    <row r="28" spans="1:26" ht="18" customHeight="1" outlineLevel="1" x14ac:dyDescent="0.5">
      <c r="A28" s="376">
        <v>2024</v>
      </c>
      <c r="B28" s="377" t="s">
        <v>693</v>
      </c>
      <c r="C28" s="378" t="s">
        <v>694</v>
      </c>
      <c r="D28" s="379">
        <v>103.88</v>
      </c>
      <c r="E28" s="657"/>
      <c r="F28" s="379">
        <v>96.04</v>
      </c>
      <c r="G28" s="379">
        <v>101.72</v>
      </c>
      <c r="H28" s="379">
        <v>92.66</v>
      </c>
      <c r="I28" s="379">
        <v>98.53</v>
      </c>
      <c r="J28" s="379">
        <v>101.52</v>
      </c>
      <c r="K28" s="379">
        <v>98.55</v>
      </c>
      <c r="L28" s="379">
        <v>104.04</v>
      </c>
      <c r="M28" s="379">
        <v>98.4</v>
      </c>
      <c r="N28" s="379">
        <v>103.5</v>
      </c>
      <c r="O28" s="379">
        <v>98.5</v>
      </c>
      <c r="P28" s="379">
        <v>98.93</v>
      </c>
      <c r="Q28" s="379">
        <v>109.88</v>
      </c>
      <c r="R28" s="379">
        <v>106.64</v>
      </c>
      <c r="S28" s="379">
        <v>106.38</v>
      </c>
      <c r="T28" s="379">
        <v>102.67</v>
      </c>
      <c r="U28" s="379">
        <v>104.56</v>
      </c>
      <c r="V28" s="379">
        <v>111.05</v>
      </c>
      <c r="W28" s="379">
        <v>103.94</v>
      </c>
      <c r="X28" s="379">
        <v>101.79</v>
      </c>
      <c r="Y28" s="658"/>
      <c r="Z28" s="379">
        <v>97.74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220</v>
      </c>
      <c r="D29" s="266">
        <v>100.43</v>
      </c>
      <c r="E29" s="657"/>
      <c r="F29" s="266">
        <v>94.89</v>
      </c>
      <c r="G29" s="266">
        <v>102.73</v>
      </c>
      <c r="H29" s="266">
        <v>92.69</v>
      </c>
      <c r="I29" s="266">
        <v>101.14</v>
      </c>
      <c r="J29" s="266">
        <v>93.95</v>
      </c>
      <c r="K29" s="266">
        <v>97.49</v>
      </c>
      <c r="L29" s="266">
        <v>102.71</v>
      </c>
      <c r="M29" s="266">
        <v>94.99</v>
      </c>
      <c r="N29" s="266">
        <v>109.56</v>
      </c>
      <c r="O29" s="266">
        <v>98.21</v>
      </c>
      <c r="P29" s="266">
        <v>107.74</v>
      </c>
      <c r="Q29" s="266">
        <v>108.83</v>
      </c>
      <c r="R29" s="266">
        <v>107.99</v>
      </c>
      <c r="S29" s="266">
        <v>115.27</v>
      </c>
      <c r="T29" s="266">
        <v>102.38</v>
      </c>
      <c r="U29" s="266">
        <v>106.65</v>
      </c>
      <c r="V29" s="266">
        <v>97.94</v>
      </c>
      <c r="W29" s="266">
        <v>100.47</v>
      </c>
      <c r="X29" s="266">
        <v>100.85</v>
      </c>
      <c r="Y29" s="658"/>
      <c r="Z29" s="266">
        <v>97.18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221</v>
      </c>
      <c r="D30" s="265">
        <v>100.11</v>
      </c>
      <c r="E30" s="657"/>
      <c r="F30" s="265">
        <v>94.51</v>
      </c>
      <c r="G30" s="265">
        <v>102.28</v>
      </c>
      <c r="H30" s="265">
        <v>97.34</v>
      </c>
      <c r="I30" s="265">
        <v>101.14</v>
      </c>
      <c r="J30" s="265">
        <v>93.72</v>
      </c>
      <c r="K30" s="265">
        <v>99.63</v>
      </c>
      <c r="L30" s="265">
        <v>102.31</v>
      </c>
      <c r="M30" s="265">
        <v>93.65</v>
      </c>
      <c r="N30" s="265">
        <v>99.88</v>
      </c>
      <c r="O30" s="265">
        <v>102.48</v>
      </c>
      <c r="P30" s="265">
        <v>107.04</v>
      </c>
      <c r="Q30" s="265">
        <v>94.38</v>
      </c>
      <c r="R30" s="265">
        <v>106.23</v>
      </c>
      <c r="S30" s="265">
        <v>113.96</v>
      </c>
      <c r="T30" s="265">
        <v>99.39</v>
      </c>
      <c r="U30" s="265">
        <v>98.22</v>
      </c>
      <c r="V30" s="265">
        <v>99.97</v>
      </c>
      <c r="W30" s="265">
        <v>100.16</v>
      </c>
      <c r="X30" s="265">
        <v>97.78</v>
      </c>
      <c r="Y30" s="658"/>
      <c r="Z30" s="265">
        <v>94.64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222</v>
      </c>
      <c r="D31" s="266">
        <v>99.1</v>
      </c>
      <c r="E31" s="657"/>
      <c r="F31" s="266">
        <v>93.75</v>
      </c>
      <c r="G31" s="266">
        <v>97.69</v>
      </c>
      <c r="H31" s="266">
        <v>98.25</v>
      </c>
      <c r="I31" s="266">
        <v>92.96</v>
      </c>
      <c r="J31" s="266">
        <v>94.14</v>
      </c>
      <c r="K31" s="266">
        <v>100.95</v>
      </c>
      <c r="L31" s="266">
        <v>98.73</v>
      </c>
      <c r="M31" s="266">
        <v>92.75</v>
      </c>
      <c r="N31" s="266">
        <v>99.88</v>
      </c>
      <c r="O31" s="266">
        <v>95.08</v>
      </c>
      <c r="P31" s="266">
        <v>100.54</v>
      </c>
      <c r="Q31" s="266">
        <v>98.18</v>
      </c>
      <c r="R31" s="266">
        <v>105.53</v>
      </c>
      <c r="S31" s="266">
        <v>106.55</v>
      </c>
      <c r="T31" s="266">
        <v>97.79</v>
      </c>
      <c r="U31" s="266">
        <v>98.12</v>
      </c>
      <c r="V31" s="266">
        <v>107.27</v>
      </c>
      <c r="W31" s="266">
        <v>99.17</v>
      </c>
      <c r="X31" s="266">
        <v>96.98</v>
      </c>
      <c r="Y31" s="658"/>
      <c r="Z31" s="266">
        <v>92.57</v>
      </c>
    </row>
    <row r="32" spans="1:26" ht="18" customHeight="1" outlineLevel="1" x14ac:dyDescent="0.5">
      <c r="A32" s="376">
        <v>2024</v>
      </c>
      <c r="B32" s="377" t="s">
        <v>698</v>
      </c>
      <c r="C32" s="378" t="s">
        <v>695</v>
      </c>
      <c r="D32" s="379">
        <v>99.88</v>
      </c>
      <c r="E32" s="657"/>
      <c r="F32" s="379">
        <v>94.38</v>
      </c>
      <c r="G32" s="379">
        <v>100.9</v>
      </c>
      <c r="H32" s="379">
        <v>96.09</v>
      </c>
      <c r="I32" s="379">
        <v>98.41</v>
      </c>
      <c r="J32" s="379">
        <v>93.94</v>
      </c>
      <c r="K32" s="379">
        <v>99.36</v>
      </c>
      <c r="L32" s="379">
        <v>101.25</v>
      </c>
      <c r="M32" s="379">
        <v>93.8</v>
      </c>
      <c r="N32" s="379">
        <v>103.11</v>
      </c>
      <c r="O32" s="379">
        <v>98.59</v>
      </c>
      <c r="P32" s="379">
        <v>105.11</v>
      </c>
      <c r="Q32" s="379">
        <v>100.46</v>
      </c>
      <c r="R32" s="379">
        <v>106.58</v>
      </c>
      <c r="S32" s="379">
        <v>111.93</v>
      </c>
      <c r="T32" s="379">
        <v>99.85</v>
      </c>
      <c r="U32" s="379">
        <v>101</v>
      </c>
      <c r="V32" s="379">
        <v>101.73</v>
      </c>
      <c r="W32" s="379">
        <v>99.93</v>
      </c>
      <c r="X32" s="379">
        <v>98.54</v>
      </c>
      <c r="Y32" s="658"/>
      <c r="Z32" s="379">
        <v>94.8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223</v>
      </c>
      <c r="D33" s="265">
        <v>94.57</v>
      </c>
      <c r="E33" s="657"/>
      <c r="F33" s="265">
        <v>93.38</v>
      </c>
      <c r="G33" s="265">
        <v>93.83</v>
      </c>
      <c r="H33" s="265">
        <v>91.64</v>
      </c>
      <c r="I33" s="265">
        <v>93.42</v>
      </c>
      <c r="J33" s="265">
        <v>80.33</v>
      </c>
      <c r="K33" s="265">
        <v>96.58</v>
      </c>
      <c r="L33" s="265">
        <v>94.75</v>
      </c>
      <c r="M33" s="265">
        <v>91.85</v>
      </c>
      <c r="N33" s="265">
        <v>91.54</v>
      </c>
      <c r="O33" s="265">
        <v>91.15</v>
      </c>
      <c r="P33" s="265">
        <v>94.06</v>
      </c>
      <c r="Q33" s="265">
        <v>101.36</v>
      </c>
      <c r="R33" s="265">
        <v>105.19</v>
      </c>
      <c r="S33" s="265">
        <v>110.62</v>
      </c>
      <c r="T33" s="265">
        <v>93.15</v>
      </c>
      <c r="U33" s="265">
        <v>91.35</v>
      </c>
      <c r="V33" s="265">
        <v>97.25</v>
      </c>
      <c r="W33" s="265">
        <v>94.59</v>
      </c>
      <c r="X33" s="265">
        <v>93.03</v>
      </c>
      <c r="Y33" s="658"/>
      <c r="Z33" s="265">
        <v>93.13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224</v>
      </c>
      <c r="D34" s="266">
        <v>100.64</v>
      </c>
      <c r="E34" s="657"/>
      <c r="F34" s="266">
        <v>93.38</v>
      </c>
      <c r="G34" s="266">
        <v>97.69</v>
      </c>
      <c r="H34" s="266">
        <v>86.97</v>
      </c>
      <c r="I34" s="266">
        <v>96.26</v>
      </c>
      <c r="J34" s="266">
        <v>80.33</v>
      </c>
      <c r="K34" s="266">
        <v>99.14</v>
      </c>
      <c r="L34" s="266">
        <v>94.75</v>
      </c>
      <c r="M34" s="266">
        <v>91.85</v>
      </c>
      <c r="N34" s="266">
        <v>101.97</v>
      </c>
      <c r="O34" s="266">
        <v>98.3</v>
      </c>
      <c r="P34" s="266">
        <v>103.82</v>
      </c>
      <c r="Q34" s="266">
        <v>110.98</v>
      </c>
      <c r="R34" s="266">
        <v>106.7</v>
      </c>
      <c r="S34" s="266">
        <v>124.56</v>
      </c>
      <c r="T34" s="266">
        <v>100.18</v>
      </c>
      <c r="U34" s="266">
        <v>98.41</v>
      </c>
      <c r="V34" s="266">
        <v>105.94</v>
      </c>
      <c r="W34" s="266">
        <v>100.72</v>
      </c>
      <c r="X34" s="266">
        <v>96.94</v>
      </c>
      <c r="Y34" s="658"/>
      <c r="Z34" s="266">
        <v>93.13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225</v>
      </c>
      <c r="D35" s="265">
        <v>98.51</v>
      </c>
      <c r="E35" s="657"/>
      <c r="F35" s="265">
        <v>93.75</v>
      </c>
      <c r="G35" s="265">
        <v>100.54</v>
      </c>
      <c r="H35" s="265">
        <v>92.58</v>
      </c>
      <c r="I35" s="265">
        <v>96.61</v>
      </c>
      <c r="J35" s="265">
        <v>79.98</v>
      </c>
      <c r="K35" s="265">
        <v>99.14</v>
      </c>
      <c r="L35" s="265">
        <v>100.31</v>
      </c>
      <c r="M35" s="265">
        <v>92.63</v>
      </c>
      <c r="N35" s="265">
        <v>102.37</v>
      </c>
      <c r="O35" s="265">
        <v>104.25</v>
      </c>
      <c r="P35" s="265">
        <v>107.88</v>
      </c>
      <c r="Q35" s="265">
        <v>124.13</v>
      </c>
      <c r="R35" s="265">
        <v>108.33</v>
      </c>
      <c r="S35" s="265">
        <v>123.11</v>
      </c>
      <c r="T35" s="265">
        <v>100.56</v>
      </c>
      <c r="U35" s="265">
        <v>95.25</v>
      </c>
      <c r="V35" s="265">
        <v>98.63</v>
      </c>
      <c r="W35" s="265">
        <v>98.59</v>
      </c>
      <c r="X35" s="265">
        <v>98.36</v>
      </c>
      <c r="Y35" s="658"/>
      <c r="Z35" s="265">
        <v>91.6</v>
      </c>
    </row>
    <row r="36" spans="1:26" ht="18" customHeight="1" outlineLevel="1" x14ac:dyDescent="0.5">
      <c r="A36" s="376">
        <v>2024</v>
      </c>
      <c r="B36" s="377" t="s">
        <v>699</v>
      </c>
      <c r="C36" s="378" t="s">
        <v>696</v>
      </c>
      <c r="D36" s="379">
        <v>97.91</v>
      </c>
      <c r="E36" s="657"/>
      <c r="F36" s="379">
        <v>93.5</v>
      </c>
      <c r="G36" s="379">
        <v>97.35</v>
      </c>
      <c r="H36" s="379">
        <v>90.4</v>
      </c>
      <c r="I36" s="379">
        <v>95.43</v>
      </c>
      <c r="J36" s="379">
        <v>80.209999999999994</v>
      </c>
      <c r="K36" s="379">
        <v>98.29</v>
      </c>
      <c r="L36" s="379">
        <v>96.6</v>
      </c>
      <c r="M36" s="379">
        <v>92.11</v>
      </c>
      <c r="N36" s="379">
        <v>98.63</v>
      </c>
      <c r="O36" s="379">
        <v>97.9</v>
      </c>
      <c r="P36" s="379">
        <v>101.92</v>
      </c>
      <c r="Q36" s="379">
        <v>112.16</v>
      </c>
      <c r="R36" s="379">
        <v>106.74</v>
      </c>
      <c r="S36" s="379">
        <v>119.43</v>
      </c>
      <c r="T36" s="379">
        <v>97.96</v>
      </c>
      <c r="U36" s="379">
        <v>95</v>
      </c>
      <c r="V36" s="379">
        <v>100.61</v>
      </c>
      <c r="W36" s="379">
        <v>97.97</v>
      </c>
      <c r="X36" s="379">
        <v>96.11</v>
      </c>
      <c r="Y36" s="658"/>
      <c r="Z36" s="379">
        <v>92.62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226</v>
      </c>
      <c r="D37" s="266">
        <v>93.18</v>
      </c>
      <c r="E37" s="657"/>
      <c r="F37" s="266">
        <v>94.35</v>
      </c>
      <c r="G37" s="266">
        <v>100.35</v>
      </c>
      <c r="H37" s="266">
        <v>92.49</v>
      </c>
      <c r="I37" s="266">
        <v>91.92</v>
      </c>
      <c r="J37" s="266">
        <v>81.67</v>
      </c>
      <c r="K37" s="266">
        <v>98.63</v>
      </c>
      <c r="L37" s="266">
        <v>100.07</v>
      </c>
      <c r="M37" s="266">
        <v>91.63</v>
      </c>
      <c r="N37" s="266">
        <v>105.36</v>
      </c>
      <c r="O37" s="266">
        <v>109.37</v>
      </c>
      <c r="P37" s="266">
        <v>103.94</v>
      </c>
      <c r="Q37" s="266">
        <v>105.34</v>
      </c>
      <c r="R37" s="266">
        <v>106.76</v>
      </c>
      <c r="S37" s="266">
        <v>119.37</v>
      </c>
      <c r="T37" s="266">
        <v>89.43</v>
      </c>
      <c r="U37" s="266">
        <v>92.43</v>
      </c>
      <c r="V37" s="266">
        <v>98.49</v>
      </c>
      <c r="W37" s="266">
        <v>93.2</v>
      </c>
      <c r="X37" s="266">
        <v>96.03</v>
      </c>
      <c r="Y37" s="658"/>
      <c r="Z37" s="266">
        <v>90.95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227</v>
      </c>
      <c r="D38" s="265">
        <v>97.8</v>
      </c>
      <c r="E38" s="657"/>
      <c r="F38" s="265">
        <v>94.35</v>
      </c>
      <c r="G38" s="265">
        <v>100.3</v>
      </c>
      <c r="H38" s="265">
        <v>87.46</v>
      </c>
      <c r="I38" s="265">
        <v>99.32</v>
      </c>
      <c r="J38" s="265">
        <v>82.04</v>
      </c>
      <c r="K38" s="265">
        <v>101.41</v>
      </c>
      <c r="L38" s="265">
        <v>100.07</v>
      </c>
      <c r="M38" s="265">
        <v>94.37</v>
      </c>
      <c r="N38" s="265">
        <v>106.25</v>
      </c>
      <c r="O38" s="265">
        <v>107.82</v>
      </c>
      <c r="P38" s="265">
        <v>98.49</v>
      </c>
      <c r="Q38" s="265">
        <v>106.93</v>
      </c>
      <c r="R38" s="265">
        <v>107.69</v>
      </c>
      <c r="S38" s="265">
        <v>109.15</v>
      </c>
      <c r="T38" s="265">
        <v>95.49</v>
      </c>
      <c r="U38" s="265">
        <v>95.94</v>
      </c>
      <c r="V38" s="265">
        <v>98.84</v>
      </c>
      <c r="W38" s="265">
        <v>97.87</v>
      </c>
      <c r="X38" s="265">
        <v>97.31</v>
      </c>
      <c r="Y38" s="658"/>
      <c r="Z38" s="265">
        <v>91.48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228</v>
      </c>
      <c r="D39" s="266">
        <v>100.33</v>
      </c>
      <c r="E39" s="657"/>
      <c r="F39" s="266">
        <v>94.51</v>
      </c>
      <c r="G39" s="266">
        <v>96.98</v>
      </c>
      <c r="H39" s="266">
        <v>92.53</v>
      </c>
      <c r="I39" s="266">
        <v>98.98</v>
      </c>
      <c r="J39" s="266">
        <v>81.64</v>
      </c>
      <c r="K39" s="266">
        <v>100.34</v>
      </c>
      <c r="L39" s="266">
        <v>106.6</v>
      </c>
      <c r="M39" s="266">
        <v>93.91</v>
      </c>
      <c r="N39" s="266">
        <v>105.89</v>
      </c>
      <c r="O39" s="266">
        <v>103.14</v>
      </c>
      <c r="P39" s="266">
        <v>106.9</v>
      </c>
      <c r="Q39" s="266">
        <v>107.08</v>
      </c>
      <c r="R39" s="266">
        <v>108</v>
      </c>
      <c r="S39" s="266">
        <v>112.26</v>
      </c>
      <c r="T39" s="266">
        <v>96.06</v>
      </c>
      <c r="U39" s="266">
        <v>96.95</v>
      </c>
      <c r="V39" s="266">
        <v>106.43</v>
      </c>
      <c r="W39" s="266">
        <v>100.4</v>
      </c>
      <c r="X39" s="266">
        <v>98.4</v>
      </c>
      <c r="Y39" s="658"/>
      <c r="Z39" s="266">
        <v>94.4</v>
      </c>
    </row>
    <row r="40" spans="1:26" ht="18" customHeight="1" outlineLevel="1" x14ac:dyDescent="0.5">
      <c r="A40" s="376">
        <v>2024</v>
      </c>
      <c r="B40" s="377" t="s">
        <v>700</v>
      </c>
      <c r="C40" s="378" t="s">
        <v>697</v>
      </c>
      <c r="D40" s="379">
        <v>97.1</v>
      </c>
      <c r="E40" s="657"/>
      <c r="F40" s="379">
        <v>94.4</v>
      </c>
      <c r="G40" s="379">
        <v>99.21</v>
      </c>
      <c r="H40" s="379">
        <v>90.83</v>
      </c>
      <c r="I40" s="379">
        <v>96.74</v>
      </c>
      <c r="J40" s="379">
        <v>81.78</v>
      </c>
      <c r="K40" s="379">
        <v>100.13</v>
      </c>
      <c r="L40" s="379">
        <v>102.25</v>
      </c>
      <c r="M40" s="379">
        <v>93.3</v>
      </c>
      <c r="N40" s="379">
        <v>105.83</v>
      </c>
      <c r="O40" s="379">
        <v>106.78</v>
      </c>
      <c r="P40" s="379">
        <v>103.11</v>
      </c>
      <c r="Q40" s="379">
        <v>106.45</v>
      </c>
      <c r="R40" s="379">
        <v>107.48</v>
      </c>
      <c r="S40" s="379">
        <v>113.59</v>
      </c>
      <c r="T40" s="379">
        <v>93.66</v>
      </c>
      <c r="U40" s="379">
        <v>95.11</v>
      </c>
      <c r="V40" s="379">
        <v>101.25</v>
      </c>
      <c r="W40" s="379">
        <v>97.16</v>
      </c>
      <c r="X40" s="379">
        <v>97.25</v>
      </c>
      <c r="Y40" s="658"/>
      <c r="Z40" s="379">
        <v>92.28</v>
      </c>
    </row>
    <row r="41" spans="1:26" ht="18" customHeight="1" x14ac:dyDescent="0.5">
      <c r="A41" s="376">
        <v>2024</v>
      </c>
      <c r="B41" s="376" t="s">
        <v>691</v>
      </c>
      <c r="C41" s="376" t="s">
        <v>692</v>
      </c>
      <c r="D41" s="379">
        <v>99.69</v>
      </c>
      <c r="E41" s="657"/>
      <c r="F41" s="379">
        <v>94.58</v>
      </c>
      <c r="G41" s="379">
        <v>99.8</v>
      </c>
      <c r="H41" s="379">
        <v>92.5</v>
      </c>
      <c r="I41" s="379">
        <v>97.28</v>
      </c>
      <c r="J41" s="379">
        <v>89.36</v>
      </c>
      <c r="K41" s="379">
        <v>99.08</v>
      </c>
      <c r="L41" s="379">
        <v>101.04</v>
      </c>
      <c r="M41" s="379">
        <v>94.4</v>
      </c>
      <c r="N41" s="379">
        <v>102.77</v>
      </c>
      <c r="O41" s="379">
        <v>100.44</v>
      </c>
      <c r="P41" s="379">
        <v>102.27</v>
      </c>
      <c r="Q41" s="379">
        <v>107.24</v>
      </c>
      <c r="R41" s="379">
        <v>106.86</v>
      </c>
      <c r="S41" s="379">
        <v>112.83</v>
      </c>
      <c r="T41" s="379">
        <v>98.54</v>
      </c>
      <c r="U41" s="379">
        <v>98.92</v>
      </c>
      <c r="V41" s="379">
        <v>103.66</v>
      </c>
      <c r="W41" s="379">
        <v>99.75</v>
      </c>
      <c r="X41" s="379">
        <v>98.42</v>
      </c>
      <c r="Y41" s="658"/>
      <c r="Z41" s="379">
        <v>94.36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217</v>
      </c>
      <c r="D42" s="265">
        <v>105.01</v>
      </c>
      <c r="E42" s="657"/>
      <c r="F42" s="265">
        <v>101.48</v>
      </c>
      <c r="G42" s="265">
        <v>99.11</v>
      </c>
      <c r="H42" s="265">
        <v>105.78</v>
      </c>
      <c r="I42" s="265">
        <v>102.75</v>
      </c>
      <c r="J42" s="265">
        <v>98.03</v>
      </c>
      <c r="K42" s="265">
        <v>99.46</v>
      </c>
      <c r="L42" s="265">
        <v>107.13</v>
      </c>
      <c r="M42" s="265">
        <v>100.1</v>
      </c>
      <c r="N42" s="265">
        <v>106.37</v>
      </c>
      <c r="O42" s="265">
        <v>104.77</v>
      </c>
      <c r="P42" s="265">
        <v>109.65</v>
      </c>
      <c r="Q42" s="265">
        <v>99.31</v>
      </c>
      <c r="R42" s="265">
        <v>106.76</v>
      </c>
      <c r="S42" s="265">
        <v>110.3</v>
      </c>
      <c r="T42" s="265">
        <v>104.76</v>
      </c>
      <c r="U42" s="265">
        <v>103.07</v>
      </c>
      <c r="V42" s="265">
        <v>103.27</v>
      </c>
      <c r="W42" s="265">
        <v>106.02</v>
      </c>
      <c r="X42" s="265">
        <v>105.14</v>
      </c>
      <c r="Y42" s="658"/>
      <c r="Z42" s="265">
        <v>101.23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218</v>
      </c>
      <c r="D43" s="266">
        <v>105.05</v>
      </c>
      <c r="E43" s="657"/>
      <c r="F43" s="266">
        <v>100.99</v>
      </c>
      <c r="G43" s="266">
        <v>99.01</v>
      </c>
      <c r="H43" s="266">
        <v>103.55</v>
      </c>
      <c r="I43" s="266">
        <v>104.38</v>
      </c>
      <c r="J43" s="266">
        <v>98.18</v>
      </c>
      <c r="K43" s="266">
        <v>100.21</v>
      </c>
      <c r="L43" s="266">
        <v>107.24</v>
      </c>
      <c r="M43" s="266">
        <v>100.05</v>
      </c>
      <c r="N43" s="266">
        <v>106.27</v>
      </c>
      <c r="O43" s="266">
        <v>102.45</v>
      </c>
      <c r="P43" s="266">
        <v>109.55</v>
      </c>
      <c r="Q43" s="266">
        <v>99.37</v>
      </c>
      <c r="R43" s="266">
        <v>106.86</v>
      </c>
      <c r="S43" s="266">
        <v>110.44</v>
      </c>
      <c r="T43" s="266">
        <v>104.91</v>
      </c>
      <c r="U43" s="266">
        <v>102.97</v>
      </c>
      <c r="V43" s="266">
        <v>103.58</v>
      </c>
      <c r="W43" s="266">
        <v>105.47</v>
      </c>
      <c r="X43" s="266">
        <v>105.18</v>
      </c>
      <c r="Y43" s="658"/>
      <c r="Z43" s="266">
        <v>101.33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219</v>
      </c>
      <c r="D44" s="265">
        <v>104.75</v>
      </c>
      <c r="E44" s="657"/>
      <c r="F44" s="265">
        <v>101.38</v>
      </c>
      <c r="G44" s="265">
        <v>102.21</v>
      </c>
      <c r="H44" s="265">
        <v>103.45</v>
      </c>
      <c r="I44" s="265">
        <v>103.83</v>
      </c>
      <c r="J44" s="265">
        <v>98.08</v>
      </c>
      <c r="K44" s="265">
        <v>100.11</v>
      </c>
      <c r="L44" s="265">
        <v>107.5</v>
      </c>
      <c r="M44" s="265">
        <v>101.47</v>
      </c>
      <c r="N44" s="265">
        <v>106.17</v>
      </c>
      <c r="O44" s="265">
        <v>103.08</v>
      </c>
      <c r="P44" s="265">
        <v>109.7</v>
      </c>
      <c r="Q44" s="265">
        <v>96.88</v>
      </c>
      <c r="R44" s="265">
        <v>106.92</v>
      </c>
      <c r="S44" s="265">
        <v>110.45</v>
      </c>
      <c r="T44" s="265">
        <v>103.56</v>
      </c>
      <c r="U44" s="265">
        <v>103.12</v>
      </c>
      <c r="V44" s="265">
        <v>103.22</v>
      </c>
      <c r="W44" s="265">
        <v>105.82</v>
      </c>
      <c r="X44" s="265">
        <v>104.87</v>
      </c>
      <c r="Y44" s="658"/>
      <c r="Z44" s="265">
        <v>101.49</v>
      </c>
    </row>
    <row r="45" spans="1:26" ht="18" customHeight="1" outlineLevel="1" x14ac:dyDescent="0.5">
      <c r="A45" s="376">
        <v>2025</v>
      </c>
      <c r="B45" s="377" t="s">
        <v>693</v>
      </c>
      <c r="C45" s="378" t="s">
        <v>694</v>
      </c>
      <c r="D45" s="379">
        <v>104.94</v>
      </c>
      <c r="E45" s="657"/>
      <c r="F45" s="379">
        <v>101.28</v>
      </c>
      <c r="G45" s="379">
        <v>100.11</v>
      </c>
      <c r="H45" s="379">
        <v>104.26</v>
      </c>
      <c r="I45" s="379">
        <v>103.65</v>
      </c>
      <c r="J45" s="379">
        <v>98.1</v>
      </c>
      <c r="K45" s="379">
        <v>99.93</v>
      </c>
      <c r="L45" s="379">
        <v>107.29</v>
      </c>
      <c r="M45" s="379">
        <v>100.54</v>
      </c>
      <c r="N45" s="379">
        <v>106.27</v>
      </c>
      <c r="O45" s="379">
        <v>103.43</v>
      </c>
      <c r="P45" s="379">
        <v>109.63</v>
      </c>
      <c r="Q45" s="379">
        <v>98.52</v>
      </c>
      <c r="R45" s="379">
        <v>106.85</v>
      </c>
      <c r="S45" s="379">
        <v>110.4</v>
      </c>
      <c r="T45" s="379">
        <v>104.41</v>
      </c>
      <c r="U45" s="379">
        <v>103.05</v>
      </c>
      <c r="V45" s="379">
        <v>103.36</v>
      </c>
      <c r="W45" s="379">
        <v>105.77</v>
      </c>
      <c r="X45" s="379">
        <v>105.06</v>
      </c>
      <c r="Y45" s="658"/>
      <c r="Z45" s="379">
        <v>101.35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220</v>
      </c>
      <c r="D46" s="266">
        <v>104.38</v>
      </c>
      <c r="E46" s="657"/>
      <c r="F46" s="266">
        <v>101.77</v>
      </c>
      <c r="G46" s="266">
        <v>102.11</v>
      </c>
      <c r="H46" s="266">
        <v>103.35</v>
      </c>
      <c r="I46" s="266">
        <v>103.67</v>
      </c>
      <c r="J46" s="266">
        <v>98.28</v>
      </c>
      <c r="K46" s="266">
        <v>100.01</v>
      </c>
      <c r="L46" s="266">
        <v>107.93</v>
      </c>
      <c r="M46" s="266">
        <v>102.02</v>
      </c>
      <c r="N46" s="266">
        <v>106.07</v>
      </c>
      <c r="O46" s="266">
        <v>102.98</v>
      </c>
      <c r="P46" s="266">
        <v>109.6</v>
      </c>
      <c r="Q46" s="266">
        <v>94.3</v>
      </c>
      <c r="R46" s="266">
        <v>107.18</v>
      </c>
      <c r="S46" s="266">
        <v>110.35</v>
      </c>
      <c r="T46" s="266">
        <v>102.06</v>
      </c>
      <c r="U46" s="266">
        <v>103.02</v>
      </c>
      <c r="V46" s="266">
        <v>103.12</v>
      </c>
      <c r="W46" s="266">
        <v>105.62</v>
      </c>
      <c r="X46" s="266">
        <v>104.41</v>
      </c>
      <c r="Y46" s="658"/>
      <c r="Z46" s="266">
        <v>103.55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221</v>
      </c>
      <c r="D47" s="265">
        <v>105.25</v>
      </c>
      <c r="E47" s="657"/>
      <c r="F47" s="265">
        <v>102.36</v>
      </c>
      <c r="G47" s="265">
        <v>101.71</v>
      </c>
      <c r="H47" s="265">
        <v>103.25</v>
      </c>
      <c r="I47" s="265">
        <v>103.88</v>
      </c>
      <c r="J47" s="265">
        <v>101.13</v>
      </c>
      <c r="K47" s="265">
        <v>99.91</v>
      </c>
      <c r="L47" s="265">
        <v>108.14</v>
      </c>
      <c r="M47" s="265">
        <v>101.72</v>
      </c>
      <c r="N47" s="265">
        <v>105.97</v>
      </c>
      <c r="O47" s="265">
        <v>104.98</v>
      </c>
      <c r="P47" s="265">
        <v>106.32</v>
      </c>
      <c r="Q47" s="265">
        <v>96.78</v>
      </c>
      <c r="R47" s="265">
        <v>107.08</v>
      </c>
      <c r="S47" s="265">
        <v>110.34</v>
      </c>
      <c r="T47" s="265">
        <v>105.11</v>
      </c>
      <c r="U47" s="265">
        <v>102.92</v>
      </c>
      <c r="V47" s="265">
        <v>103.73</v>
      </c>
      <c r="W47" s="265">
        <v>105.21</v>
      </c>
      <c r="X47" s="265">
        <v>105.3</v>
      </c>
      <c r="Y47" s="658"/>
      <c r="Z47" s="265">
        <v>103.81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222</v>
      </c>
      <c r="D48" s="266">
        <v>105.96</v>
      </c>
      <c r="E48" s="657"/>
      <c r="F48" s="266">
        <v>99.41</v>
      </c>
      <c r="G48" s="266">
        <v>101.61</v>
      </c>
      <c r="H48" s="266">
        <v>103.15</v>
      </c>
      <c r="I48" s="266">
        <v>104.03</v>
      </c>
      <c r="J48" s="266">
        <v>102.96</v>
      </c>
      <c r="K48" s="266">
        <v>99.81</v>
      </c>
      <c r="L48" s="266">
        <v>108.09</v>
      </c>
      <c r="M48" s="266">
        <v>102.68</v>
      </c>
      <c r="N48" s="266">
        <v>105.87</v>
      </c>
      <c r="O48" s="266">
        <v>107.24</v>
      </c>
      <c r="P48" s="266">
        <v>103.08</v>
      </c>
      <c r="Q48" s="266">
        <v>99.27</v>
      </c>
      <c r="R48" s="266">
        <v>107.4</v>
      </c>
      <c r="S48" s="266">
        <v>110.24</v>
      </c>
      <c r="T48" s="266">
        <v>108.17</v>
      </c>
      <c r="U48" s="266">
        <v>103.02</v>
      </c>
      <c r="V48" s="266">
        <v>103.63</v>
      </c>
      <c r="W48" s="266">
        <v>105.11</v>
      </c>
      <c r="X48" s="266">
        <v>106.04</v>
      </c>
      <c r="Y48" s="658"/>
      <c r="Z48" s="266">
        <v>103.71</v>
      </c>
    </row>
    <row r="49" spans="1:26" ht="18" customHeight="1" outlineLevel="1" x14ac:dyDescent="0.5">
      <c r="A49" s="376">
        <v>2025</v>
      </c>
      <c r="B49" s="377" t="s">
        <v>698</v>
      </c>
      <c r="C49" s="378" t="s">
        <v>695</v>
      </c>
      <c r="D49" s="379">
        <v>105.2</v>
      </c>
      <c r="E49" s="657"/>
      <c r="F49" s="379">
        <v>101.18</v>
      </c>
      <c r="G49" s="379">
        <v>101.81</v>
      </c>
      <c r="H49" s="379">
        <v>103.25</v>
      </c>
      <c r="I49" s="379">
        <v>103.86</v>
      </c>
      <c r="J49" s="379">
        <v>100.79</v>
      </c>
      <c r="K49" s="379">
        <v>99.91</v>
      </c>
      <c r="L49" s="379">
        <v>108.05</v>
      </c>
      <c r="M49" s="379">
        <v>102.14</v>
      </c>
      <c r="N49" s="379">
        <v>105.97</v>
      </c>
      <c r="O49" s="379">
        <v>105.07</v>
      </c>
      <c r="P49" s="379">
        <v>106.33</v>
      </c>
      <c r="Q49" s="379">
        <v>96.78</v>
      </c>
      <c r="R49" s="379">
        <v>107.22</v>
      </c>
      <c r="S49" s="379">
        <v>110.31</v>
      </c>
      <c r="T49" s="379">
        <v>105.11</v>
      </c>
      <c r="U49" s="379">
        <v>102.99</v>
      </c>
      <c r="V49" s="379">
        <v>103.49</v>
      </c>
      <c r="W49" s="379">
        <v>105.31</v>
      </c>
      <c r="X49" s="379">
        <v>105.25</v>
      </c>
      <c r="Y49" s="658"/>
      <c r="Z49" s="379">
        <v>103.69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223</v>
      </c>
      <c r="D50" s="265">
        <v>105.59</v>
      </c>
      <c r="E50" s="657"/>
      <c r="F50" s="265">
        <v>100.4</v>
      </c>
      <c r="G50" s="265">
        <v>101.51</v>
      </c>
      <c r="H50" s="265">
        <v>102.75</v>
      </c>
      <c r="I50" s="265">
        <v>104.28</v>
      </c>
      <c r="J50" s="265">
        <v>102.35</v>
      </c>
      <c r="K50" s="265">
        <v>99.71</v>
      </c>
      <c r="L50" s="265">
        <v>109.73</v>
      </c>
      <c r="M50" s="265">
        <v>102.58</v>
      </c>
      <c r="N50" s="265">
        <v>105.77</v>
      </c>
      <c r="O50" s="265">
        <v>106.82</v>
      </c>
      <c r="P50" s="265">
        <v>102.68</v>
      </c>
      <c r="Q50" s="265">
        <v>98.88</v>
      </c>
      <c r="R50" s="265">
        <v>108.19</v>
      </c>
      <c r="S50" s="265">
        <v>109.81</v>
      </c>
      <c r="T50" s="265">
        <v>104.71</v>
      </c>
      <c r="U50" s="265">
        <v>102.92</v>
      </c>
      <c r="V50" s="265">
        <v>103.53</v>
      </c>
      <c r="W50" s="265">
        <v>108.99</v>
      </c>
      <c r="X50" s="265">
        <v>105.67</v>
      </c>
      <c r="Y50" s="658"/>
      <c r="Z50" s="265">
        <v>103.29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224</v>
      </c>
      <c r="D51" s="266">
        <v>106.06</v>
      </c>
      <c r="E51" s="657"/>
      <c r="F51" s="266">
        <v>98.93</v>
      </c>
      <c r="G51" s="266">
        <v>100.31</v>
      </c>
      <c r="H51" s="266">
        <v>107.05</v>
      </c>
      <c r="I51" s="266">
        <v>104.18</v>
      </c>
      <c r="J51" s="266">
        <v>102.25</v>
      </c>
      <c r="K51" s="266">
        <v>99.61</v>
      </c>
      <c r="L51" s="266">
        <v>111.53</v>
      </c>
      <c r="M51" s="266">
        <v>101.62</v>
      </c>
      <c r="N51" s="266">
        <v>105.67</v>
      </c>
      <c r="O51" s="266">
        <v>105.66</v>
      </c>
      <c r="P51" s="266">
        <v>104.5</v>
      </c>
      <c r="Q51" s="266">
        <v>98.54</v>
      </c>
      <c r="R51" s="266">
        <v>108.09</v>
      </c>
      <c r="S51" s="266">
        <v>111.92</v>
      </c>
      <c r="T51" s="266">
        <v>103.26</v>
      </c>
      <c r="U51" s="266">
        <v>102.82</v>
      </c>
      <c r="V51" s="266">
        <v>103.43</v>
      </c>
      <c r="W51" s="266">
        <v>112.58</v>
      </c>
      <c r="X51" s="266">
        <v>106.23</v>
      </c>
      <c r="Y51" s="658"/>
      <c r="Z51" s="266">
        <v>101.23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225</v>
      </c>
      <c r="D52" s="265">
        <v>105.29</v>
      </c>
      <c r="E52" s="657"/>
      <c r="F52" s="265">
        <v>101.2</v>
      </c>
      <c r="G52" s="265">
        <v>102.43</v>
      </c>
      <c r="H52" s="265">
        <v>102.34</v>
      </c>
      <c r="I52" s="265">
        <v>102.96</v>
      </c>
      <c r="J52" s="265">
        <v>96.67</v>
      </c>
      <c r="K52" s="265">
        <v>97.37</v>
      </c>
      <c r="L52" s="265">
        <v>111.18</v>
      </c>
      <c r="M52" s="265">
        <v>99.15</v>
      </c>
      <c r="N52" s="265">
        <v>103.62</v>
      </c>
      <c r="O52" s="265">
        <v>109.69</v>
      </c>
      <c r="P52" s="265">
        <v>106.04</v>
      </c>
      <c r="Q52" s="265">
        <v>96.67</v>
      </c>
      <c r="R52" s="265">
        <v>106.78</v>
      </c>
      <c r="S52" s="265">
        <v>112.23</v>
      </c>
      <c r="T52" s="265">
        <v>106.07</v>
      </c>
      <c r="U52" s="265">
        <v>100.43</v>
      </c>
      <c r="V52" s="265">
        <v>101.42</v>
      </c>
      <c r="W52" s="265">
        <v>108.89</v>
      </c>
      <c r="X52" s="265">
        <v>105.5</v>
      </c>
      <c r="Y52" s="658"/>
      <c r="Z52" s="265">
        <v>99.26</v>
      </c>
    </row>
    <row r="53" spans="1:26" ht="18" customHeight="1" outlineLevel="1" x14ac:dyDescent="0.5">
      <c r="A53" s="376">
        <v>2025</v>
      </c>
      <c r="B53" s="377" t="s">
        <v>699</v>
      </c>
      <c r="C53" s="378" t="s">
        <v>696</v>
      </c>
      <c r="D53" s="379">
        <v>105.65</v>
      </c>
      <c r="E53" s="657"/>
      <c r="F53" s="379">
        <v>100.18</v>
      </c>
      <c r="G53" s="379">
        <v>101.42</v>
      </c>
      <c r="H53" s="379">
        <v>104.05</v>
      </c>
      <c r="I53" s="379">
        <v>103.81</v>
      </c>
      <c r="J53" s="379">
        <v>100.42</v>
      </c>
      <c r="K53" s="379">
        <v>98.9</v>
      </c>
      <c r="L53" s="379">
        <v>110.81</v>
      </c>
      <c r="M53" s="379">
        <v>101.12</v>
      </c>
      <c r="N53" s="379">
        <v>105.02</v>
      </c>
      <c r="O53" s="379">
        <v>107.39</v>
      </c>
      <c r="P53" s="379">
        <v>104.41</v>
      </c>
      <c r="Q53" s="379">
        <v>98.03</v>
      </c>
      <c r="R53" s="379">
        <v>107.69</v>
      </c>
      <c r="S53" s="379">
        <v>111.32</v>
      </c>
      <c r="T53" s="379">
        <v>104.68</v>
      </c>
      <c r="U53" s="379">
        <v>102.06</v>
      </c>
      <c r="V53" s="379">
        <v>102.79</v>
      </c>
      <c r="W53" s="379">
        <v>110.15</v>
      </c>
      <c r="X53" s="379">
        <v>105.8</v>
      </c>
      <c r="Y53" s="658"/>
      <c r="Z53" s="379">
        <v>101.26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226</v>
      </c>
      <c r="D54" s="266">
        <v>105.14</v>
      </c>
      <c r="E54" s="657"/>
      <c r="F54" s="266">
        <v>98.83</v>
      </c>
      <c r="G54" s="266">
        <v>100.21</v>
      </c>
      <c r="H54" s="266">
        <v>97.4</v>
      </c>
      <c r="I54" s="266">
        <v>101.74</v>
      </c>
      <c r="J54" s="266">
        <v>95.12</v>
      </c>
      <c r="K54" s="266">
        <v>95.71</v>
      </c>
      <c r="L54" s="266">
        <v>111.52</v>
      </c>
      <c r="M54" s="266">
        <v>99.45</v>
      </c>
      <c r="N54" s="266">
        <v>102.99</v>
      </c>
      <c r="O54" s="266">
        <v>103.8</v>
      </c>
      <c r="P54" s="266">
        <v>103.71</v>
      </c>
      <c r="Q54" s="266">
        <v>99.96</v>
      </c>
      <c r="R54" s="266">
        <v>105.21</v>
      </c>
      <c r="S54" s="266">
        <v>112.7</v>
      </c>
      <c r="T54" s="266">
        <v>105.02</v>
      </c>
      <c r="U54" s="266">
        <v>99.63</v>
      </c>
      <c r="V54" s="266">
        <v>100.71</v>
      </c>
      <c r="W54" s="266">
        <v>112.48</v>
      </c>
      <c r="X54" s="266">
        <v>105.38</v>
      </c>
      <c r="Y54" s="658"/>
      <c r="Z54" s="266">
        <v>98.18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227</v>
      </c>
      <c r="D55" s="265">
        <v>106.03</v>
      </c>
      <c r="E55" s="657"/>
      <c r="F55" s="265">
        <v>98.04</v>
      </c>
      <c r="G55" s="265">
        <v>101.41</v>
      </c>
      <c r="H55" s="265">
        <v>101.43</v>
      </c>
      <c r="I55" s="265">
        <v>101.64</v>
      </c>
      <c r="J55" s="265">
        <v>94.43</v>
      </c>
      <c r="K55" s="265">
        <v>94.81</v>
      </c>
      <c r="L55" s="265">
        <v>110.28</v>
      </c>
      <c r="M55" s="265">
        <v>98.27</v>
      </c>
      <c r="N55" s="265">
        <v>102.89</v>
      </c>
      <c r="O55" s="265">
        <v>108.7</v>
      </c>
      <c r="P55" s="265">
        <v>103.61</v>
      </c>
      <c r="Q55" s="265">
        <v>102.62</v>
      </c>
      <c r="R55" s="265">
        <v>105.73</v>
      </c>
      <c r="S55" s="265">
        <v>113.42</v>
      </c>
      <c r="T55" s="265">
        <v>108.42</v>
      </c>
      <c r="U55" s="265">
        <v>99.34</v>
      </c>
      <c r="V55" s="265">
        <v>98.53</v>
      </c>
      <c r="W55" s="265">
        <v>112.12</v>
      </c>
      <c r="X55" s="265">
        <v>106.3</v>
      </c>
      <c r="Y55" s="658"/>
      <c r="Z55" s="265">
        <v>98.08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228</v>
      </c>
      <c r="D56" s="266">
        <v>106.5</v>
      </c>
      <c r="E56" s="657"/>
      <c r="F56" s="266">
        <v>98.73</v>
      </c>
      <c r="G56" s="266">
        <v>101.71</v>
      </c>
      <c r="H56" s="266">
        <v>105.25</v>
      </c>
      <c r="I56" s="266">
        <v>102.54</v>
      </c>
      <c r="J56" s="266">
        <v>95.72</v>
      </c>
      <c r="K56" s="266">
        <v>95.61</v>
      </c>
      <c r="L56" s="266">
        <v>108.74</v>
      </c>
      <c r="M56" s="266">
        <v>99.35</v>
      </c>
      <c r="N56" s="266">
        <v>102.79</v>
      </c>
      <c r="O56" s="266">
        <v>103.7</v>
      </c>
      <c r="P56" s="266">
        <v>106.46</v>
      </c>
      <c r="Q56" s="266">
        <v>104.98</v>
      </c>
      <c r="R56" s="266">
        <v>106.14</v>
      </c>
      <c r="S56" s="266">
        <v>113.54</v>
      </c>
      <c r="T56" s="266">
        <v>108.32</v>
      </c>
      <c r="U56" s="266">
        <v>99.53</v>
      </c>
      <c r="V56" s="266">
        <v>100.61</v>
      </c>
      <c r="W56" s="266">
        <v>111.93</v>
      </c>
      <c r="X56" s="266">
        <v>106.79</v>
      </c>
      <c r="Y56" s="658"/>
      <c r="Z56" s="266">
        <v>98.18</v>
      </c>
    </row>
    <row r="57" spans="1:26" ht="18" customHeight="1" outlineLevel="1" x14ac:dyDescent="0.5">
      <c r="A57" s="376">
        <v>2025</v>
      </c>
      <c r="B57" s="377" t="s">
        <v>700</v>
      </c>
      <c r="C57" s="378" t="s">
        <v>697</v>
      </c>
      <c r="D57" s="379">
        <v>105.89</v>
      </c>
      <c r="E57" s="657"/>
      <c r="F57" s="379">
        <v>98.53</v>
      </c>
      <c r="G57" s="379">
        <v>101.11</v>
      </c>
      <c r="H57" s="379">
        <v>101.36</v>
      </c>
      <c r="I57" s="379">
        <v>101.97</v>
      </c>
      <c r="J57" s="379">
        <v>95.09</v>
      </c>
      <c r="K57" s="379">
        <v>95.38</v>
      </c>
      <c r="L57" s="379">
        <v>110.18</v>
      </c>
      <c r="M57" s="379">
        <v>99.02</v>
      </c>
      <c r="N57" s="379">
        <v>102.89</v>
      </c>
      <c r="O57" s="379">
        <v>105.4</v>
      </c>
      <c r="P57" s="379">
        <v>104.59</v>
      </c>
      <c r="Q57" s="379">
        <v>102.52</v>
      </c>
      <c r="R57" s="379">
        <v>105.69</v>
      </c>
      <c r="S57" s="379">
        <v>113.22</v>
      </c>
      <c r="T57" s="379">
        <v>107.25</v>
      </c>
      <c r="U57" s="379">
        <v>99.5</v>
      </c>
      <c r="V57" s="379">
        <v>99.95</v>
      </c>
      <c r="W57" s="379">
        <v>112.18</v>
      </c>
      <c r="X57" s="379">
        <v>106.16</v>
      </c>
      <c r="Y57" s="658"/>
      <c r="Z57" s="379">
        <v>98.15</v>
      </c>
    </row>
    <row r="58" spans="1:26" ht="18" customHeight="1" x14ac:dyDescent="0.5">
      <c r="A58" s="376">
        <v>2025</v>
      </c>
      <c r="B58" s="376" t="s">
        <v>691</v>
      </c>
      <c r="C58" s="376" t="s">
        <v>692</v>
      </c>
      <c r="D58" s="379">
        <v>105.42</v>
      </c>
      <c r="E58" s="657"/>
      <c r="F58" s="379">
        <v>100.29</v>
      </c>
      <c r="G58" s="379">
        <v>101.11</v>
      </c>
      <c r="H58" s="379">
        <v>103.23</v>
      </c>
      <c r="I58" s="379">
        <v>103.32</v>
      </c>
      <c r="J58" s="379">
        <v>98.6</v>
      </c>
      <c r="K58" s="379">
        <v>98.53</v>
      </c>
      <c r="L58" s="379">
        <v>109.08</v>
      </c>
      <c r="M58" s="379">
        <v>100.71</v>
      </c>
      <c r="N58" s="379">
        <v>105.04</v>
      </c>
      <c r="O58" s="379">
        <v>105.32</v>
      </c>
      <c r="P58" s="379">
        <v>106.24</v>
      </c>
      <c r="Q58" s="379">
        <v>98.96</v>
      </c>
      <c r="R58" s="379">
        <v>106.86</v>
      </c>
      <c r="S58" s="379">
        <v>111.31</v>
      </c>
      <c r="T58" s="379">
        <v>105.36</v>
      </c>
      <c r="U58" s="379">
        <v>101.9</v>
      </c>
      <c r="V58" s="379">
        <v>102.4</v>
      </c>
      <c r="W58" s="379">
        <v>108.35</v>
      </c>
      <c r="X58" s="379">
        <v>105.57</v>
      </c>
      <c r="Y58" s="658"/>
      <c r="Z58" s="379">
        <v>101.11</v>
      </c>
    </row>
    <row r="59" spans="1:26" ht="18" customHeight="1" x14ac:dyDescent="0.5">
      <c r="A59" s="240" t="s">
        <v>636</v>
      </c>
      <c r="B59" s="260" t="s">
        <v>3</v>
      </c>
      <c r="C59" s="261" t="s">
        <v>217</v>
      </c>
      <c r="D59" s="265">
        <v>106.67</v>
      </c>
      <c r="E59" s="657"/>
      <c r="F59" s="265">
        <v>100.3</v>
      </c>
      <c r="G59" s="265">
        <v>101.91</v>
      </c>
      <c r="H59" s="265">
        <v>101.33</v>
      </c>
      <c r="I59" s="265">
        <v>106.11</v>
      </c>
      <c r="J59" s="265">
        <v>99.47</v>
      </c>
      <c r="K59" s="265">
        <v>96.41</v>
      </c>
      <c r="L59" s="265">
        <v>110.18</v>
      </c>
      <c r="M59" s="265">
        <v>99.25</v>
      </c>
      <c r="N59" s="265">
        <v>102.69</v>
      </c>
      <c r="O59" s="265">
        <v>108.6</v>
      </c>
      <c r="P59" s="265">
        <v>106.56</v>
      </c>
      <c r="Q59" s="265">
        <v>102.52</v>
      </c>
      <c r="R59" s="265">
        <v>106.56</v>
      </c>
      <c r="S59" s="265">
        <v>113.32</v>
      </c>
      <c r="T59" s="265">
        <v>108.8</v>
      </c>
      <c r="U59" s="265">
        <v>99.73</v>
      </c>
      <c r="V59" s="265">
        <v>100.51</v>
      </c>
      <c r="W59" s="265">
        <v>112.22</v>
      </c>
      <c r="X59" s="265">
        <v>107.1</v>
      </c>
      <c r="Y59" s="658"/>
      <c r="Z59" s="265">
        <v>98.19</v>
      </c>
    </row>
    <row r="60" spans="1:26" ht="18" customHeight="1" x14ac:dyDescent="0.5">
      <c r="A60" s="242" t="s">
        <v>636</v>
      </c>
      <c r="B60" s="262" t="s">
        <v>4</v>
      </c>
      <c r="C60" s="263" t="s">
        <v>218</v>
      </c>
      <c r="D60" s="266">
        <v>105.69</v>
      </c>
      <c r="E60" s="657"/>
      <c r="F60" s="266">
        <v>98.63</v>
      </c>
      <c r="G60" s="266">
        <v>101.61</v>
      </c>
      <c r="H60" s="266">
        <v>97.3</v>
      </c>
      <c r="I60" s="266">
        <v>102.44</v>
      </c>
      <c r="J60" s="266">
        <v>99.37</v>
      </c>
      <c r="K60" s="266">
        <v>96.61</v>
      </c>
      <c r="L60" s="266">
        <v>108.64</v>
      </c>
      <c r="M60" s="266">
        <v>99.15</v>
      </c>
      <c r="N60" s="266">
        <v>102.69</v>
      </c>
      <c r="O60" s="266">
        <v>103.6</v>
      </c>
      <c r="P60" s="266">
        <v>106.46</v>
      </c>
      <c r="Q60" s="266">
        <v>104.88</v>
      </c>
      <c r="R60" s="266">
        <v>107.08</v>
      </c>
      <c r="S60" s="266">
        <v>113.22</v>
      </c>
      <c r="T60" s="266">
        <v>108.51</v>
      </c>
      <c r="U60" s="266">
        <v>99.53</v>
      </c>
      <c r="V60" s="266">
        <v>100.41</v>
      </c>
      <c r="W60" s="266">
        <v>97.62</v>
      </c>
      <c r="X60" s="266">
        <v>106.07</v>
      </c>
      <c r="Y60" s="658"/>
      <c r="Z60" s="266">
        <v>98.18</v>
      </c>
    </row>
    <row r="61" spans="1:26" ht="18" customHeight="1" x14ac:dyDescent="0.5">
      <c r="A61" s="240" t="s">
        <v>636</v>
      </c>
      <c r="B61" s="260" t="s">
        <v>5</v>
      </c>
      <c r="C61" s="261" t="s">
        <v>219</v>
      </c>
      <c r="D61" s="265">
        <v>106.44</v>
      </c>
      <c r="E61" s="657"/>
      <c r="F61" s="265">
        <v>103.15</v>
      </c>
      <c r="G61" s="265">
        <v>101.81</v>
      </c>
      <c r="H61" s="265">
        <v>112.81</v>
      </c>
      <c r="I61" s="265">
        <v>101.15</v>
      </c>
      <c r="J61" s="265">
        <v>99.37</v>
      </c>
      <c r="K61" s="265">
        <v>98.31</v>
      </c>
      <c r="L61" s="265">
        <v>108.64</v>
      </c>
      <c r="M61" s="265">
        <v>100.03</v>
      </c>
      <c r="N61" s="265">
        <v>102.79</v>
      </c>
      <c r="O61" s="265">
        <v>113.61</v>
      </c>
      <c r="P61" s="265">
        <v>106.46</v>
      </c>
      <c r="Q61" s="265">
        <v>104.88</v>
      </c>
      <c r="R61" s="265">
        <v>106.14</v>
      </c>
      <c r="S61" s="265">
        <v>112.7</v>
      </c>
      <c r="T61" s="265">
        <v>105.02</v>
      </c>
      <c r="U61" s="265">
        <v>100.02</v>
      </c>
      <c r="V61" s="265">
        <v>101.6</v>
      </c>
      <c r="W61" s="265">
        <v>113.1</v>
      </c>
      <c r="X61" s="265">
        <v>106.81</v>
      </c>
      <c r="Y61" s="658"/>
      <c r="Z61" s="265">
        <v>99.28</v>
      </c>
    </row>
    <row r="62" spans="1:26" ht="18" customHeight="1" x14ac:dyDescent="0.5">
      <c r="A62" s="376" t="s">
        <v>636</v>
      </c>
      <c r="B62" s="377" t="s">
        <v>693</v>
      </c>
      <c r="C62" s="378" t="s">
        <v>694</v>
      </c>
      <c r="D62" s="379">
        <v>106.27</v>
      </c>
      <c r="E62" s="657"/>
      <c r="F62" s="379">
        <v>100.69</v>
      </c>
      <c r="G62" s="379">
        <v>101.78</v>
      </c>
      <c r="H62" s="379">
        <v>103.81</v>
      </c>
      <c r="I62" s="379">
        <v>103.23</v>
      </c>
      <c r="J62" s="379">
        <v>99.4</v>
      </c>
      <c r="K62" s="379">
        <v>97.11</v>
      </c>
      <c r="L62" s="379">
        <v>109.15</v>
      </c>
      <c r="M62" s="379">
        <v>99.48</v>
      </c>
      <c r="N62" s="379">
        <v>102.72</v>
      </c>
      <c r="O62" s="379">
        <v>108.6</v>
      </c>
      <c r="P62" s="379">
        <v>106.49</v>
      </c>
      <c r="Q62" s="379">
        <v>104.09</v>
      </c>
      <c r="R62" s="379">
        <v>106.59</v>
      </c>
      <c r="S62" s="379">
        <v>113.08</v>
      </c>
      <c r="T62" s="379">
        <v>107.44</v>
      </c>
      <c r="U62" s="379">
        <v>99.76</v>
      </c>
      <c r="V62" s="379">
        <v>100.84</v>
      </c>
      <c r="W62" s="379">
        <v>107.65</v>
      </c>
      <c r="X62" s="379">
        <v>106.66</v>
      </c>
      <c r="Y62" s="658"/>
      <c r="Z62" s="379">
        <v>98.55</v>
      </c>
    </row>
    <row r="63" spans="1:26" ht="18" customHeight="1" x14ac:dyDescent="0.5">
      <c r="A63" s="242" t="s">
        <v>636</v>
      </c>
      <c r="B63" s="262" t="s">
        <v>6</v>
      </c>
      <c r="C63" s="263" t="s">
        <v>220</v>
      </c>
      <c r="D63" s="266">
        <v>107.15</v>
      </c>
      <c r="E63" s="657"/>
      <c r="F63" s="266">
        <v>102.95</v>
      </c>
      <c r="G63" s="266">
        <v>102.52</v>
      </c>
      <c r="H63" s="266">
        <v>112.22</v>
      </c>
      <c r="I63" s="266">
        <v>101.64</v>
      </c>
      <c r="J63" s="266">
        <v>99.76</v>
      </c>
      <c r="K63" s="266">
        <v>98.01</v>
      </c>
      <c r="L63" s="266">
        <v>110.08</v>
      </c>
      <c r="M63" s="266">
        <v>99.15</v>
      </c>
      <c r="N63" s="266">
        <v>105.61</v>
      </c>
      <c r="O63" s="266">
        <v>108.6</v>
      </c>
      <c r="P63" s="266">
        <v>106.95</v>
      </c>
      <c r="Q63" s="266">
        <v>102.42</v>
      </c>
      <c r="R63" s="266">
        <v>106.56</v>
      </c>
      <c r="S63" s="266">
        <v>113.12</v>
      </c>
      <c r="T63" s="266">
        <v>106.62</v>
      </c>
      <c r="U63" s="266">
        <v>101</v>
      </c>
      <c r="V63" s="266">
        <v>103.89</v>
      </c>
      <c r="W63" s="266">
        <v>113.37</v>
      </c>
      <c r="X63" s="266">
        <v>107.29</v>
      </c>
      <c r="Y63" s="658"/>
      <c r="Z63" s="266">
        <v>104.5</v>
      </c>
    </row>
    <row r="64" spans="1:26" ht="18" customHeight="1" x14ac:dyDescent="0.5">
      <c r="A64" s="246" t="s">
        <v>632</v>
      </c>
      <c r="E64" s="244"/>
      <c r="Z64" s="246" t="s">
        <v>632</v>
      </c>
    </row>
  </sheetData>
  <mergeCells count="7">
    <mergeCell ref="Y4:Y63"/>
    <mergeCell ref="E4:E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88D3-FD04-49D8-8196-5893AADA5D35}">
  <sheetPr>
    <tabColor rgb="FF9BA8C2"/>
    <pageSetUpPr autoPageBreaks="0"/>
  </sheetPr>
  <dimension ref="A1:WVW63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12" style="245" bestFit="1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719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720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469"/>
      <c r="B4" s="474"/>
      <c r="C4" s="475"/>
      <c r="D4" s="476"/>
      <c r="E4" s="657"/>
      <c r="F4" s="253">
        <v>1</v>
      </c>
      <c r="G4" s="253">
        <v>2</v>
      </c>
      <c r="H4" s="253">
        <v>3</v>
      </c>
      <c r="I4" s="253">
        <v>4</v>
      </c>
      <c r="J4" s="253">
        <v>6</v>
      </c>
      <c r="K4" s="253">
        <v>7</v>
      </c>
      <c r="L4" s="253">
        <v>9</v>
      </c>
      <c r="M4" s="253">
        <v>10</v>
      </c>
      <c r="N4" s="253">
        <v>11</v>
      </c>
      <c r="O4" s="253">
        <v>12</v>
      </c>
      <c r="P4" s="253">
        <v>13</v>
      </c>
      <c r="Q4" s="253">
        <v>14</v>
      </c>
      <c r="R4" s="253">
        <v>15</v>
      </c>
      <c r="S4" s="253">
        <v>16</v>
      </c>
      <c r="T4" s="253">
        <v>17</v>
      </c>
      <c r="U4" s="253">
        <v>18</v>
      </c>
      <c r="V4" s="253">
        <v>20</v>
      </c>
      <c r="W4" s="253" t="s">
        <v>597</v>
      </c>
      <c r="X4" s="473"/>
      <c r="Y4" s="658"/>
      <c r="Z4" s="254">
        <v>5</v>
      </c>
    </row>
    <row r="5" spans="1:30" ht="36" customHeight="1" x14ac:dyDescent="0.5">
      <c r="A5" s="634" t="s">
        <v>230</v>
      </c>
      <c r="B5" s="660" t="s">
        <v>2</v>
      </c>
      <c r="C5" s="661" t="s">
        <v>216</v>
      </c>
      <c r="D5" s="664" t="s">
        <v>721</v>
      </c>
      <c r="E5" s="657"/>
      <c r="F5" s="255" t="s">
        <v>565</v>
      </c>
      <c r="G5" s="255" t="s">
        <v>17</v>
      </c>
      <c r="H5" s="255" t="s">
        <v>567</v>
      </c>
      <c r="I5" s="255" t="s">
        <v>569</v>
      </c>
      <c r="J5" s="255" t="s">
        <v>572</v>
      </c>
      <c r="K5" s="255" t="s">
        <v>574</v>
      </c>
      <c r="L5" s="255" t="s">
        <v>576</v>
      </c>
      <c r="M5" s="255" t="s">
        <v>578</v>
      </c>
      <c r="N5" s="255" t="s">
        <v>580</v>
      </c>
      <c r="O5" s="255" t="s">
        <v>582</v>
      </c>
      <c r="P5" s="255" t="s">
        <v>584</v>
      </c>
      <c r="Q5" s="255" t="s">
        <v>586</v>
      </c>
      <c r="R5" s="255" t="s">
        <v>588</v>
      </c>
      <c r="S5" s="255" t="s">
        <v>590</v>
      </c>
      <c r="T5" s="255" t="s">
        <v>592</v>
      </c>
      <c r="U5" s="255" t="s">
        <v>594</v>
      </c>
      <c r="V5" s="255" t="s">
        <v>596</v>
      </c>
      <c r="W5" s="255" t="s">
        <v>599</v>
      </c>
      <c r="X5" s="256" t="s">
        <v>623</v>
      </c>
      <c r="Y5" s="658"/>
      <c r="Z5" s="257" t="s">
        <v>18</v>
      </c>
    </row>
    <row r="6" spans="1:30" ht="36" customHeight="1" x14ac:dyDescent="0.5">
      <c r="A6" s="634"/>
      <c r="B6" s="660"/>
      <c r="C6" s="661"/>
      <c r="D6" s="665"/>
      <c r="E6" s="657"/>
      <c r="F6" s="258" t="s">
        <v>564</v>
      </c>
      <c r="G6" s="258" t="s">
        <v>363</v>
      </c>
      <c r="H6" s="258" t="s">
        <v>566</v>
      </c>
      <c r="I6" s="258" t="s">
        <v>568</v>
      </c>
      <c r="J6" s="258" t="s">
        <v>571</v>
      </c>
      <c r="K6" s="258" t="s">
        <v>573</v>
      </c>
      <c r="L6" s="258" t="s">
        <v>575</v>
      </c>
      <c r="M6" s="258" t="s">
        <v>577</v>
      </c>
      <c r="N6" s="258" t="s">
        <v>579</v>
      </c>
      <c r="O6" s="258" t="s">
        <v>581</v>
      </c>
      <c r="P6" s="258" t="s">
        <v>583</v>
      </c>
      <c r="Q6" s="258" t="s">
        <v>585</v>
      </c>
      <c r="R6" s="258" t="s">
        <v>587</v>
      </c>
      <c r="S6" s="258" t="s">
        <v>589</v>
      </c>
      <c r="T6" s="258" t="s">
        <v>591</v>
      </c>
      <c r="U6" s="258" t="s">
        <v>593</v>
      </c>
      <c r="V6" s="258" t="s">
        <v>595</v>
      </c>
      <c r="W6" s="258" t="s">
        <v>600</v>
      </c>
      <c r="X6" s="259" t="s">
        <v>624</v>
      </c>
      <c r="Y6" s="658"/>
      <c r="Z6" s="257" t="s">
        <v>570</v>
      </c>
    </row>
    <row r="7" spans="1:30" ht="18" customHeight="1" outlineLevel="2" x14ac:dyDescent="0.5">
      <c r="A7" s="367">
        <v>2023</v>
      </c>
      <c r="B7" s="260" t="s">
        <v>3</v>
      </c>
      <c r="C7" s="261" t="s">
        <v>217</v>
      </c>
      <c r="D7" s="265">
        <v>94.69</v>
      </c>
      <c r="E7" s="657"/>
      <c r="F7" s="265">
        <v>101.93</v>
      </c>
      <c r="G7" s="265">
        <v>104.43</v>
      </c>
      <c r="H7" s="265">
        <v>105.68</v>
      </c>
      <c r="I7" s="265">
        <v>99.27</v>
      </c>
      <c r="J7" s="265">
        <v>107.21</v>
      </c>
      <c r="K7" s="265">
        <v>99.95</v>
      </c>
      <c r="L7" s="265">
        <v>100.98</v>
      </c>
      <c r="M7" s="265">
        <v>96.33</v>
      </c>
      <c r="N7" s="265">
        <v>105.91</v>
      </c>
      <c r="O7" s="265">
        <v>106.28</v>
      </c>
      <c r="P7" s="265">
        <v>101.72</v>
      </c>
      <c r="Q7" s="265">
        <v>115.14</v>
      </c>
      <c r="R7" s="265">
        <v>110.05</v>
      </c>
      <c r="S7" s="265">
        <v>112.92</v>
      </c>
      <c r="T7" s="265">
        <v>99.45</v>
      </c>
      <c r="U7" s="265">
        <v>96.63</v>
      </c>
      <c r="V7" s="265">
        <v>94.83</v>
      </c>
      <c r="W7" s="265">
        <v>94.35</v>
      </c>
      <c r="X7" s="265">
        <v>101.41</v>
      </c>
      <c r="Y7" s="658"/>
      <c r="Z7" s="477">
        <v>105.6</v>
      </c>
      <c r="AD7" s="244"/>
    </row>
    <row r="8" spans="1:30" ht="18" customHeight="1" outlineLevel="2" x14ac:dyDescent="0.5">
      <c r="A8" s="364">
        <v>2023</v>
      </c>
      <c r="B8" s="262" t="s">
        <v>4</v>
      </c>
      <c r="C8" s="263" t="s">
        <v>218</v>
      </c>
      <c r="D8" s="266">
        <v>106.77</v>
      </c>
      <c r="E8" s="657"/>
      <c r="F8" s="266">
        <v>101.63</v>
      </c>
      <c r="G8" s="266">
        <v>104.11</v>
      </c>
      <c r="H8" s="266">
        <v>105.17</v>
      </c>
      <c r="I8" s="266">
        <v>105.96</v>
      </c>
      <c r="J8" s="266">
        <v>107.21</v>
      </c>
      <c r="K8" s="266">
        <v>100.54</v>
      </c>
      <c r="L8" s="266">
        <v>100.98</v>
      </c>
      <c r="M8" s="266">
        <v>96.6</v>
      </c>
      <c r="N8" s="266">
        <v>105.33</v>
      </c>
      <c r="O8" s="266">
        <v>112.02</v>
      </c>
      <c r="P8" s="266">
        <v>106.21</v>
      </c>
      <c r="Q8" s="266">
        <v>100.64</v>
      </c>
      <c r="R8" s="266">
        <v>99.36</v>
      </c>
      <c r="S8" s="266">
        <v>103.03</v>
      </c>
      <c r="T8" s="266">
        <v>102.2</v>
      </c>
      <c r="U8" s="266">
        <v>96.63</v>
      </c>
      <c r="V8" s="266">
        <v>99.61</v>
      </c>
      <c r="W8" s="266">
        <v>109.46</v>
      </c>
      <c r="X8" s="266">
        <v>103.44</v>
      </c>
      <c r="Y8" s="658"/>
      <c r="Z8" s="478">
        <v>95.9</v>
      </c>
    </row>
    <row r="9" spans="1:30" ht="18" customHeight="1" outlineLevel="2" x14ac:dyDescent="0.5">
      <c r="A9" s="367">
        <v>2023</v>
      </c>
      <c r="B9" s="260" t="s">
        <v>5</v>
      </c>
      <c r="C9" s="261" t="s">
        <v>219</v>
      </c>
      <c r="D9" s="265">
        <v>105.97</v>
      </c>
      <c r="E9" s="657"/>
      <c r="F9" s="265">
        <v>100.06</v>
      </c>
      <c r="G9" s="265">
        <v>100.16</v>
      </c>
      <c r="H9" s="265">
        <v>100.07</v>
      </c>
      <c r="I9" s="265">
        <v>100.33</v>
      </c>
      <c r="J9" s="265">
        <v>99.93</v>
      </c>
      <c r="K9" s="265">
        <v>100.12</v>
      </c>
      <c r="L9" s="265">
        <v>97.39</v>
      </c>
      <c r="M9" s="265">
        <v>100.32</v>
      </c>
      <c r="N9" s="265">
        <v>100.07</v>
      </c>
      <c r="O9" s="265">
        <v>101.03</v>
      </c>
      <c r="P9" s="265">
        <v>99.21</v>
      </c>
      <c r="Q9" s="265">
        <v>96.14</v>
      </c>
      <c r="R9" s="265">
        <v>96.7</v>
      </c>
      <c r="S9" s="265">
        <v>98.17</v>
      </c>
      <c r="T9" s="265">
        <v>101</v>
      </c>
      <c r="U9" s="265">
        <v>99.21</v>
      </c>
      <c r="V9" s="265">
        <v>96.77</v>
      </c>
      <c r="W9" s="265">
        <v>108.95</v>
      </c>
      <c r="X9" s="265">
        <v>101.02</v>
      </c>
      <c r="Y9" s="658"/>
      <c r="Z9" s="477">
        <v>102.58</v>
      </c>
    </row>
    <row r="10" spans="1:30" ht="18" customHeight="1" outlineLevel="1" x14ac:dyDescent="0.5">
      <c r="A10" s="399">
        <v>2023</v>
      </c>
      <c r="B10" s="377" t="s">
        <v>693</v>
      </c>
      <c r="C10" s="378" t="s">
        <v>694</v>
      </c>
      <c r="D10" s="379">
        <v>102.1</v>
      </c>
      <c r="E10" s="657"/>
      <c r="F10" s="379">
        <v>101.2</v>
      </c>
      <c r="G10" s="379">
        <v>102.86</v>
      </c>
      <c r="H10" s="379">
        <v>103.58</v>
      </c>
      <c r="I10" s="379">
        <v>101.77</v>
      </c>
      <c r="J10" s="379">
        <v>104.67</v>
      </c>
      <c r="K10" s="379">
        <v>100.21</v>
      </c>
      <c r="L10" s="379">
        <v>99.78</v>
      </c>
      <c r="M10" s="379">
        <v>97.72</v>
      </c>
      <c r="N10" s="379">
        <v>103.71</v>
      </c>
      <c r="O10" s="379">
        <v>106.28</v>
      </c>
      <c r="P10" s="379">
        <v>102.35</v>
      </c>
      <c r="Q10" s="379">
        <v>103.38</v>
      </c>
      <c r="R10" s="379">
        <v>101.53</v>
      </c>
      <c r="S10" s="379">
        <v>104.58</v>
      </c>
      <c r="T10" s="379">
        <v>100.88</v>
      </c>
      <c r="U10" s="379">
        <v>97.47</v>
      </c>
      <c r="V10" s="379">
        <v>97</v>
      </c>
      <c r="W10" s="379">
        <v>103.76</v>
      </c>
      <c r="X10" s="379">
        <v>101.95</v>
      </c>
      <c r="Y10" s="658"/>
      <c r="Z10" s="479">
        <v>101.24</v>
      </c>
    </row>
    <row r="11" spans="1:30" ht="18" customHeight="1" outlineLevel="2" x14ac:dyDescent="0.5">
      <c r="A11" s="364">
        <v>2023</v>
      </c>
      <c r="B11" s="262" t="s">
        <v>6</v>
      </c>
      <c r="C11" s="263" t="s">
        <v>220</v>
      </c>
      <c r="D11" s="266">
        <v>103.26</v>
      </c>
      <c r="E11" s="657"/>
      <c r="F11" s="266">
        <v>101.01</v>
      </c>
      <c r="G11" s="266">
        <v>99.11</v>
      </c>
      <c r="H11" s="266">
        <v>98.58</v>
      </c>
      <c r="I11" s="266">
        <v>100.26</v>
      </c>
      <c r="J11" s="266">
        <v>113.93</v>
      </c>
      <c r="K11" s="266">
        <v>100.84</v>
      </c>
      <c r="L11" s="266">
        <v>97.91</v>
      </c>
      <c r="M11" s="266">
        <v>98.57</v>
      </c>
      <c r="N11" s="266">
        <v>108.27</v>
      </c>
      <c r="O11" s="266">
        <v>103.9</v>
      </c>
      <c r="P11" s="266">
        <v>102.23</v>
      </c>
      <c r="Q11" s="266">
        <v>93.09</v>
      </c>
      <c r="R11" s="266">
        <v>97.31</v>
      </c>
      <c r="S11" s="266">
        <v>100.87</v>
      </c>
      <c r="T11" s="266">
        <v>102.14</v>
      </c>
      <c r="U11" s="266">
        <v>102.87</v>
      </c>
      <c r="V11" s="266">
        <v>96.67</v>
      </c>
      <c r="W11" s="266">
        <v>106.91</v>
      </c>
      <c r="X11" s="266">
        <v>102.84</v>
      </c>
      <c r="Y11" s="658"/>
      <c r="Z11" s="478">
        <v>100.15</v>
      </c>
    </row>
    <row r="12" spans="1:30" ht="18" customHeight="1" outlineLevel="2" x14ac:dyDescent="0.5">
      <c r="A12" s="367">
        <v>2023</v>
      </c>
      <c r="B12" s="260" t="s">
        <v>7</v>
      </c>
      <c r="C12" s="261" t="s">
        <v>221</v>
      </c>
      <c r="D12" s="265">
        <v>94.95</v>
      </c>
      <c r="E12" s="657"/>
      <c r="F12" s="265">
        <v>99.44</v>
      </c>
      <c r="G12" s="265">
        <v>106.04</v>
      </c>
      <c r="H12" s="265">
        <v>98.88</v>
      </c>
      <c r="I12" s="265">
        <v>100.83</v>
      </c>
      <c r="J12" s="265">
        <v>91.52</v>
      </c>
      <c r="K12" s="265">
        <v>100.24</v>
      </c>
      <c r="L12" s="265">
        <v>97.91</v>
      </c>
      <c r="M12" s="265">
        <v>97.69</v>
      </c>
      <c r="N12" s="265">
        <v>101.83</v>
      </c>
      <c r="O12" s="265">
        <v>99.9</v>
      </c>
      <c r="P12" s="265">
        <v>99.8</v>
      </c>
      <c r="Q12" s="265">
        <v>93.01</v>
      </c>
      <c r="R12" s="265">
        <v>95.09</v>
      </c>
      <c r="S12" s="265">
        <v>100.68</v>
      </c>
      <c r="T12" s="265">
        <v>99.39</v>
      </c>
      <c r="U12" s="265">
        <v>100.7</v>
      </c>
      <c r="V12" s="265">
        <v>99.84</v>
      </c>
      <c r="W12" s="265">
        <v>95.67</v>
      </c>
      <c r="X12" s="265">
        <v>98.69</v>
      </c>
      <c r="Y12" s="658"/>
      <c r="Z12" s="477">
        <v>95.57</v>
      </c>
    </row>
    <row r="13" spans="1:30" ht="18" customHeight="1" outlineLevel="2" x14ac:dyDescent="0.5">
      <c r="A13" s="364">
        <v>2023</v>
      </c>
      <c r="B13" s="262" t="s">
        <v>8</v>
      </c>
      <c r="C13" s="263" t="s">
        <v>222</v>
      </c>
      <c r="D13" s="266">
        <v>108.18</v>
      </c>
      <c r="E13" s="657"/>
      <c r="F13" s="266">
        <v>99.44</v>
      </c>
      <c r="G13" s="266">
        <v>95.54</v>
      </c>
      <c r="H13" s="266">
        <v>98.39</v>
      </c>
      <c r="I13" s="266">
        <v>99.96</v>
      </c>
      <c r="J13" s="266">
        <v>113.7</v>
      </c>
      <c r="K13" s="266">
        <v>100.04</v>
      </c>
      <c r="L13" s="266">
        <v>101.53</v>
      </c>
      <c r="M13" s="266">
        <v>102.48</v>
      </c>
      <c r="N13" s="266">
        <v>93.94</v>
      </c>
      <c r="O13" s="266">
        <v>98.26</v>
      </c>
      <c r="P13" s="266">
        <v>99.8</v>
      </c>
      <c r="Q13" s="266">
        <v>113.14</v>
      </c>
      <c r="R13" s="266">
        <v>115.47</v>
      </c>
      <c r="S13" s="266">
        <v>99.99</v>
      </c>
      <c r="T13" s="266">
        <v>99.2</v>
      </c>
      <c r="U13" s="266">
        <v>100.42</v>
      </c>
      <c r="V13" s="266">
        <v>104.47</v>
      </c>
      <c r="W13" s="266">
        <v>102.37</v>
      </c>
      <c r="X13" s="266">
        <v>102.29</v>
      </c>
      <c r="Y13" s="658"/>
      <c r="Z13" s="478">
        <v>101.22</v>
      </c>
    </row>
    <row r="14" spans="1:30" ht="18" customHeight="1" outlineLevel="1" x14ac:dyDescent="0.5">
      <c r="A14" s="399">
        <v>2023</v>
      </c>
      <c r="B14" s="377" t="s">
        <v>698</v>
      </c>
      <c r="C14" s="378" t="s">
        <v>695</v>
      </c>
      <c r="D14" s="379">
        <v>101.83</v>
      </c>
      <c r="E14" s="657"/>
      <c r="F14" s="379">
        <v>99.96</v>
      </c>
      <c r="G14" s="379">
        <v>100.16</v>
      </c>
      <c r="H14" s="379">
        <v>98.62</v>
      </c>
      <c r="I14" s="379">
        <v>100.35</v>
      </c>
      <c r="J14" s="379">
        <v>105.46</v>
      </c>
      <c r="K14" s="379">
        <v>100.37</v>
      </c>
      <c r="L14" s="379">
        <v>99.12</v>
      </c>
      <c r="M14" s="379">
        <v>99.59</v>
      </c>
      <c r="N14" s="379">
        <v>101.05</v>
      </c>
      <c r="O14" s="379">
        <v>100.7</v>
      </c>
      <c r="P14" s="379">
        <v>100.61</v>
      </c>
      <c r="Q14" s="379">
        <v>99.19</v>
      </c>
      <c r="R14" s="379">
        <v>101.85</v>
      </c>
      <c r="S14" s="379">
        <v>100.52</v>
      </c>
      <c r="T14" s="379">
        <v>100.24</v>
      </c>
      <c r="U14" s="379">
        <v>101.32</v>
      </c>
      <c r="V14" s="379">
        <v>100.32</v>
      </c>
      <c r="W14" s="379">
        <v>101.46</v>
      </c>
      <c r="X14" s="379">
        <v>101.24</v>
      </c>
      <c r="Y14" s="658"/>
      <c r="Z14" s="479">
        <v>98.92</v>
      </c>
    </row>
    <row r="15" spans="1:30" ht="18" customHeight="1" outlineLevel="2" x14ac:dyDescent="0.5">
      <c r="A15" s="367">
        <v>2023</v>
      </c>
      <c r="B15" s="260" t="s">
        <v>9</v>
      </c>
      <c r="C15" s="261" t="s">
        <v>223</v>
      </c>
      <c r="D15" s="265">
        <v>94.36</v>
      </c>
      <c r="E15" s="657"/>
      <c r="F15" s="265">
        <v>99.44</v>
      </c>
      <c r="G15" s="265">
        <v>96.97</v>
      </c>
      <c r="H15" s="265">
        <v>102.47</v>
      </c>
      <c r="I15" s="265">
        <v>100.26</v>
      </c>
      <c r="J15" s="265">
        <v>132.05000000000001</v>
      </c>
      <c r="K15" s="265">
        <v>100.37</v>
      </c>
      <c r="L15" s="265">
        <v>102.48</v>
      </c>
      <c r="M15" s="265">
        <v>100.77</v>
      </c>
      <c r="N15" s="265">
        <v>99.2</v>
      </c>
      <c r="O15" s="265">
        <v>99.73</v>
      </c>
      <c r="P15" s="265">
        <v>99.86</v>
      </c>
      <c r="Q15" s="265">
        <v>100.62</v>
      </c>
      <c r="R15" s="265">
        <v>102.56</v>
      </c>
      <c r="S15" s="265">
        <v>104.68</v>
      </c>
      <c r="T15" s="265">
        <v>103.31</v>
      </c>
      <c r="U15" s="265">
        <v>101.76</v>
      </c>
      <c r="V15" s="265">
        <v>104.41</v>
      </c>
      <c r="W15" s="265">
        <v>90.03</v>
      </c>
      <c r="X15" s="265">
        <v>101.32</v>
      </c>
      <c r="Y15" s="658"/>
      <c r="Z15" s="477">
        <v>99.25</v>
      </c>
    </row>
    <row r="16" spans="1:30" ht="18" customHeight="1" outlineLevel="2" x14ac:dyDescent="0.5">
      <c r="A16" s="364">
        <v>2023</v>
      </c>
      <c r="B16" s="262" t="s">
        <v>10</v>
      </c>
      <c r="C16" s="263" t="s">
        <v>224</v>
      </c>
      <c r="D16" s="266">
        <v>104.27</v>
      </c>
      <c r="E16" s="657"/>
      <c r="F16" s="266">
        <v>99.35</v>
      </c>
      <c r="G16" s="266">
        <v>95.35</v>
      </c>
      <c r="H16" s="266">
        <v>98.56</v>
      </c>
      <c r="I16" s="266">
        <v>98.21</v>
      </c>
      <c r="J16" s="266">
        <v>118.12</v>
      </c>
      <c r="K16" s="266">
        <v>100.14</v>
      </c>
      <c r="L16" s="266">
        <v>100.17</v>
      </c>
      <c r="M16" s="266">
        <v>99.23</v>
      </c>
      <c r="N16" s="266">
        <v>106.48</v>
      </c>
      <c r="O16" s="266">
        <v>94.3</v>
      </c>
      <c r="P16" s="266">
        <v>100.89</v>
      </c>
      <c r="Q16" s="266">
        <v>109.28</v>
      </c>
      <c r="R16" s="266">
        <v>100.6</v>
      </c>
      <c r="S16" s="266">
        <v>96.47</v>
      </c>
      <c r="T16" s="266">
        <v>98.47</v>
      </c>
      <c r="U16" s="266">
        <v>102.05</v>
      </c>
      <c r="V16" s="266">
        <v>103.57</v>
      </c>
      <c r="W16" s="266">
        <v>106.86</v>
      </c>
      <c r="X16" s="266">
        <v>102.63</v>
      </c>
      <c r="Y16" s="658"/>
      <c r="Z16" s="478">
        <v>98.83</v>
      </c>
    </row>
    <row r="17" spans="1:26" ht="18" customHeight="1" outlineLevel="2" x14ac:dyDescent="0.5">
      <c r="A17" s="367">
        <v>2023</v>
      </c>
      <c r="B17" s="260" t="s">
        <v>11</v>
      </c>
      <c r="C17" s="261" t="s">
        <v>225</v>
      </c>
      <c r="D17" s="265">
        <v>95.2</v>
      </c>
      <c r="E17" s="657"/>
      <c r="F17" s="265">
        <v>99.74</v>
      </c>
      <c r="G17" s="265">
        <v>97.2</v>
      </c>
      <c r="H17" s="265">
        <v>98.27</v>
      </c>
      <c r="I17" s="265">
        <v>102.57</v>
      </c>
      <c r="J17" s="265">
        <v>69.98</v>
      </c>
      <c r="K17" s="265">
        <v>100.24</v>
      </c>
      <c r="L17" s="265">
        <v>99.87</v>
      </c>
      <c r="M17" s="265">
        <v>101.77</v>
      </c>
      <c r="N17" s="265">
        <v>95.54</v>
      </c>
      <c r="O17" s="265">
        <v>94.58</v>
      </c>
      <c r="P17" s="265">
        <v>97.5</v>
      </c>
      <c r="Q17" s="265">
        <v>91</v>
      </c>
      <c r="R17" s="265">
        <v>100.3</v>
      </c>
      <c r="S17" s="265">
        <v>96.47</v>
      </c>
      <c r="T17" s="265">
        <v>98.17</v>
      </c>
      <c r="U17" s="265">
        <v>101.04</v>
      </c>
      <c r="V17" s="265">
        <v>105.54</v>
      </c>
      <c r="W17" s="265">
        <v>96.28</v>
      </c>
      <c r="X17" s="265">
        <v>94.84</v>
      </c>
      <c r="Y17" s="658"/>
      <c r="Z17" s="477">
        <v>99.31</v>
      </c>
    </row>
    <row r="18" spans="1:26" ht="18" customHeight="1" outlineLevel="1" x14ac:dyDescent="0.5">
      <c r="A18" s="399">
        <v>2023</v>
      </c>
      <c r="B18" s="377" t="s">
        <v>699</v>
      </c>
      <c r="C18" s="378" t="s">
        <v>696</v>
      </c>
      <c r="D18" s="379">
        <v>97.74</v>
      </c>
      <c r="E18" s="657"/>
      <c r="F18" s="379">
        <v>99.51</v>
      </c>
      <c r="G18" s="379">
        <v>96.5</v>
      </c>
      <c r="H18" s="379">
        <v>99.75</v>
      </c>
      <c r="I18" s="379">
        <v>100.35</v>
      </c>
      <c r="J18" s="379">
        <v>98.92</v>
      </c>
      <c r="K18" s="379">
        <v>100.25</v>
      </c>
      <c r="L18" s="379">
        <v>100.83</v>
      </c>
      <c r="M18" s="379">
        <v>100.59</v>
      </c>
      <c r="N18" s="379">
        <v>100.2</v>
      </c>
      <c r="O18" s="379">
        <v>96.14</v>
      </c>
      <c r="P18" s="379">
        <v>99.41</v>
      </c>
      <c r="Q18" s="379">
        <v>99.74</v>
      </c>
      <c r="R18" s="379">
        <v>101.14</v>
      </c>
      <c r="S18" s="379">
        <v>99.06</v>
      </c>
      <c r="T18" s="379">
        <v>99.97</v>
      </c>
      <c r="U18" s="379">
        <v>101.61</v>
      </c>
      <c r="V18" s="379">
        <v>104.51</v>
      </c>
      <c r="W18" s="379">
        <v>97.43</v>
      </c>
      <c r="X18" s="379">
        <v>99.46</v>
      </c>
      <c r="Y18" s="658"/>
      <c r="Z18" s="479">
        <v>99.13</v>
      </c>
    </row>
    <row r="19" spans="1:26" ht="18" customHeight="1" outlineLevel="2" x14ac:dyDescent="0.5">
      <c r="A19" s="364">
        <v>2023</v>
      </c>
      <c r="B19" s="262" t="s">
        <v>12</v>
      </c>
      <c r="C19" s="263" t="s">
        <v>226</v>
      </c>
      <c r="D19" s="266">
        <v>96.76</v>
      </c>
      <c r="E19" s="657"/>
      <c r="F19" s="266">
        <v>100.83</v>
      </c>
      <c r="G19" s="266">
        <v>97.65</v>
      </c>
      <c r="H19" s="266">
        <v>98.58</v>
      </c>
      <c r="I19" s="266">
        <v>98.08</v>
      </c>
      <c r="J19" s="266">
        <v>94.51</v>
      </c>
      <c r="K19" s="266">
        <v>99.51</v>
      </c>
      <c r="L19" s="266">
        <v>100.61</v>
      </c>
      <c r="M19" s="266">
        <v>102.79</v>
      </c>
      <c r="N19" s="266">
        <v>90.29</v>
      </c>
      <c r="O19" s="266">
        <v>98.67</v>
      </c>
      <c r="P19" s="266">
        <v>96.69</v>
      </c>
      <c r="Q19" s="266">
        <v>87.8</v>
      </c>
      <c r="R19" s="266">
        <v>95.77</v>
      </c>
      <c r="S19" s="266">
        <v>96.39</v>
      </c>
      <c r="T19" s="266">
        <v>99.31</v>
      </c>
      <c r="U19" s="266">
        <v>103.77</v>
      </c>
      <c r="V19" s="266">
        <v>100.84</v>
      </c>
      <c r="W19" s="266">
        <v>97.23</v>
      </c>
      <c r="X19" s="266">
        <v>96.93</v>
      </c>
      <c r="Y19" s="658"/>
      <c r="Z19" s="478">
        <v>101.73</v>
      </c>
    </row>
    <row r="20" spans="1:26" ht="18" customHeight="1" outlineLevel="2" x14ac:dyDescent="0.5">
      <c r="A20" s="367">
        <v>2023</v>
      </c>
      <c r="B20" s="260" t="s">
        <v>13</v>
      </c>
      <c r="C20" s="261" t="s">
        <v>227</v>
      </c>
      <c r="D20" s="265">
        <v>95.34</v>
      </c>
      <c r="E20" s="657"/>
      <c r="F20" s="265">
        <v>100.44</v>
      </c>
      <c r="G20" s="265">
        <v>103.7</v>
      </c>
      <c r="H20" s="265">
        <v>98.09</v>
      </c>
      <c r="I20" s="265">
        <v>97.5</v>
      </c>
      <c r="J20" s="265">
        <v>90.98</v>
      </c>
      <c r="K20" s="265">
        <v>98.93</v>
      </c>
      <c r="L20" s="265">
        <v>100.12</v>
      </c>
      <c r="M20" s="265">
        <v>103.61</v>
      </c>
      <c r="N20" s="265">
        <v>95.67</v>
      </c>
      <c r="O20" s="265">
        <v>94.93</v>
      </c>
      <c r="P20" s="265">
        <v>96.69</v>
      </c>
      <c r="Q20" s="265">
        <v>104.18</v>
      </c>
      <c r="R20" s="265">
        <v>94.54</v>
      </c>
      <c r="S20" s="265">
        <v>95.91</v>
      </c>
      <c r="T20" s="265">
        <v>98.82</v>
      </c>
      <c r="U20" s="265">
        <v>100.4</v>
      </c>
      <c r="V20" s="265">
        <v>98.16</v>
      </c>
      <c r="W20" s="265">
        <v>97.37</v>
      </c>
      <c r="X20" s="265">
        <v>97.31</v>
      </c>
      <c r="Y20" s="658"/>
      <c r="Z20" s="477">
        <v>100.47</v>
      </c>
    </row>
    <row r="21" spans="1:26" ht="18" customHeight="1" outlineLevel="2" x14ac:dyDescent="0.5">
      <c r="A21" s="364">
        <v>2023</v>
      </c>
      <c r="B21" s="262" t="s">
        <v>14</v>
      </c>
      <c r="C21" s="263" t="s">
        <v>228</v>
      </c>
      <c r="D21" s="266">
        <v>103.59</v>
      </c>
      <c r="E21" s="657"/>
      <c r="F21" s="266">
        <v>96.77</v>
      </c>
      <c r="G21" s="266">
        <v>100.1</v>
      </c>
      <c r="H21" s="266">
        <v>98.09</v>
      </c>
      <c r="I21" s="266">
        <v>97.11</v>
      </c>
      <c r="J21" s="266">
        <v>90.42</v>
      </c>
      <c r="K21" s="266">
        <v>99.13</v>
      </c>
      <c r="L21" s="266">
        <v>100.12</v>
      </c>
      <c r="M21" s="266">
        <v>99.87</v>
      </c>
      <c r="N21" s="266">
        <v>100.23</v>
      </c>
      <c r="O21" s="266">
        <v>98.19</v>
      </c>
      <c r="P21" s="266">
        <v>99.83</v>
      </c>
      <c r="Q21" s="266">
        <v>103.36</v>
      </c>
      <c r="R21" s="266">
        <v>96.95</v>
      </c>
      <c r="S21" s="266">
        <v>95.91</v>
      </c>
      <c r="T21" s="266">
        <v>98.62</v>
      </c>
      <c r="U21" s="266">
        <v>94.59</v>
      </c>
      <c r="V21" s="266">
        <v>95.53</v>
      </c>
      <c r="W21" s="266">
        <v>97.89</v>
      </c>
      <c r="X21" s="266">
        <v>98.02</v>
      </c>
      <c r="Y21" s="658"/>
      <c r="Z21" s="478">
        <v>99.99</v>
      </c>
    </row>
    <row r="22" spans="1:26" ht="18" customHeight="1" outlineLevel="1" x14ac:dyDescent="0.5">
      <c r="A22" s="399">
        <v>2023</v>
      </c>
      <c r="B22" s="377" t="s">
        <v>700</v>
      </c>
      <c r="C22" s="378" t="s">
        <v>697</v>
      </c>
      <c r="D22" s="379">
        <v>98.43</v>
      </c>
      <c r="E22" s="657"/>
      <c r="F22" s="379">
        <v>99.31</v>
      </c>
      <c r="G22" s="379">
        <v>100.48</v>
      </c>
      <c r="H22" s="379">
        <v>98.25</v>
      </c>
      <c r="I22" s="379">
        <v>97.56</v>
      </c>
      <c r="J22" s="379">
        <v>91.97</v>
      </c>
      <c r="K22" s="379">
        <v>99.19</v>
      </c>
      <c r="L22" s="379">
        <v>100.28</v>
      </c>
      <c r="M22" s="379">
        <v>102.08</v>
      </c>
      <c r="N22" s="379">
        <v>95.23</v>
      </c>
      <c r="O22" s="379">
        <v>97.23</v>
      </c>
      <c r="P22" s="379">
        <v>97.71</v>
      </c>
      <c r="Q22" s="379">
        <v>97.82</v>
      </c>
      <c r="R22" s="379">
        <v>95.76</v>
      </c>
      <c r="S22" s="379">
        <v>96.07</v>
      </c>
      <c r="T22" s="379">
        <v>98.91</v>
      </c>
      <c r="U22" s="379">
        <v>99.55</v>
      </c>
      <c r="V22" s="379">
        <v>98.17</v>
      </c>
      <c r="W22" s="379">
        <v>97.48</v>
      </c>
      <c r="X22" s="379">
        <v>97.41</v>
      </c>
      <c r="Y22" s="658"/>
      <c r="Z22" s="479">
        <v>100.73</v>
      </c>
    </row>
    <row r="23" spans="1:26" ht="18" customHeight="1" x14ac:dyDescent="0.5">
      <c r="A23" s="399">
        <v>2023</v>
      </c>
      <c r="B23" s="376" t="s">
        <v>691</v>
      </c>
      <c r="C23" s="376" t="s">
        <v>692</v>
      </c>
      <c r="D23" s="379">
        <v>100</v>
      </c>
      <c r="E23" s="657"/>
      <c r="F23" s="379">
        <v>100</v>
      </c>
      <c r="G23" s="379">
        <v>100</v>
      </c>
      <c r="H23" s="379">
        <v>100</v>
      </c>
      <c r="I23" s="379">
        <v>100</v>
      </c>
      <c r="J23" s="379">
        <v>100</v>
      </c>
      <c r="K23" s="379">
        <v>100</v>
      </c>
      <c r="L23" s="379">
        <v>100</v>
      </c>
      <c r="M23" s="379">
        <v>100</v>
      </c>
      <c r="N23" s="379">
        <v>100</v>
      </c>
      <c r="O23" s="379">
        <v>100</v>
      </c>
      <c r="P23" s="379">
        <v>100</v>
      </c>
      <c r="Q23" s="379">
        <v>100</v>
      </c>
      <c r="R23" s="379">
        <v>100</v>
      </c>
      <c r="S23" s="379">
        <v>100</v>
      </c>
      <c r="T23" s="379">
        <v>100</v>
      </c>
      <c r="U23" s="379">
        <v>100</v>
      </c>
      <c r="V23" s="379">
        <v>100</v>
      </c>
      <c r="W23" s="379">
        <v>100</v>
      </c>
      <c r="X23" s="379">
        <v>100</v>
      </c>
      <c r="Y23" s="658"/>
      <c r="Z23" s="479">
        <v>100</v>
      </c>
    </row>
    <row r="24" spans="1:26" ht="18" customHeight="1" outlineLevel="2" x14ac:dyDescent="0.5">
      <c r="A24" s="367">
        <v>2024</v>
      </c>
      <c r="B24" s="260" t="s">
        <v>3</v>
      </c>
      <c r="C24" s="261" t="s">
        <v>217</v>
      </c>
      <c r="D24" s="265">
        <v>99.26</v>
      </c>
      <c r="E24" s="657"/>
      <c r="F24" s="265">
        <v>96.8</v>
      </c>
      <c r="G24" s="265">
        <v>101.79</v>
      </c>
      <c r="H24" s="265">
        <v>92.45</v>
      </c>
      <c r="I24" s="265">
        <v>101.25</v>
      </c>
      <c r="J24" s="265">
        <v>100.82</v>
      </c>
      <c r="K24" s="265">
        <v>101.92</v>
      </c>
      <c r="L24" s="265">
        <v>99.47</v>
      </c>
      <c r="M24" s="265">
        <v>100</v>
      </c>
      <c r="N24" s="265">
        <v>105.62</v>
      </c>
      <c r="O24" s="265">
        <v>104</v>
      </c>
      <c r="P24" s="265">
        <v>96.08</v>
      </c>
      <c r="Q24" s="265">
        <v>119.21</v>
      </c>
      <c r="R24" s="265">
        <v>117.59</v>
      </c>
      <c r="S24" s="265">
        <v>101.83</v>
      </c>
      <c r="T24" s="265">
        <v>101.18</v>
      </c>
      <c r="U24" s="265">
        <v>104.58</v>
      </c>
      <c r="V24" s="265">
        <v>111.83</v>
      </c>
      <c r="W24" s="265">
        <v>99.88</v>
      </c>
      <c r="X24" s="265">
        <v>102.81</v>
      </c>
      <c r="Y24" s="658"/>
      <c r="Z24" s="477">
        <v>98.38</v>
      </c>
    </row>
    <row r="25" spans="1:26" ht="18" customHeight="1" outlineLevel="2" x14ac:dyDescent="0.5">
      <c r="A25" s="364">
        <v>2024</v>
      </c>
      <c r="B25" s="262" t="s">
        <v>4</v>
      </c>
      <c r="C25" s="263" t="s">
        <v>218</v>
      </c>
      <c r="D25" s="266">
        <v>93.1</v>
      </c>
      <c r="E25" s="657"/>
      <c r="F25" s="266">
        <v>95.52</v>
      </c>
      <c r="G25" s="266">
        <v>100.04</v>
      </c>
      <c r="H25" s="266">
        <v>91.37</v>
      </c>
      <c r="I25" s="266">
        <v>101.11</v>
      </c>
      <c r="J25" s="266">
        <v>102.1</v>
      </c>
      <c r="K25" s="266">
        <v>101.82</v>
      </c>
      <c r="L25" s="266">
        <v>96.92</v>
      </c>
      <c r="M25" s="266">
        <v>99.61</v>
      </c>
      <c r="N25" s="266">
        <v>102.42</v>
      </c>
      <c r="O25" s="266">
        <v>101.95</v>
      </c>
      <c r="P25" s="266">
        <v>95.69</v>
      </c>
      <c r="Q25" s="266">
        <v>101.75</v>
      </c>
      <c r="R25" s="266">
        <v>104.35</v>
      </c>
      <c r="S25" s="266">
        <v>101.52</v>
      </c>
      <c r="T25" s="266">
        <v>100.24</v>
      </c>
      <c r="U25" s="266">
        <v>100.31</v>
      </c>
      <c r="V25" s="266">
        <v>111.67</v>
      </c>
      <c r="W25" s="266">
        <v>93.64</v>
      </c>
      <c r="X25" s="266">
        <v>99.13</v>
      </c>
      <c r="Y25" s="658"/>
      <c r="Z25" s="478">
        <v>98.14</v>
      </c>
    </row>
    <row r="26" spans="1:26" ht="18" customHeight="1" outlineLevel="2" x14ac:dyDescent="0.5">
      <c r="A26" s="367">
        <v>2024</v>
      </c>
      <c r="B26" s="260" t="s">
        <v>5</v>
      </c>
      <c r="C26" s="261" t="s">
        <v>219</v>
      </c>
      <c r="D26" s="265">
        <v>96.24</v>
      </c>
      <c r="E26" s="657"/>
      <c r="F26" s="265">
        <v>95</v>
      </c>
      <c r="G26" s="265">
        <v>98.8</v>
      </c>
      <c r="H26" s="265">
        <v>91.14</v>
      </c>
      <c r="I26" s="265">
        <v>100.84</v>
      </c>
      <c r="J26" s="265">
        <v>100.21</v>
      </c>
      <c r="K26" s="265">
        <v>100.66</v>
      </c>
      <c r="L26" s="265">
        <v>96.78</v>
      </c>
      <c r="M26" s="265">
        <v>95.65</v>
      </c>
      <c r="N26" s="265">
        <v>100.02</v>
      </c>
      <c r="O26" s="265">
        <v>99.22</v>
      </c>
      <c r="P26" s="265">
        <v>101.48</v>
      </c>
      <c r="Q26" s="265">
        <v>102.15</v>
      </c>
      <c r="R26" s="265">
        <v>104.06</v>
      </c>
      <c r="S26" s="265">
        <v>101.52</v>
      </c>
      <c r="T26" s="265">
        <v>100.24</v>
      </c>
      <c r="U26" s="265">
        <v>100.04</v>
      </c>
      <c r="V26" s="265">
        <v>107.47</v>
      </c>
      <c r="W26" s="265">
        <v>96.63</v>
      </c>
      <c r="X26" s="265">
        <v>98.65</v>
      </c>
      <c r="Y26" s="658"/>
      <c r="Z26" s="477">
        <v>98.6</v>
      </c>
    </row>
    <row r="27" spans="1:26" ht="18" customHeight="1" outlineLevel="1" x14ac:dyDescent="0.5">
      <c r="A27" s="399">
        <v>2024</v>
      </c>
      <c r="B27" s="377" t="s">
        <v>693</v>
      </c>
      <c r="C27" s="378" t="s">
        <v>694</v>
      </c>
      <c r="D27" s="379">
        <v>96.13</v>
      </c>
      <c r="E27" s="657"/>
      <c r="F27" s="379">
        <v>95.76</v>
      </c>
      <c r="G27" s="379">
        <v>100.19</v>
      </c>
      <c r="H27" s="379">
        <v>91.66</v>
      </c>
      <c r="I27" s="379">
        <v>101.07</v>
      </c>
      <c r="J27" s="379">
        <v>101.04</v>
      </c>
      <c r="K27" s="379">
        <v>101.46</v>
      </c>
      <c r="L27" s="379">
        <v>97.7</v>
      </c>
      <c r="M27" s="379">
        <v>98.39</v>
      </c>
      <c r="N27" s="379">
        <v>102.64</v>
      </c>
      <c r="O27" s="379">
        <v>101.66</v>
      </c>
      <c r="P27" s="379">
        <v>97.68</v>
      </c>
      <c r="Q27" s="379">
        <v>107.13</v>
      </c>
      <c r="R27" s="379">
        <v>108.38</v>
      </c>
      <c r="S27" s="379">
        <v>101.63</v>
      </c>
      <c r="T27" s="379">
        <v>100.55</v>
      </c>
      <c r="U27" s="379">
        <v>101.63</v>
      </c>
      <c r="V27" s="379">
        <v>110.27</v>
      </c>
      <c r="W27" s="379">
        <v>96.66</v>
      </c>
      <c r="X27" s="379">
        <v>100.17</v>
      </c>
      <c r="Y27" s="658"/>
      <c r="Z27" s="479">
        <v>98.36</v>
      </c>
    </row>
    <row r="28" spans="1:26" ht="18" customHeight="1" outlineLevel="2" x14ac:dyDescent="0.5">
      <c r="A28" s="364">
        <v>2024</v>
      </c>
      <c r="B28" s="262" t="s">
        <v>6</v>
      </c>
      <c r="C28" s="263" t="s">
        <v>220</v>
      </c>
      <c r="D28" s="266">
        <v>89.95</v>
      </c>
      <c r="E28" s="657"/>
      <c r="F28" s="266">
        <v>94.5</v>
      </c>
      <c r="G28" s="266">
        <v>100.23</v>
      </c>
      <c r="H28" s="266">
        <v>91.47</v>
      </c>
      <c r="I28" s="266">
        <v>104.75</v>
      </c>
      <c r="J28" s="266">
        <v>95.13</v>
      </c>
      <c r="K28" s="266">
        <v>100.8</v>
      </c>
      <c r="L28" s="266">
        <v>94.93</v>
      </c>
      <c r="M28" s="266">
        <v>97.56</v>
      </c>
      <c r="N28" s="266">
        <v>113.44</v>
      </c>
      <c r="O28" s="266">
        <v>98.57</v>
      </c>
      <c r="P28" s="266">
        <v>100.85</v>
      </c>
      <c r="Q28" s="266">
        <v>102.95</v>
      </c>
      <c r="R28" s="266">
        <v>108.41</v>
      </c>
      <c r="S28" s="266">
        <v>105.99</v>
      </c>
      <c r="T28" s="266">
        <v>99.83</v>
      </c>
      <c r="U28" s="266">
        <v>103.56</v>
      </c>
      <c r="V28" s="266">
        <v>102.48</v>
      </c>
      <c r="W28" s="266">
        <v>86.46</v>
      </c>
      <c r="X28" s="266">
        <v>98.6</v>
      </c>
      <c r="Y28" s="658"/>
      <c r="Z28" s="478">
        <v>98.14</v>
      </c>
    </row>
    <row r="29" spans="1:26" ht="18" customHeight="1" outlineLevel="2" x14ac:dyDescent="0.5">
      <c r="A29" s="367">
        <v>2024</v>
      </c>
      <c r="B29" s="260" t="s">
        <v>7</v>
      </c>
      <c r="C29" s="261" t="s">
        <v>221</v>
      </c>
      <c r="D29" s="265">
        <v>96.82</v>
      </c>
      <c r="E29" s="657"/>
      <c r="F29" s="265">
        <v>94.5</v>
      </c>
      <c r="G29" s="265">
        <v>101.32</v>
      </c>
      <c r="H29" s="265">
        <v>94.84</v>
      </c>
      <c r="I29" s="265">
        <v>105.5</v>
      </c>
      <c r="J29" s="265">
        <v>96.8</v>
      </c>
      <c r="K29" s="265">
        <v>100.8</v>
      </c>
      <c r="L29" s="265">
        <v>94.93</v>
      </c>
      <c r="M29" s="265">
        <v>97.1</v>
      </c>
      <c r="N29" s="265">
        <v>103.42</v>
      </c>
      <c r="O29" s="265">
        <v>101.46</v>
      </c>
      <c r="P29" s="265">
        <v>104.03</v>
      </c>
      <c r="Q29" s="265">
        <v>94.52</v>
      </c>
      <c r="R29" s="265">
        <v>106.85</v>
      </c>
      <c r="S29" s="265">
        <v>110.21</v>
      </c>
      <c r="T29" s="265">
        <v>99.83</v>
      </c>
      <c r="U29" s="265">
        <v>93.67</v>
      </c>
      <c r="V29" s="265">
        <v>104.9</v>
      </c>
      <c r="W29" s="265">
        <v>91.88</v>
      </c>
      <c r="X29" s="265">
        <v>98.13</v>
      </c>
      <c r="Y29" s="658"/>
      <c r="Z29" s="477">
        <v>97.77</v>
      </c>
    </row>
    <row r="30" spans="1:26" ht="18" customHeight="1" outlineLevel="2" x14ac:dyDescent="0.5">
      <c r="A30" s="364">
        <v>2024</v>
      </c>
      <c r="B30" s="262" t="s">
        <v>8</v>
      </c>
      <c r="C30" s="263" t="s">
        <v>222</v>
      </c>
      <c r="D30" s="266">
        <v>100.03</v>
      </c>
      <c r="E30" s="657"/>
      <c r="F30" s="266">
        <v>94.5</v>
      </c>
      <c r="G30" s="266">
        <v>98.84</v>
      </c>
      <c r="H30" s="266">
        <v>95.72</v>
      </c>
      <c r="I30" s="266">
        <v>97.18</v>
      </c>
      <c r="J30" s="266">
        <v>97.28</v>
      </c>
      <c r="K30" s="266">
        <v>102.54</v>
      </c>
      <c r="L30" s="266">
        <v>94.93</v>
      </c>
      <c r="M30" s="266">
        <v>97.57</v>
      </c>
      <c r="N30" s="266">
        <v>103.8</v>
      </c>
      <c r="O30" s="266">
        <v>88.93</v>
      </c>
      <c r="P30" s="266">
        <v>98.69</v>
      </c>
      <c r="Q30" s="266">
        <v>114.91</v>
      </c>
      <c r="R30" s="266">
        <v>106.14</v>
      </c>
      <c r="S30" s="266">
        <v>101.51</v>
      </c>
      <c r="T30" s="266">
        <v>99.01</v>
      </c>
      <c r="U30" s="266">
        <v>91.43</v>
      </c>
      <c r="V30" s="266">
        <v>113.61</v>
      </c>
      <c r="W30" s="266">
        <v>94.38</v>
      </c>
      <c r="X30" s="266">
        <v>99.67</v>
      </c>
      <c r="Y30" s="658"/>
      <c r="Z30" s="478">
        <v>97.92</v>
      </c>
    </row>
    <row r="31" spans="1:26" ht="18" customHeight="1" outlineLevel="1" x14ac:dyDescent="0.5">
      <c r="A31" s="399">
        <v>2024</v>
      </c>
      <c r="B31" s="377" t="s">
        <v>698</v>
      </c>
      <c r="C31" s="378" t="s">
        <v>695</v>
      </c>
      <c r="D31" s="379">
        <v>95.42</v>
      </c>
      <c r="E31" s="657"/>
      <c r="F31" s="379">
        <v>94.5</v>
      </c>
      <c r="G31" s="379">
        <v>100.12</v>
      </c>
      <c r="H31" s="379">
        <v>94</v>
      </c>
      <c r="I31" s="379">
        <v>102.34</v>
      </c>
      <c r="J31" s="379">
        <v>96.4</v>
      </c>
      <c r="K31" s="379">
        <v>101.38</v>
      </c>
      <c r="L31" s="379">
        <v>94.93</v>
      </c>
      <c r="M31" s="379">
        <v>97.41</v>
      </c>
      <c r="N31" s="379">
        <v>106.69</v>
      </c>
      <c r="O31" s="379">
        <v>96.2</v>
      </c>
      <c r="P31" s="379">
        <v>101.14</v>
      </c>
      <c r="Q31" s="379">
        <v>103.67</v>
      </c>
      <c r="R31" s="379">
        <v>107.13</v>
      </c>
      <c r="S31" s="379">
        <v>105.78</v>
      </c>
      <c r="T31" s="379">
        <v>99.56</v>
      </c>
      <c r="U31" s="379">
        <v>96.03</v>
      </c>
      <c r="V31" s="379">
        <v>106.8</v>
      </c>
      <c r="W31" s="379">
        <v>90.77</v>
      </c>
      <c r="X31" s="379">
        <v>98.8</v>
      </c>
      <c r="Y31" s="658"/>
      <c r="Z31" s="479">
        <v>97.94</v>
      </c>
    </row>
    <row r="32" spans="1:26" ht="18" customHeight="1" outlineLevel="2" x14ac:dyDescent="0.5">
      <c r="A32" s="367">
        <v>2024</v>
      </c>
      <c r="B32" s="260" t="s">
        <v>9</v>
      </c>
      <c r="C32" s="261" t="s">
        <v>223</v>
      </c>
      <c r="D32" s="265">
        <v>99.46</v>
      </c>
      <c r="E32" s="657"/>
      <c r="F32" s="265">
        <v>94.03</v>
      </c>
      <c r="G32" s="265">
        <v>96.76</v>
      </c>
      <c r="H32" s="265">
        <v>91.12</v>
      </c>
      <c r="I32" s="265">
        <v>95.31</v>
      </c>
      <c r="J32" s="265">
        <v>81.650000000000006</v>
      </c>
      <c r="K32" s="265">
        <v>100.19</v>
      </c>
      <c r="L32" s="265">
        <v>91.48</v>
      </c>
      <c r="M32" s="265">
        <v>96.71</v>
      </c>
      <c r="N32" s="265">
        <v>96.54</v>
      </c>
      <c r="O32" s="265">
        <v>83.87</v>
      </c>
      <c r="P32" s="265">
        <v>91.34</v>
      </c>
      <c r="Q32" s="265">
        <v>108.94</v>
      </c>
      <c r="R32" s="265">
        <v>105.27</v>
      </c>
      <c r="S32" s="265">
        <v>102.59</v>
      </c>
      <c r="T32" s="265">
        <v>96.22</v>
      </c>
      <c r="U32" s="265">
        <v>85.21</v>
      </c>
      <c r="V32" s="265">
        <v>103.68</v>
      </c>
      <c r="W32" s="265">
        <v>93.96</v>
      </c>
      <c r="X32" s="265">
        <v>95.08</v>
      </c>
      <c r="Y32" s="658"/>
      <c r="Z32" s="477">
        <v>98.67</v>
      </c>
    </row>
    <row r="33" spans="1:26" ht="18" customHeight="1" outlineLevel="2" x14ac:dyDescent="0.5">
      <c r="A33" s="364">
        <v>2024</v>
      </c>
      <c r="B33" s="262" t="s">
        <v>10</v>
      </c>
      <c r="C33" s="263" t="s">
        <v>224</v>
      </c>
      <c r="D33" s="266">
        <v>89.66</v>
      </c>
      <c r="E33" s="657"/>
      <c r="F33" s="266">
        <v>94.03</v>
      </c>
      <c r="G33" s="266">
        <v>98.85</v>
      </c>
      <c r="H33" s="266">
        <v>96.39</v>
      </c>
      <c r="I33" s="266">
        <v>95.31</v>
      </c>
      <c r="J33" s="266">
        <v>82.65</v>
      </c>
      <c r="K33" s="266">
        <v>102.84</v>
      </c>
      <c r="L33" s="266">
        <v>93.39</v>
      </c>
      <c r="M33" s="266">
        <v>96.61</v>
      </c>
      <c r="N33" s="266">
        <v>105.9</v>
      </c>
      <c r="O33" s="266">
        <v>96.53</v>
      </c>
      <c r="P33" s="266">
        <v>98.86</v>
      </c>
      <c r="Q33" s="266">
        <v>102.96</v>
      </c>
      <c r="R33" s="266">
        <v>105.27</v>
      </c>
      <c r="S33" s="266">
        <v>115.74</v>
      </c>
      <c r="T33" s="266">
        <v>96.07</v>
      </c>
      <c r="U33" s="266">
        <v>91.89</v>
      </c>
      <c r="V33" s="266">
        <v>108.16</v>
      </c>
      <c r="W33" s="266">
        <v>83.71</v>
      </c>
      <c r="X33" s="266">
        <v>95.75</v>
      </c>
      <c r="Y33" s="658"/>
      <c r="Z33" s="478">
        <v>98.76</v>
      </c>
    </row>
    <row r="34" spans="1:26" ht="18" customHeight="1" outlineLevel="2" x14ac:dyDescent="0.5">
      <c r="A34" s="367">
        <v>2024</v>
      </c>
      <c r="B34" s="260" t="s">
        <v>11</v>
      </c>
      <c r="C34" s="261" t="s">
        <v>225</v>
      </c>
      <c r="D34" s="265">
        <v>96.32</v>
      </c>
      <c r="E34" s="657"/>
      <c r="F34" s="265">
        <v>94.03</v>
      </c>
      <c r="G34" s="265">
        <v>101.53</v>
      </c>
      <c r="H34" s="265">
        <v>96.64</v>
      </c>
      <c r="I34" s="265">
        <v>96.12</v>
      </c>
      <c r="J34" s="265">
        <v>83.64</v>
      </c>
      <c r="K34" s="265">
        <v>102.84</v>
      </c>
      <c r="L34" s="265">
        <v>93.39</v>
      </c>
      <c r="M34" s="265">
        <v>96.98</v>
      </c>
      <c r="N34" s="265">
        <v>105.9</v>
      </c>
      <c r="O34" s="265">
        <v>101.35</v>
      </c>
      <c r="P34" s="265">
        <v>98.86</v>
      </c>
      <c r="Q34" s="265">
        <v>109.16</v>
      </c>
      <c r="R34" s="265">
        <v>106.19</v>
      </c>
      <c r="S34" s="265">
        <v>106.61</v>
      </c>
      <c r="T34" s="265">
        <v>95.94</v>
      </c>
      <c r="U34" s="265">
        <v>91.02</v>
      </c>
      <c r="V34" s="265">
        <v>102.7</v>
      </c>
      <c r="W34" s="265">
        <v>89.87</v>
      </c>
      <c r="X34" s="265">
        <v>97.75</v>
      </c>
      <c r="Y34" s="658"/>
      <c r="Z34" s="477">
        <v>97.24</v>
      </c>
    </row>
    <row r="35" spans="1:26" ht="18" customHeight="1" outlineLevel="1" x14ac:dyDescent="0.5">
      <c r="A35" s="399">
        <v>2024</v>
      </c>
      <c r="B35" s="377" t="s">
        <v>699</v>
      </c>
      <c r="C35" s="378" t="s">
        <v>696</v>
      </c>
      <c r="D35" s="379">
        <v>94.97</v>
      </c>
      <c r="E35" s="657"/>
      <c r="F35" s="379">
        <v>94.03</v>
      </c>
      <c r="G35" s="379">
        <v>99.01</v>
      </c>
      <c r="H35" s="379">
        <v>94.71</v>
      </c>
      <c r="I35" s="379">
        <v>95.57</v>
      </c>
      <c r="J35" s="379">
        <v>82.65</v>
      </c>
      <c r="K35" s="379">
        <v>101.94</v>
      </c>
      <c r="L35" s="379">
        <v>92.75</v>
      </c>
      <c r="M35" s="379">
        <v>96.77</v>
      </c>
      <c r="N35" s="379">
        <v>102.59</v>
      </c>
      <c r="O35" s="379">
        <v>93.63</v>
      </c>
      <c r="P35" s="379">
        <v>96.25</v>
      </c>
      <c r="Q35" s="379">
        <v>106.95</v>
      </c>
      <c r="R35" s="379">
        <v>105.57</v>
      </c>
      <c r="S35" s="379">
        <v>108.1</v>
      </c>
      <c r="T35" s="379">
        <v>96.07</v>
      </c>
      <c r="U35" s="379">
        <v>89.29</v>
      </c>
      <c r="V35" s="379">
        <v>104.76</v>
      </c>
      <c r="W35" s="379">
        <v>88.99</v>
      </c>
      <c r="X35" s="379">
        <v>96.18</v>
      </c>
      <c r="Y35" s="658"/>
      <c r="Z35" s="479">
        <v>98.22</v>
      </c>
    </row>
    <row r="36" spans="1:26" ht="18" customHeight="1" outlineLevel="2" x14ac:dyDescent="0.5">
      <c r="A36" s="364">
        <v>2024</v>
      </c>
      <c r="B36" s="262" t="s">
        <v>12</v>
      </c>
      <c r="C36" s="263" t="s">
        <v>226</v>
      </c>
      <c r="D36" s="266">
        <v>85.78</v>
      </c>
      <c r="E36" s="657"/>
      <c r="F36" s="266">
        <v>94.73</v>
      </c>
      <c r="G36" s="266">
        <v>102.51</v>
      </c>
      <c r="H36" s="266">
        <v>96.62</v>
      </c>
      <c r="I36" s="266">
        <v>91.89</v>
      </c>
      <c r="J36" s="266">
        <v>82.69</v>
      </c>
      <c r="K36" s="266">
        <v>100.95</v>
      </c>
      <c r="L36" s="266">
        <v>88.35</v>
      </c>
      <c r="M36" s="266">
        <v>95.8</v>
      </c>
      <c r="N36" s="266">
        <v>110.75</v>
      </c>
      <c r="O36" s="266">
        <v>99.18</v>
      </c>
      <c r="P36" s="266">
        <v>98.5</v>
      </c>
      <c r="Q36" s="266">
        <v>103.14</v>
      </c>
      <c r="R36" s="266">
        <v>104.65</v>
      </c>
      <c r="S36" s="266">
        <v>105.87</v>
      </c>
      <c r="T36" s="266">
        <v>91.73</v>
      </c>
      <c r="U36" s="266">
        <v>87.64</v>
      </c>
      <c r="V36" s="266">
        <v>104.54</v>
      </c>
      <c r="W36" s="266">
        <v>80.989999999999995</v>
      </c>
      <c r="X36" s="266">
        <v>94.53</v>
      </c>
      <c r="Y36" s="658"/>
      <c r="Z36" s="478">
        <v>96.91</v>
      </c>
    </row>
    <row r="37" spans="1:26" ht="18" customHeight="1" outlineLevel="2" x14ac:dyDescent="0.5">
      <c r="A37" s="367">
        <v>2024</v>
      </c>
      <c r="B37" s="260" t="s">
        <v>13</v>
      </c>
      <c r="C37" s="261" t="s">
        <v>227</v>
      </c>
      <c r="D37" s="265">
        <v>90.99</v>
      </c>
      <c r="E37" s="657"/>
      <c r="F37" s="265">
        <v>94.73</v>
      </c>
      <c r="G37" s="265">
        <v>102.51</v>
      </c>
      <c r="H37" s="265">
        <v>96.62</v>
      </c>
      <c r="I37" s="265">
        <v>99.3</v>
      </c>
      <c r="J37" s="265">
        <v>79.569999999999993</v>
      </c>
      <c r="K37" s="265">
        <v>103.17</v>
      </c>
      <c r="L37" s="265">
        <v>86.55</v>
      </c>
      <c r="M37" s="265">
        <v>99.21</v>
      </c>
      <c r="N37" s="265">
        <v>110.91</v>
      </c>
      <c r="O37" s="265">
        <v>97.79</v>
      </c>
      <c r="P37" s="265">
        <v>96.71</v>
      </c>
      <c r="Q37" s="265">
        <v>109.03</v>
      </c>
      <c r="R37" s="265">
        <v>105.55</v>
      </c>
      <c r="S37" s="265">
        <v>107.2</v>
      </c>
      <c r="T37" s="265">
        <v>97.95</v>
      </c>
      <c r="U37" s="265">
        <v>86.88</v>
      </c>
      <c r="V37" s="265">
        <v>104.54</v>
      </c>
      <c r="W37" s="265">
        <v>84.9</v>
      </c>
      <c r="X37" s="265">
        <v>95.55</v>
      </c>
      <c r="Y37" s="658"/>
      <c r="Z37" s="477">
        <v>97.63</v>
      </c>
    </row>
    <row r="38" spans="1:26" ht="18" customHeight="1" outlineLevel="2" x14ac:dyDescent="0.5">
      <c r="A38" s="364">
        <v>2024</v>
      </c>
      <c r="B38" s="262" t="s">
        <v>14</v>
      </c>
      <c r="C38" s="263" t="s">
        <v>228</v>
      </c>
      <c r="D38" s="266">
        <v>99.1</v>
      </c>
      <c r="E38" s="657"/>
      <c r="F38" s="266">
        <v>94.41</v>
      </c>
      <c r="G38" s="266">
        <v>99.31</v>
      </c>
      <c r="H38" s="266">
        <v>91.72</v>
      </c>
      <c r="I38" s="266">
        <v>98.96</v>
      </c>
      <c r="J38" s="266">
        <v>79.010000000000005</v>
      </c>
      <c r="K38" s="266">
        <v>102.81</v>
      </c>
      <c r="L38" s="266">
        <v>92.19</v>
      </c>
      <c r="M38" s="266">
        <v>98.87</v>
      </c>
      <c r="N38" s="266">
        <v>110.95</v>
      </c>
      <c r="O38" s="266">
        <v>97.45</v>
      </c>
      <c r="P38" s="266">
        <v>100.9</v>
      </c>
      <c r="Q38" s="266">
        <v>108.66</v>
      </c>
      <c r="R38" s="266">
        <v>105.87</v>
      </c>
      <c r="S38" s="266">
        <v>107.88</v>
      </c>
      <c r="T38" s="266">
        <v>96.73</v>
      </c>
      <c r="U38" s="266">
        <v>86.58</v>
      </c>
      <c r="V38" s="266">
        <v>110.11</v>
      </c>
      <c r="W38" s="266">
        <v>95.69</v>
      </c>
      <c r="X38" s="266">
        <v>97.12</v>
      </c>
      <c r="Y38" s="658"/>
      <c r="Z38" s="478">
        <v>98.71</v>
      </c>
    </row>
    <row r="39" spans="1:26" ht="18" customHeight="1" outlineLevel="1" x14ac:dyDescent="0.5">
      <c r="A39" s="399">
        <v>2024</v>
      </c>
      <c r="B39" s="377" t="s">
        <v>700</v>
      </c>
      <c r="C39" s="378" t="s">
        <v>697</v>
      </c>
      <c r="D39" s="379">
        <v>91.63</v>
      </c>
      <c r="E39" s="657"/>
      <c r="F39" s="379">
        <v>94.62</v>
      </c>
      <c r="G39" s="379">
        <v>101.42</v>
      </c>
      <c r="H39" s="379">
        <v>94.98</v>
      </c>
      <c r="I39" s="379">
        <v>96.6</v>
      </c>
      <c r="J39" s="379">
        <v>80.42</v>
      </c>
      <c r="K39" s="379">
        <v>102.3</v>
      </c>
      <c r="L39" s="379">
        <v>88.97</v>
      </c>
      <c r="M39" s="379">
        <v>97.94</v>
      </c>
      <c r="N39" s="379">
        <v>110.87</v>
      </c>
      <c r="O39" s="379">
        <v>98.13</v>
      </c>
      <c r="P39" s="379">
        <v>98.68</v>
      </c>
      <c r="Q39" s="379">
        <v>106.87</v>
      </c>
      <c r="R39" s="379">
        <v>105.35</v>
      </c>
      <c r="S39" s="379">
        <v>106.98</v>
      </c>
      <c r="T39" s="379">
        <v>95.39</v>
      </c>
      <c r="U39" s="379">
        <v>87.04</v>
      </c>
      <c r="V39" s="379">
        <v>106.31</v>
      </c>
      <c r="W39" s="379">
        <v>86.84</v>
      </c>
      <c r="X39" s="379">
        <v>95.72</v>
      </c>
      <c r="Y39" s="658"/>
      <c r="Z39" s="479">
        <v>97.75</v>
      </c>
    </row>
    <row r="40" spans="1:26" ht="18" customHeight="1" x14ac:dyDescent="0.5">
      <c r="A40" s="399">
        <v>2024</v>
      </c>
      <c r="B40" s="376" t="s">
        <v>691</v>
      </c>
      <c r="C40" s="376" t="s">
        <v>692</v>
      </c>
      <c r="D40" s="379">
        <v>94.5</v>
      </c>
      <c r="E40" s="657"/>
      <c r="F40" s="379">
        <v>94.72</v>
      </c>
      <c r="G40" s="379">
        <v>100.17</v>
      </c>
      <c r="H40" s="379">
        <v>93.83</v>
      </c>
      <c r="I40" s="379">
        <v>98.8</v>
      </c>
      <c r="J40" s="379">
        <v>89.28</v>
      </c>
      <c r="K40" s="379">
        <v>101.76</v>
      </c>
      <c r="L40" s="379">
        <v>93.48</v>
      </c>
      <c r="M40" s="379">
        <v>97.62</v>
      </c>
      <c r="N40" s="379">
        <v>105.62</v>
      </c>
      <c r="O40" s="379">
        <v>97.37</v>
      </c>
      <c r="P40" s="379">
        <v>98.39</v>
      </c>
      <c r="Q40" s="379">
        <v>106.13</v>
      </c>
      <c r="R40" s="379">
        <v>106.59</v>
      </c>
      <c r="S40" s="379">
        <v>105.59</v>
      </c>
      <c r="T40" s="379">
        <v>97.83</v>
      </c>
      <c r="U40" s="379">
        <v>93.29</v>
      </c>
      <c r="V40" s="379">
        <v>106.96</v>
      </c>
      <c r="W40" s="379">
        <v>90.74</v>
      </c>
      <c r="X40" s="379">
        <v>97.68</v>
      </c>
      <c r="Y40" s="658"/>
      <c r="Z40" s="479">
        <v>98.07</v>
      </c>
    </row>
    <row r="41" spans="1:26" ht="18" customHeight="1" outlineLevel="2" x14ac:dyDescent="0.5">
      <c r="A41" s="367">
        <v>2025</v>
      </c>
      <c r="B41" s="260" t="s">
        <v>3</v>
      </c>
      <c r="C41" s="261" t="s">
        <v>217</v>
      </c>
      <c r="D41" s="265">
        <v>104.46</v>
      </c>
      <c r="E41" s="657"/>
      <c r="F41" s="265">
        <v>96.48</v>
      </c>
      <c r="G41" s="265">
        <v>102.56</v>
      </c>
      <c r="H41" s="265">
        <v>97.47</v>
      </c>
      <c r="I41" s="265">
        <v>107.41</v>
      </c>
      <c r="J41" s="265">
        <v>103.74</v>
      </c>
      <c r="K41" s="265">
        <v>100.69</v>
      </c>
      <c r="L41" s="265">
        <v>99.33</v>
      </c>
      <c r="M41" s="265">
        <v>100.71</v>
      </c>
      <c r="N41" s="265">
        <v>106.58</v>
      </c>
      <c r="O41" s="265">
        <v>106.34</v>
      </c>
      <c r="P41" s="265">
        <v>110.25</v>
      </c>
      <c r="Q41" s="265">
        <v>115.92</v>
      </c>
      <c r="R41" s="265">
        <v>118.95</v>
      </c>
      <c r="S41" s="265">
        <v>114.37</v>
      </c>
      <c r="T41" s="265">
        <v>98.2</v>
      </c>
      <c r="U41" s="265">
        <v>98.71</v>
      </c>
      <c r="V41" s="265">
        <v>106.32</v>
      </c>
      <c r="W41" s="265">
        <v>118.09</v>
      </c>
      <c r="X41" s="265">
        <v>104.54</v>
      </c>
      <c r="Y41" s="658"/>
      <c r="Z41" s="477">
        <v>100.53</v>
      </c>
    </row>
    <row r="42" spans="1:26" ht="18" customHeight="1" outlineLevel="2" x14ac:dyDescent="0.5">
      <c r="A42" s="364">
        <v>2025</v>
      </c>
      <c r="B42" s="262" t="s">
        <v>4</v>
      </c>
      <c r="C42" s="263" t="s">
        <v>218</v>
      </c>
      <c r="D42" s="266">
        <v>108.29</v>
      </c>
      <c r="E42" s="657"/>
      <c r="F42" s="266">
        <v>95.12</v>
      </c>
      <c r="G42" s="266">
        <v>102.68</v>
      </c>
      <c r="H42" s="266">
        <v>97.04</v>
      </c>
      <c r="I42" s="266">
        <v>104.74</v>
      </c>
      <c r="J42" s="266">
        <v>107.57</v>
      </c>
      <c r="K42" s="266">
        <v>105.51</v>
      </c>
      <c r="L42" s="266">
        <v>99.33</v>
      </c>
      <c r="M42" s="266">
        <v>99.76</v>
      </c>
      <c r="N42" s="266">
        <v>103.24</v>
      </c>
      <c r="O42" s="266">
        <v>106.26</v>
      </c>
      <c r="P42" s="266">
        <v>116.45</v>
      </c>
      <c r="Q42" s="266">
        <v>115.86</v>
      </c>
      <c r="R42" s="266">
        <v>119.95</v>
      </c>
      <c r="S42" s="266">
        <v>115.77</v>
      </c>
      <c r="T42" s="266">
        <v>102.16</v>
      </c>
      <c r="U42" s="266">
        <v>100.64</v>
      </c>
      <c r="V42" s="266">
        <v>106.35</v>
      </c>
      <c r="W42" s="266">
        <v>117.43</v>
      </c>
      <c r="X42" s="266">
        <v>105.92</v>
      </c>
      <c r="Y42" s="658"/>
      <c r="Z42" s="478">
        <v>104.85</v>
      </c>
    </row>
    <row r="43" spans="1:26" ht="18" customHeight="1" outlineLevel="2" x14ac:dyDescent="0.5">
      <c r="A43" s="367">
        <v>2025</v>
      </c>
      <c r="B43" s="260" t="s">
        <v>5</v>
      </c>
      <c r="C43" s="261" t="s">
        <v>219</v>
      </c>
      <c r="D43" s="265">
        <v>104.5</v>
      </c>
      <c r="E43" s="657"/>
      <c r="F43" s="265">
        <v>94.55</v>
      </c>
      <c r="G43" s="265">
        <v>102.03</v>
      </c>
      <c r="H43" s="265">
        <v>97.04</v>
      </c>
      <c r="I43" s="265">
        <v>102.51</v>
      </c>
      <c r="J43" s="265">
        <v>111.63</v>
      </c>
      <c r="K43" s="265">
        <v>101.15</v>
      </c>
      <c r="L43" s="265">
        <v>99.33</v>
      </c>
      <c r="M43" s="265">
        <v>101.39</v>
      </c>
      <c r="N43" s="265">
        <v>103.14</v>
      </c>
      <c r="O43" s="265">
        <v>106.26</v>
      </c>
      <c r="P43" s="265">
        <v>109.7</v>
      </c>
      <c r="Q43" s="265">
        <v>115.87</v>
      </c>
      <c r="R43" s="265">
        <v>115.72</v>
      </c>
      <c r="S43" s="265">
        <v>113.79</v>
      </c>
      <c r="T43" s="265">
        <v>104.74</v>
      </c>
      <c r="U43" s="265">
        <v>98.95</v>
      </c>
      <c r="V43" s="265">
        <v>106.92</v>
      </c>
      <c r="W43" s="265">
        <v>119.25</v>
      </c>
      <c r="X43" s="265">
        <v>104.36</v>
      </c>
      <c r="Y43" s="658"/>
      <c r="Z43" s="477">
        <v>101.41</v>
      </c>
    </row>
    <row r="44" spans="1:26" ht="18" customHeight="1" outlineLevel="1" x14ac:dyDescent="0.5">
      <c r="A44" s="399">
        <v>2025</v>
      </c>
      <c r="B44" s="377" t="s">
        <v>693</v>
      </c>
      <c r="C44" s="378" t="s">
        <v>694</v>
      </c>
      <c r="D44" s="379">
        <v>105.74</v>
      </c>
      <c r="E44" s="657"/>
      <c r="F44" s="379">
        <v>95.38</v>
      </c>
      <c r="G44" s="379">
        <v>102.43</v>
      </c>
      <c r="H44" s="379">
        <v>97.18</v>
      </c>
      <c r="I44" s="379">
        <v>104.86</v>
      </c>
      <c r="J44" s="379">
        <v>107.58</v>
      </c>
      <c r="K44" s="379">
        <v>102.39</v>
      </c>
      <c r="L44" s="379">
        <v>99.33</v>
      </c>
      <c r="M44" s="379">
        <v>100.61</v>
      </c>
      <c r="N44" s="379">
        <v>104.32</v>
      </c>
      <c r="O44" s="379">
        <v>106.28</v>
      </c>
      <c r="P44" s="379">
        <v>112.1</v>
      </c>
      <c r="Q44" s="379">
        <v>115.88</v>
      </c>
      <c r="R44" s="379">
        <v>118.22</v>
      </c>
      <c r="S44" s="379">
        <v>114.63</v>
      </c>
      <c r="T44" s="379">
        <v>101.7</v>
      </c>
      <c r="U44" s="379">
        <v>99.42</v>
      </c>
      <c r="V44" s="379">
        <v>106.54</v>
      </c>
      <c r="W44" s="379">
        <v>118.25</v>
      </c>
      <c r="X44" s="379">
        <v>104.94</v>
      </c>
      <c r="Y44" s="658"/>
      <c r="Z44" s="479">
        <v>102.26</v>
      </c>
    </row>
    <row r="45" spans="1:26" ht="18" customHeight="1" outlineLevel="2" x14ac:dyDescent="0.5">
      <c r="A45" s="364">
        <v>2025</v>
      </c>
      <c r="B45" s="262" t="s">
        <v>6</v>
      </c>
      <c r="C45" s="263" t="s">
        <v>220</v>
      </c>
      <c r="D45" s="266">
        <v>99.08</v>
      </c>
      <c r="E45" s="657"/>
      <c r="F45" s="266">
        <v>95.26</v>
      </c>
      <c r="G45" s="266">
        <v>103.38</v>
      </c>
      <c r="H45" s="266">
        <v>86.33</v>
      </c>
      <c r="I45" s="266">
        <v>101.85</v>
      </c>
      <c r="J45" s="266">
        <v>111.64</v>
      </c>
      <c r="K45" s="266">
        <v>103.58</v>
      </c>
      <c r="L45" s="266">
        <v>98.58</v>
      </c>
      <c r="M45" s="266">
        <v>102.52</v>
      </c>
      <c r="N45" s="266">
        <v>103.15</v>
      </c>
      <c r="O45" s="266">
        <v>106.68</v>
      </c>
      <c r="P45" s="266">
        <v>113.62</v>
      </c>
      <c r="Q45" s="266">
        <v>110.72</v>
      </c>
      <c r="R45" s="266">
        <v>120.63</v>
      </c>
      <c r="S45" s="266">
        <v>113.31</v>
      </c>
      <c r="T45" s="266">
        <v>104.75</v>
      </c>
      <c r="U45" s="266">
        <v>97.62</v>
      </c>
      <c r="V45" s="266">
        <v>107.09</v>
      </c>
      <c r="W45" s="266">
        <v>110.09</v>
      </c>
      <c r="X45" s="266">
        <v>103.54</v>
      </c>
      <c r="Y45" s="658"/>
      <c r="Z45" s="478">
        <v>94.54</v>
      </c>
    </row>
    <row r="46" spans="1:26" ht="18" customHeight="1" outlineLevel="2" x14ac:dyDescent="0.5">
      <c r="A46" s="367">
        <v>2025</v>
      </c>
      <c r="B46" s="260" t="s">
        <v>7</v>
      </c>
      <c r="C46" s="261" t="s">
        <v>221</v>
      </c>
      <c r="D46" s="265">
        <v>97.89</v>
      </c>
      <c r="E46" s="657"/>
      <c r="F46" s="265">
        <v>94.8</v>
      </c>
      <c r="G46" s="265">
        <v>104.21</v>
      </c>
      <c r="H46" s="265">
        <v>85.65</v>
      </c>
      <c r="I46" s="265">
        <v>101.12</v>
      </c>
      <c r="J46" s="265">
        <v>112.21</v>
      </c>
      <c r="K46" s="265">
        <v>103.17</v>
      </c>
      <c r="L46" s="265">
        <v>98.86</v>
      </c>
      <c r="M46" s="265">
        <v>105.2</v>
      </c>
      <c r="N46" s="265">
        <v>103.15</v>
      </c>
      <c r="O46" s="265">
        <v>106.59</v>
      </c>
      <c r="P46" s="265">
        <v>114.88</v>
      </c>
      <c r="Q46" s="265">
        <v>109.38</v>
      </c>
      <c r="R46" s="265">
        <v>115.47</v>
      </c>
      <c r="S46" s="265">
        <v>114.93</v>
      </c>
      <c r="T46" s="265">
        <v>104.95</v>
      </c>
      <c r="U46" s="265">
        <v>99.12</v>
      </c>
      <c r="V46" s="265">
        <v>107.1</v>
      </c>
      <c r="W46" s="265">
        <v>106.27</v>
      </c>
      <c r="X46" s="265">
        <v>103.24</v>
      </c>
      <c r="Y46" s="658"/>
      <c r="Z46" s="477">
        <v>93.21</v>
      </c>
    </row>
    <row r="47" spans="1:26" ht="18" customHeight="1" outlineLevel="2" x14ac:dyDescent="0.5">
      <c r="A47" s="364">
        <v>2025</v>
      </c>
      <c r="B47" s="262" t="s">
        <v>8</v>
      </c>
      <c r="C47" s="263" t="s">
        <v>222</v>
      </c>
      <c r="D47" s="266">
        <v>100.97</v>
      </c>
      <c r="E47" s="657"/>
      <c r="F47" s="266">
        <v>95.5</v>
      </c>
      <c r="G47" s="266">
        <v>106.25</v>
      </c>
      <c r="H47" s="266">
        <v>85.13</v>
      </c>
      <c r="I47" s="266">
        <v>101.12</v>
      </c>
      <c r="J47" s="266">
        <v>111.32</v>
      </c>
      <c r="K47" s="266">
        <v>102.42</v>
      </c>
      <c r="L47" s="266">
        <v>97.55</v>
      </c>
      <c r="M47" s="266">
        <v>105.15</v>
      </c>
      <c r="N47" s="266">
        <v>103.15</v>
      </c>
      <c r="O47" s="266">
        <v>107.44</v>
      </c>
      <c r="P47" s="266">
        <v>106.31</v>
      </c>
      <c r="Q47" s="266">
        <v>110.98</v>
      </c>
      <c r="R47" s="266">
        <v>108.1</v>
      </c>
      <c r="S47" s="266">
        <v>113.45</v>
      </c>
      <c r="T47" s="266">
        <v>102.4</v>
      </c>
      <c r="U47" s="266">
        <v>97.68</v>
      </c>
      <c r="V47" s="266">
        <v>107.11</v>
      </c>
      <c r="W47" s="266">
        <v>105.71</v>
      </c>
      <c r="X47" s="266">
        <v>102.29</v>
      </c>
      <c r="Y47" s="658"/>
      <c r="Z47" s="478">
        <v>98.92</v>
      </c>
    </row>
    <row r="48" spans="1:26" ht="18" customHeight="1" outlineLevel="1" x14ac:dyDescent="0.5">
      <c r="A48" s="399">
        <v>2025</v>
      </c>
      <c r="B48" s="377" t="s">
        <v>698</v>
      </c>
      <c r="C48" s="378" t="s">
        <v>695</v>
      </c>
      <c r="D48" s="379">
        <v>99.31</v>
      </c>
      <c r="E48" s="657"/>
      <c r="F48" s="379">
        <v>95.19</v>
      </c>
      <c r="G48" s="379">
        <v>104.63</v>
      </c>
      <c r="H48" s="379">
        <v>85.7</v>
      </c>
      <c r="I48" s="379">
        <v>101.36</v>
      </c>
      <c r="J48" s="379">
        <v>111.73</v>
      </c>
      <c r="K48" s="379">
        <v>103.05</v>
      </c>
      <c r="L48" s="379">
        <v>98.33</v>
      </c>
      <c r="M48" s="379">
        <v>104.29</v>
      </c>
      <c r="N48" s="379">
        <v>103.15</v>
      </c>
      <c r="O48" s="379">
        <v>106.91</v>
      </c>
      <c r="P48" s="379">
        <v>111.58</v>
      </c>
      <c r="Q48" s="379">
        <v>110.35</v>
      </c>
      <c r="R48" s="379">
        <v>114.6</v>
      </c>
      <c r="S48" s="379">
        <v>113.9</v>
      </c>
      <c r="T48" s="379">
        <v>104.03</v>
      </c>
      <c r="U48" s="379">
        <v>98.13</v>
      </c>
      <c r="V48" s="379">
        <v>107.1</v>
      </c>
      <c r="W48" s="379">
        <v>107.35</v>
      </c>
      <c r="X48" s="379">
        <v>103.03</v>
      </c>
      <c r="Y48" s="658"/>
      <c r="Z48" s="479">
        <v>95.54</v>
      </c>
    </row>
    <row r="49" spans="1:26" ht="18" customHeight="1" outlineLevel="2" x14ac:dyDescent="0.5">
      <c r="A49" s="367">
        <v>2025</v>
      </c>
      <c r="B49" s="260" t="s">
        <v>9</v>
      </c>
      <c r="C49" s="261" t="s">
        <v>223</v>
      </c>
      <c r="D49" s="265">
        <v>102.52</v>
      </c>
      <c r="E49" s="657"/>
      <c r="F49" s="265">
        <v>96.01</v>
      </c>
      <c r="G49" s="265">
        <v>107.67</v>
      </c>
      <c r="H49" s="265">
        <v>85.33</v>
      </c>
      <c r="I49" s="265">
        <v>102.35</v>
      </c>
      <c r="J49" s="265">
        <v>114.38</v>
      </c>
      <c r="K49" s="265">
        <v>104.03</v>
      </c>
      <c r="L49" s="265">
        <v>96.83</v>
      </c>
      <c r="M49" s="265">
        <v>103.45</v>
      </c>
      <c r="N49" s="265">
        <v>103.35</v>
      </c>
      <c r="O49" s="265">
        <v>103.07</v>
      </c>
      <c r="P49" s="265">
        <v>112.03</v>
      </c>
      <c r="Q49" s="265">
        <v>95.65</v>
      </c>
      <c r="R49" s="265">
        <v>110.38</v>
      </c>
      <c r="S49" s="265">
        <v>115.08</v>
      </c>
      <c r="T49" s="265">
        <v>105.74</v>
      </c>
      <c r="U49" s="265">
        <v>99.12</v>
      </c>
      <c r="V49" s="265">
        <v>107.16</v>
      </c>
      <c r="W49" s="265">
        <v>106.09</v>
      </c>
      <c r="X49" s="265">
        <v>104.11</v>
      </c>
      <c r="Y49" s="658"/>
      <c r="Z49" s="477">
        <v>99.2</v>
      </c>
    </row>
    <row r="50" spans="1:26" ht="18" customHeight="1" outlineLevel="2" x14ac:dyDescent="0.5">
      <c r="A50" s="364">
        <v>2025</v>
      </c>
      <c r="B50" s="262" t="s">
        <v>10</v>
      </c>
      <c r="C50" s="263" t="s">
        <v>224</v>
      </c>
      <c r="D50" s="266">
        <v>101.01</v>
      </c>
      <c r="E50" s="657"/>
      <c r="F50" s="266">
        <v>98.21</v>
      </c>
      <c r="G50" s="266">
        <v>100.29</v>
      </c>
      <c r="H50" s="266">
        <v>95.67</v>
      </c>
      <c r="I50" s="266">
        <v>97.47</v>
      </c>
      <c r="J50" s="266">
        <v>110.83</v>
      </c>
      <c r="K50" s="266">
        <v>110.89</v>
      </c>
      <c r="L50" s="266">
        <v>98.3</v>
      </c>
      <c r="M50" s="266">
        <v>103.04</v>
      </c>
      <c r="N50" s="266">
        <v>101.52</v>
      </c>
      <c r="O50" s="266">
        <v>90.55</v>
      </c>
      <c r="P50" s="266">
        <v>109.12</v>
      </c>
      <c r="Q50" s="266">
        <v>104.19</v>
      </c>
      <c r="R50" s="266">
        <v>106.1</v>
      </c>
      <c r="S50" s="266">
        <v>108</v>
      </c>
      <c r="T50" s="266">
        <v>94</v>
      </c>
      <c r="U50" s="266">
        <v>94.41</v>
      </c>
      <c r="V50" s="266">
        <v>105.22</v>
      </c>
      <c r="W50" s="266">
        <v>109.6</v>
      </c>
      <c r="X50" s="266">
        <v>101.5</v>
      </c>
      <c r="Y50" s="658"/>
      <c r="Z50" s="478">
        <v>98.03</v>
      </c>
    </row>
    <row r="51" spans="1:26" ht="18" customHeight="1" outlineLevel="2" x14ac:dyDescent="0.5">
      <c r="A51" s="367">
        <v>2025</v>
      </c>
      <c r="B51" s="260" t="s">
        <v>11</v>
      </c>
      <c r="C51" s="261" t="s">
        <v>225</v>
      </c>
      <c r="D51" s="265">
        <v>104.04</v>
      </c>
      <c r="E51" s="657"/>
      <c r="F51" s="265">
        <v>97.13</v>
      </c>
      <c r="G51" s="265">
        <v>105.35</v>
      </c>
      <c r="H51" s="265">
        <v>99.49</v>
      </c>
      <c r="I51" s="265">
        <v>97.86</v>
      </c>
      <c r="J51" s="265">
        <v>108.73</v>
      </c>
      <c r="K51" s="265">
        <v>102.52</v>
      </c>
      <c r="L51" s="265">
        <v>97.29</v>
      </c>
      <c r="M51" s="265">
        <v>102.11</v>
      </c>
      <c r="N51" s="265">
        <v>101.22</v>
      </c>
      <c r="O51" s="265">
        <v>94.88</v>
      </c>
      <c r="P51" s="265">
        <v>109.81</v>
      </c>
      <c r="Q51" s="265">
        <v>102.93</v>
      </c>
      <c r="R51" s="265">
        <v>108.83</v>
      </c>
      <c r="S51" s="265">
        <v>107.79</v>
      </c>
      <c r="T51" s="265">
        <v>93.72</v>
      </c>
      <c r="U51" s="265">
        <v>96.67</v>
      </c>
      <c r="V51" s="265">
        <v>104.82</v>
      </c>
      <c r="W51" s="265">
        <v>109.04</v>
      </c>
      <c r="X51" s="265">
        <v>101.6</v>
      </c>
      <c r="Y51" s="658"/>
      <c r="Z51" s="477">
        <v>101.74</v>
      </c>
    </row>
    <row r="52" spans="1:26" ht="18" customHeight="1" outlineLevel="1" x14ac:dyDescent="0.5">
      <c r="A52" s="399">
        <v>2025</v>
      </c>
      <c r="B52" s="377" t="s">
        <v>699</v>
      </c>
      <c r="C52" s="378" t="s">
        <v>696</v>
      </c>
      <c r="D52" s="379">
        <v>102.52</v>
      </c>
      <c r="E52" s="657"/>
      <c r="F52" s="379">
        <v>97.11</v>
      </c>
      <c r="G52" s="379">
        <v>104.42</v>
      </c>
      <c r="H52" s="379">
        <v>93.42</v>
      </c>
      <c r="I52" s="379">
        <v>99.23</v>
      </c>
      <c r="J52" s="379">
        <v>111.28</v>
      </c>
      <c r="K52" s="379">
        <v>105.78</v>
      </c>
      <c r="L52" s="379">
        <v>97.47</v>
      </c>
      <c r="M52" s="379">
        <v>102.87</v>
      </c>
      <c r="N52" s="379">
        <v>102.03</v>
      </c>
      <c r="O52" s="379">
        <v>96.1</v>
      </c>
      <c r="P52" s="379">
        <v>110.33</v>
      </c>
      <c r="Q52" s="379">
        <v>100.91</v>
      </c>
      <c r="R52" s="379">
        <v>108.42</v>
      </c>
      <c r="S52" s="379">
        <v>110.29</v>
      </c>
      <c r="T52" s="379">
        <v>97.72</v>
      </c>
      <c r="U52" s="379">
        <v>96.73</v>
      </c>
      <c r="V52" s="379">
        <v>105.73</v>
      </c>
      <c r="W52" s="379">
        <v>108.25</v>
      </c>
      <c r="X52" s="379">
        <v>102.4</v>
      </c>
      <c r="Y52" s="658"/>
      <c r="Z52" s="479">
        <v>99.66</v>
      </c>
    </row>
    <row r="53" spans="1:26" ht="18" customHeight="1" outlineLevel="2" x14ac:dyDescent="0.5">
      <c r="A53" s="364">
        <v>2025</v>
      </c>
      <c r="B53" s="262" t="s">
        <v>12</v>
      </c>
      <c r="C53" s="263" t="s">
        <v>226</v>
      </c>
      <c r="D53" s="266">
        <v>101.21</v>
      </c>
      <c r="E53" s="657"/>
      <c r="F53" s="266">
        <v>98.2</v>
      </c>
      <c r="G53" s="266">
        <v>105.69</v>
      </c>
      <c r="H53" s="266">
        <v>103.96</v>
      </c>
      <c r="I53" s="266">
        <v>104.65</v>
      </c>
      <c r="J53" s="266">
        <v>113.51</v>
      </c>
      <c r="K53" s="266">
        <v>105.66</v>
      </c>
      <c r="L53" s="266">
        <v>95.29</v>
      </c>
      <c r="M53" s="266">
        <v>103.05</v>
      </c>
      <c r="N53" s="266">
        <v>103.46</v>
      </c>
      <c r="O53" s="266">
        <v>100.08</v>
      </c>
      <c r="P53" s="266">
        <v>113.48</v>
      </c>
      <c r="Q53" s="266">
        <v>108.12</v>
      </c>
      <c r="R53" s="266">
        <v>118.92</v>
      </c>
      <c r="S53" s="266">
        <v>115.54</v>
      </c>
      <c r="T53" s="266">
        <v>100.56</v>
      </c>
      <c r="U53" s="266">
        <v>99.16</v>
      </c>
      <c r="V53" s="266">
        <v>107.39</v>
      </c>
      <c r="W53" s="266">
        <v>105.28</v>
      </c>
      <c r="X53" s="266">
        <v>105.11</v>
      </c>
      <c r="Y53" s="658"/>
      <c r="Z53" s="478">
        <v>97.56</v>
      </c>
    </row>
    <row r="54" spans="1:26" ht="18" customHeight="1" outlineLevel="2" x14ac:dyDescent="0.5">
      <c r="A54" s="367">
        <v>2025</v>
      </c>
      <c r="B54" s="260" t="s">
        <v>13</v>
      </c>
      <c r="C54" s="261" t="s">
        <v>227</v>
      </c>
      <c r="D54" s="265">
        <v>101.76</v>
      </c>
      <c r="E54" s="657"/>
      <c r="F54" s="265">
        <v>96.97</v>
      </c>
      <c r="G54" s="265">
        <v>106.47</v>
      </c>
      <c r="H54" s="265">
        <v>100.44</v>
      </c>
      <c r="I54" s="265">
        <v>104.8</v>
      </c>
      <c r="J54" s="265">
        <v>115.67</v>
      </c>
      <c r="K54" s="265">
        <v>107.43</v>
      </c>
      <c r="L54" s="265">
        <v>97.04</v>
      </c>
      <c r="M54" s="265">
        <v>103.16</v>
      </c>
      <c r="N54" s="265">
        <v>104.99</v>
      </c>
      <c r="O54" s="265">
        <v>102.12</v>
      </c>
      <c r="P54" s="265">
        <v>105.98</v>
      </c>
      <c r="Q54" s="265">
        <v>105.64</v>
      </c>
      <c r="R54" s="265">
        <v>119.61</v>
      </c>
      <c r="S54" s="265">
        <v>115.37</v>
      </c>
      <c r="T54" s="265">
        <v>100.47</v>
      </c>
      <c r="U54" s="265">
        <v>99.28</v>
      </c>
      <c r="V54" s="265">
        <v>107.4</v>
      </c>
      <c r="W54" s="265">
        <v>97.89</v>
      </c>
      <c r="X54" s="265">
        <v>104.33</v>
      </c>
      <c r="Y54" s="658"/>
      <c r="Z54" s="477">
        <v>97.68</v>
      </c>
    </row>
    <row r="55" spans="1:26" ht="18" customHeight="1" outlineLevel="2" x14ac:dyDescent="0.5">
      <c r="A55" s="364">
        <v>2025</v>
      </c>
      <c r="B55" s="262" t="s">
        <v>14</v>
      </c>
      <c r="C55" s="263" t="s">
        <v>228</v>
      </c>
      <c r="D55" s="266">
        <v>98.58</v>
      </c>
      <c r="E55" s="657"/>
      <c r="F55" s="266">
        <v>96.2</v>
      </c>
      <c r="G55" s="266">
        <v>105.07</v>
      </c>
      <c r="H55" s="266">
        <v>84.23</v>
      </c>
      <c r="I55" s="266">
        <v>92.98</v>
      </c>
      <c r="J55" s="266">
        <v>106.61</v>
      </c>
      <c r="K55" s="266">
        <v>105.21</v>
      </c>
      <c r="L55" s="266">
        <v>99.45</v>
      </c>
      <c r="M55" s="266">
        <v>102.21</v>
      </c>
      <c r="N55" s="266">
        <v>105.54</v>
      </c>
      <c r="O55" s="266">
        <v>105.12</v>
      </c>
      <c r="P55" s="266">
        <v>104.66</v>
      </c>
      <c r="Q55" s="266">
        <v>97.43</v>
      </c>
      <c r="R55" s="266">
        <v>110.44</v>
      </c>
      <c r="S55" s="266">
        <v>108.12</v>
      </c>
      <c r="T55" s="266">
        <v>96.06</v>
      </c>
      <c r="U55" s="266">
        <v>94.71</v>
      </c>
      <c r="V55" s="266">
        <v>98.58</v>
      </c>
      <c r="W55" s="266">
        <v>95.96</v>
      </c>
      <c r="X55" s="266">
        <v>100.05</v>
      </c>
      <c r="Y55" s="658"/>
      <c r="Z55" s="478">
        <v>95.34</v>
      </c>
    </row>
    <row r="56" spans="1:26" ht="18" customHeight="1" outlineLevel="1" x14ac:dyDescent="0.5">
      <c r="A56" s="399">
        <v>2025</v>
      </c>
      <c r="B56" s="377" t="s">
        <v>700</v>
      </c>
      <c r="C56" s="378" t="s">
        <v>697</v>
      </c>
      <c r="D56" s="379">
        <v>100.52</v>
      </c>
      <c r="E56" s="657"/>
      <c r="F56" s="379">
        <v>97.12</v>
      </c>
      <c r="G56" s="379">
        <v>105.74</v>
      </c>
      <c r="H56" s="379">
        <v>95.98</v>
      </c>
      <c r="I56" s="379">
        <v>100.66</v>
      </c>
      <c r="J56" s="379">
        <v>111.86</v>
      </c>
      <c r="K56" s="379">
        <v>106.09</v>
      </c>
      <c r="L56" s="379">
        <v>97.22</v>
      </c>
      <c r="M56" s="379">
        <v>102.8</v>
      </c>
      <c r="N56" s="379">
        <v>104.64</v>
      </c>
      <c r="O56" s="379">
        <v>102.4</v>
      </c>
      <c r="P56" s="379">
        <v>108.03</v>
      </c>
      <c r="Q56" s="379">
        <v>103.68</v>
      </c>
      <c r="R56" s="379">
        <v>116.3</v>
      </c>
      <c r="S56" s="379">
        <v>113</v>
      </c>
      <c r="T56" s="379">
        <v>99.07</v>
      </c>
      <c r="U56" s="379">
        <v>97.71</v>
      </c>
      <c r="V56" s="379">
        <v>104.36</v>
      </c>
      <c r="W56" s="379">
        <v>99.64</v>
      </c>
      <c r="X56" s="379">
        <v>103.15</v>
      </c>
      <c r="Y56" s="658"/>
      <c r="Z56" s="479">
        <v>96.85</v>
      </c>
    </row>
    <row r="57" spans="1:26" ht="18" customHeight="1" x14ac:dyDescent="0.5">
      <c r="A57" s="480">
        <v>2025</v>
      </c>
      <c r="B57" s="481" t="s">
        <v>691</v>
      </c>
      <c r="C57" s="481" t="s">
        <v>692</v>
      </c>
      <c r="D57" s="482">
        <v>102.01</v>
      </c>
      <c r="E57" s="657"/>
      <c r="F57" s="482">
        <v>96.19</v>
      </c>
      <c r="G57" s="482">
        <v>104.31</v>
      </c>
      <c r="H57" s="482">
        <v>92.93</v>
      </c>
      <c r="I57" s="482">
        <v>101.5</v>
      </c>
      <c r="J57" s="482">
        <v>110.59</v>
      </c>
      <c r="K57" s="482">
        <v>104.29</v>
      </c>
      <c r="L57" s="482">
        <v>98.09</v>
      </c>
      <c r="M57" s="482">
        <v>102.63</v>
      </c>
      <c r="N57" s="482">
        <v>103.53</v>
      </c>
      <c r="O57" s="482">
        <v>102.82</v>
      </c>
      <c r="P57" s="482">
        <v>110.56</v>
      </c>
      <c r="Q57" s="482">
        <v>107.57</v>
      </c>
      <c r="R57" s="482">
        <v>114.32</v>
      </c>
      <c r="S57" s="482">
        <v>112.95</v>
      </c>
      <c r="T57" s="482">
        <v>100.66</v>
      </c>
      <c r="U57" s="482">
        <v>97.99</v>
      </c>
      <c r="V57" s="482">
        <v>105.93</v>
      </c>
      <c r="W57" s="482">
        <v>108.06</v>
      </c>
      <c r="X57" s="482">
        <v>103.38</v>
      </c>
      <c r="Y57" s="658"/>
      <c r="Z57" s="483">
        <v>98.58</v>
      </c>
    </row>
    <row r="58" spans="1:26" ht="18" customHeight="1" x14ac:dyDescent="0.5">
      <c r="A58" s="240" t="s">
        <v>636</v>
      </c>
      <c r="B58" s="260" t="s">
        <v>3</v>
      </c>
      <c r="C58" s="261" t="s">
        <v>217</v>
      </c>
      <c r="D58" s="265">
        <v>94.97</v>
      </c>
      <c r="E58" s="657"/>
      <c r="F58" s="265">
        <v>94.8</v>
      </c>
      <c r="G58" s="265">
        <v>103.82</v>
      </c>
      <c r="H58" s="265">
        <v>86.98</v>
      </c>
      <c r="I58" s="265">
        <v>89.03</v>
      </c>
      <c r="J58" s="265">
        <v>106.5</v>
      </c>
      <c r="K58" s="265">
        <v>103.3</v>
      </c>
      <c r="L58" s="265">
        <v>96.94</v>
      </c>
      <c r="M58" s="265">
        <v>102.22</v>
      </c>
      <c r="N58" s="265">
        <v>103.6</v>
      </c>
      <c r="O58" s="265">
        <v>102.03</v>
      </c>
      <c r="P58" s="265">
        <v>105.01</v>
      </c>
      <c r="Q58" s="265">
        <v>98.75</v>
      </c>
      <c r="R58" s="265">
        <v>107.25</v>
      </c>
      <c r="S58" s="265">
        <v>107.9</v>
      </c>
      <c r="T58" s="265">
        <v>96.38</v>
      </c>
      <c r="U58" s="265">
        <v>92.5</v>
      </c>
      <c r="V58" s="265">
        <v>104.55</v>
      </c>
      <c r="W58" s="265">
        <v>94.93</v>
      </c>
      <c r="X58" s="265">
        <v>98.04</v>
      </c>
      <c r="Y58" s="658"/>
      <c r="Z58" s="265">
        <v>94.91</v>
      </c>
    </row>
    <row r="59" spans="1:26" ht="18" customHeight="1" x14ac:dyDescent="0.5">
      <c r="A59" s="242" t="s">
        <v>636</v>
      </c>
      <c r="B59" s="262" t="s">
        <v>4</v>
      </c>
      <c r="C59" s="263" t="s">
        <v>218</v>
      </c>
      <c r="D59" s="266">
        <v>99.95</v>
      </c>
      <c r="E59" s="657"/>
      <c r="F59" s="266">
        <v>96.3</v>
      </c>
      <c r="G59" s="266">
        <v>104.76</v>
      </c>
      <c r="H59" s="266">
        <v>89.92</v>
      </c>
      <c r="I59" s="266">
        <v>97.61</v>
      </c>
      <c r="J59" s="266">
        <v>104.63</v>
      </c>
      <c r="K59" s="266">
        <v>104.9</v>
      </c>
      <c r="L59" s="266">
        <v>94.36</v>
      </c>
      <c r="M59" s="266">
        <v>100.98</v>
      </c>
      <c r="N59" s="266">
        <v>97.5</v>
      </c>
      <c r="O59" s="266">
        <v>104.81</v>
      </c>
      <c r="P59" s="266">
        <v>106</v>
      </c>
      <c r="Q59" s="266">
        <v>97.14</v>
      </c>
      <c r="R59" s="266">
        <v>110.12</v>
      </c>
      <c r="S59" s="266">
        <v>107.16</v>
      </c>
      <c r="T59" s="266">
        <v>99.07</v>
      </c>
      <c r="U59" s="266">
        <v>94.5</v>
      </c>
      <c r="V59" s="266">
        <v>103.03</v>
      </c>
      <c r="W59" s="266">
        <v>96.76</v>
      </c>
      <c r="X59" s="266">
        <v>100.9</v>
      </c>
      <c r="Y59" s="658"/>
      <c r="Z59" s="266">
        <v>97.55</v>
      </c>
    </row>
    <row r="60" spans="1:26" ht="18" customHeight="1" x14ac:dyDescent="0.5">
      <c r="A60" s="240" t="s">
        <v>636</v>
      </c>
      <c r="B60" s="260" t="s">
        <v>5</v>
      </c>
      <c r="C60" s="261" t="s">
        <v>219</v>
      </c>
      <c r="D60" s="265">
        <v>126.58</v>
      </c>
      <c r="E60" s="657"/>
      <c r="F60" s="265">
        <v>91.54</v>
      </c>
      <c r="G60" s="265">
        <v>101.44</v>
      </c>
      <c r="H60" s="265">
        <v>96.1</v>
      </c>
      <c r="I60" s="265">
        <v>97.94</v>
      </c>
      <c r="J60" s="265">
        <v>103</v>
      </c>
      <c r="K60" s="265">
        <v>97.22</v>
      </c>
      <c r="L60" s="265">
        <v>100.18</v>
      </c>
      <c r="M60" s="265">
        <v>99.36</v>
      </c>
      <c r="N60" s="265">
        <v>99.25</v>
      </c>
      <c r="O60" s="265">
        <v>99.68</v>
      </c>
      <c r="P60" s="265">
        <v>90.29</v>
      </c>
      <c r="Q60" s="265">
        <v>104.38</v>
      </c>
      <c r="R60" s="265">
        <v>103.44</v>
      </c>
      <c r="S60" s="265">
        <v>106.11</v>
      </c>
      <c r="T60" s="265">
        <v>95.86</v>
      </c>
      <c r="U60" s="265">
        <v>92.82</v>
      </c>
      <c r="V60" s="265">
        <v>101.74</v>
      </c>
      <c r="W60" s="265">
        <v>104.21</v>
      </c>
      <c r="X60" s="265">
        <v>109.24</v>
      </c>
      <c r="Y60" s="658"/>
      <c r="Z60" s="265">
        <v>117.02</v>
      </c>
    </row>
    <row r="61" spans="1:26" ht="18" customHeight="1" x14ac:dyDescent="0.5">
      <c r="A61" s="376" t="s">
        <v>636</v>
      </c>
      <c r="B61" s="377" t="s">
        <v>693</v>
      </c>
      <c r="C61" s="378" t="s">
        <v>694</v>
      </c>
      <c r="D61" s="379">
        <v>107.22</v>
      </c>
      <c r="E61" s="657"/>
      <c r="F61" s="379">
        <v>94.19</v>
      </c>
      <c r="G61" s="379">
        <v>103.34</v>
      </c>
      <c r="H61" s="379">
        <v>90.97</v>
      </c>
      <c r="I61" s="379">
        <v>94.75</v>
      </c>
      <c r="J61" s="379">
        <v>104.72</v>
      </c>
      <c r="K61" s="379">
        <v>101.72</v>
      </c>
      <c r="L61" s="379">
        <v>97.16</v>
      </c>
      <c r="M61" s="379">
        <v>100.84</v>
      </c>
      <c r="N61" s="379">
        <v>100.1</v>
      </c>
      <c r="O61" s="379">
        <v>102.04</v>
      </c>
      <c r="P61" s="379">
        <v>100.02</v>
      </c>
      <c r="Q61" s="379">
        <v>100.05</v>
      </c>
      <c r="R61" s="379">
        <v>106.87</v>
      </c>
      <c r="S61" s="379">
        <v>107.06</v>
      </c>
      <c r="T61" s="379">
        <v>97.08</v>
      </c>
      <c r="U61" s="379">
        <v>93.27</v>
      </c>
      <c r="V61" s="379">
        <v>103.11</v>
      </c>
      <c r="W61" s="379">
        <v>98.52</v>
      </c>
      <c r="X61" s="379">
        <v>102.72</v>
      </c>
      <c r="Y61" s="658"/>
      <c r="Z61" s="379">
        <v>103.77</v>
      </c>
    </row>
    <row r="62" spans="1:26" ht="18" customHeight="1" x14ac:dyDescent="0.5">
      <c r="A62" s="242" t="s">
        <v>636</v>
      </c>
      <c r="B62" s="262" t="s">
        <v>6</v>
      </c>
      <c r="C62" s="263" t="s">
        <v>220</v>
      </c>
      <c r="D62" s="266">
        <v>128.01</v>
      </c>
      <c r="E62" s="657"/>
      <c r="F62" s="266">
        <v>93.01</v>
      </c>
      <c r="G62" s="266">
        <v>103.2</v>
      </c>
      <c r="H62" s="266">
        <v>93.96</v>
      </c>
      <c r="I62" s="266">
        <v>98.13</v>
      </c>
      <c r="J62" s="266">
        <v>105.97</v>
      </c>
      <c r="K62" s="266">
        <v>98.17</v>
      </c>
      <c r="L62" s="266">
        <v>101.6</v>
      </c>
      <c r="M62" s="266">
        <v>99.99</v>
      </c>
      <c r="N62" s="266">
        <v>99.45</v>
      </c>
      <c r="O62" s="266">
        <v>103.83</v>
      </c>
      <c r="P62" s="266">
        <v>89.69</v>
      </c>
      <c r="Q62" s="266">
        <v>107.15</v>
      </c>
      <c r="R62" s="266">
        <v>101.05</v>
      </c>
      <c r="S62" s="266">
        <v>106.63</v>
      </c>
      <c r="T62" s="266">
        <v>95.95</v>
      </c>
      <c r="U62" s="266">
        <v>92.71</v>
      </c>
      <c r="V62" s="266">
        <v>105.04</v>
      </c>
      <c r="W62" s="266">
        <v>105.15</v>
      </c>
      <c r="X62" s="266">
        <v>110.73</v>
      </c>
      <c r="Y62" s="658"/>
      <c r="Z62" s="266">
        <v>117.18</v>
      </c>
    </row>
    <row r="63" spans="1:26" ht="18" customHeight="1" x14ac:dyDescent="0.5">
      <c r="A63" s="246" t="s">
        <v>632</v>
      </c>
      <c r="E63" s="244"/>
      <c r="Z63" s="246" t="s">
        <v>632</v>
      </c>
    </row>
  </sheetData>
  <mergeCells count="6">
    <mergeCell ref="Y4:Y62"/>
    <mergeCell ref="A5:A6"/>
    <mergeCell ref="B5:B6"/>
    <mergeCell ref="C5:C6"/>
    <mergeCell ref="D5:D6"/>
    <mergeCell ref="E4:E6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AB28-FC15-487F-88B2-AFA1233F61A4}">
  <sheetPr>
    <tabColor rgb="FF9BA8C2"/>
    <pageSetUpPr autoPageBreaks="0"/>
  </sheetPr>
  <dimension ref="A1:WVW63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722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723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469"/>
      <c r="B4" s="474"/>
      <c r="C4" s="475"/>
      <c r="D4" s="476"/>
      <c r="E4" s="657"/>
      <c r="F4" s="253">
        <v>1</v>
      </c>
      <c r="G4" s="253">
        <v>2</v>
      </c>
      <c r="H4" s="253">
        <v>3</v>
      </c>
      <c r="I4" s="253">
        <v>4</v>
      </c>
      <c r="J4" s="253">
        <v>6</v>
      </c>
      <c r="K4" s="253">
        <v>7</v>
      </c>
      <c r="L4" s="253">
        <v>9</v>
      </c>
      <c r="M4" s="253">
        <v>10</v>
      </c>
      <c r="N4" s="253">
        <v>11</v>
      </c>
      <c r="O4" s="253">
        <v>12</v>
      </c>
      <c r="P4" s="253">
        <v>13</v>
      </c>
      <c r="Q4" s="253">
        <v>14</v>
      </c>
      <c r="R4" s="253">
        <v>15</v>
      </c>
      <c r="S4" s="253">
        <v>16</v>
      </c>
      <c r="T4" s="253">
        <v>17</v>
      </c>
      <c r="U4" s="253">
        <v>18</v>
      </c>
      <c r="V4" s="253">
        <v>20</v>
      </c>
      <c r="W4" s="253" t="s">
        <v>597</v>
      </c>
      <c r="X4" s="473" t="s">
        <v>625</v>
      </c>
      <c r="Y4" s="658"/>
      <c r="Z4" s="254">
        <v>5</v>
      </c>
    </row>
    <row r="5" spans="1:30" ht="36" customHeight="1" x14ac:dyDescent="0.5">
      <c r="A5" s="634" t="s">
        <v>230</v>
      </c>
      <c r="B5" s="660" t="s">
        <v>2</v>
      </c>
      <c r="C5" s="661" t="s">
        <v>216</v>
      </c>
      <c r="D5" s="664" t="s">
        <v>724</v>
      </c>
      <c r="E5" s="657"/>
      <c r="F5" s="255" t="s">
        <v>565</v>
      </c>
      <c r="G5" s="255" t="s">
        <v>17</v>
      </c>
      <c r="H5" s="255" t="s">
        <v>567</v>
      </c>
      <c r="I5" s="255" t="s">
        <v>569</v>
      </c>
      <c r="J5" s="255" t="s">
        <v>572</v>
      </c>
      <c r="K5" s="255" t="s">
        <v>574</v>
      </c>
      <c r="L5" s="255" t="s">
        <v>576</v>
      </c>
      <c r="M5" s="255" t="s">
        <v>578</v>
      </c>
      <c r="N5" s="255" t="s">
        <v>580</v>
      </c>
      <c r="O5" s="255" t="s">
        <v>582</v>
      </c>
      <c r="P5" s="255" t="s">
        <v>584</v>
      </c>
      <c r="Q5" s="255" t="s">
        <v>586</v>
      </c>
      <c r="R5" s="255" t="s">
        <v>588</v>
      </c>
      <c r="S5" s="255" t="s">
        <v>590</v>
      </c>
      <c r="T5" s="255" t="s">
        <v>592</v>
      </c>
      <c r="U5" s="255" t="s">
        <v>594</v>
      </c>
      <c r="V5" s="255" t="s">
        <v>596</v>
      </c>
      <c r="W5" s="255" t="s">
        <v>599</v>
      </c>
      <c r="X5" s="256"/>
      <c r="Y5" s="658"/>
      <c r="Z5" s="257" t="s">
        <v>18</v>
      </c>
    </row>
    <row r="6" spans="1:30" ht="36" customHeight="1" x14ac:dyDescent="0.5">
      <c r="A6" s="634"/>
      <c r="B6" s="660"/>
      <c r="C6" s="661"/>
      <c r="D6" s="665"/>
      <c r="E6" s="657"/>
      <c r="F6" s="258" t="s">
        <v>564</v>
      </c>
      <c r="G6" s="258" t="s">
        <v>363</v>
      </c>
      <c r="H6" s="258" t="s">
        <v>566</v>
      </c>
      <c r="I6" s="258" t="s">
        <v>568</v>
      </c>
      <c r="J6" s="258" t="s">
        <v>571</v>
      </c>
      <c r="K6" s="258" t="s">
        <v>573</v>
      </c>
      <c r="L6" s="258" t="s">
        <v>575</v>
      </c>
      <c r="M6" s="258" t="s">
        <v>577</v>
      </c>
      <c r="N6" s="258" t="s">
        <v>579</v>
      </c>
      <c r="O6" s="258" t="s">
        <v>581</v>
      </c>
      <c r="P6" s="258" t="s">
        <v>583</v>
      </c>
      <c r="Q6" s="258" t="s">
        <v>585</v>
      </c>
      <c r="R6" s="258" t="s">
        <v>587</v>
      </c>
      <c r="S6" s="258" t="s">
        <v>589</v>
      </c>
      <c r="T6" s="258" t="s">
        <v>591</v>
      </c>
      <c r="U6" s="258" t="s">
        <v>593</v>
      </c>
      <c r="V6" s="258" t="s">
        <v>595</v>
      </c>
      <c r="W6" s="258" t="s">
        <v>600</v>
      </c>
      <c r="X6" s="259" t="s">
        <v>626</v>
      </c>
      <c r="Y6" s="658"/>
      <c r="Z6" s="257" t="s">
        <v>570</v>
      </c>
    </row>
    <row r="7" spans="1:30" ht="18" hidden="1" customHeight="1" outlineLevel="2" x14ac:dyDescent="0.5">
      <c r="A7" s="367">
        <v>2023</v>
      </c>
      <c r="B7" s="260" t="s">
        <v>3</v>
      </c>
      <c r="C7" s="261" t="s">
        <v>217</v>
      </c>
      <c r="D7" s="265">
        <v>102.5</v>
      </c>
      <c r="E7" s="657"/>
      <c r="F7" s="265">
        <v>99.35</v>
      </c>
      <c r="G7" s="265">
        <v>107.11</v>
      </c>
      <c r="H7" s="265">
        <v>99.56</v>
      </c>
      <c r="I7" s="265">
        <v>107.01</v>
      </c>
      <c r="J7" s="265">
        <v>99.37</v>
      </c>
      <c r="K7" s="265">
        <v>99.92</v>
      </c>
      <c r="L7" s="265">
        <v>96.02</v>
      </c>
      <c r="M7" s="265">
        <v>104.8</v>
      </c>
      <c r="N7" s="265">
        <v>88.73</v>
      </c>
      <c r="O7" s="265">
        <v>101.61</v>
      </c>
      <c r="P7" s="265">
        <v>99.28</v>
      </c>
      <c r="Q7" s="265">
        <v>87.39</v>
      </c>
      <c r="R7" s="265">
        <v>84.78</v>
      </c>
      <c r="S7" s="265">
        <v>89.21</v>
      </c>
      <c r="T7" s="265">
        <v>114.6</v>
      </c>
      <c r="U7" s="265">
        <v>98.61</v>
      </c>
      <c r="V7" s="265">
        <v>102.16</v>
      </c>
      <c r="W7" s="265">
        <v>103.17</v>
      </c>
      <c r="X7" s="265">
        <v>99.81</v>
      </c>
      <c r="Y7" s="658"/>
      <c r="Z7" s="477">
        <v>99.86</v>
      </c>
      <c r="AD7" s="244"/>
    </row>
    <row r="8" spans="1:30" ht="18" hidden="1" customHeight="1" outlineLevel="2" x14ac:dyDescent="0.5">
      <c r="A8" s="364">
        <v>2023</v>
      </c>
      <c r="B8" s="262" t="s">
        <v>4</v>
      </c>
      <c r="C8" s="263" t="s">
        <v>218</v>
      </c>
      <c r="D8" s="266">
        <v>96.01</v>
      </c>
      <c r="E8" s="657"/>
      <c r="F8" s="266">
        <v>95.99</v>
      </c>
      <c r="G8" s="266">
        <v>102.03</v>
      </c>
      <c r="H8" s="266">
        <v>96.27</v>
      </c>
      <c r="I8" s="266">
        <v>93.45</v>
      </c>
      <c r="J8" s="266">
        <v>96.86</v>
      </c>
      <c r="K8" s="266">
        <v>99.52</v>
      </c>
      <c r="L8" s="266">
        <v>103.19</v>
      </c>
      <c r="M8" s="266">
        <v>100.07</v>
      </c>
      <c r="N8" s="266">
        <v>97.83</v>
      </c>
      <c r="O8" s="266">
        <v>96.65</v>
      </c>
      <c r="P8" s="266">
        <v>96.14</v>
      </c>
      <c r="Q8" s="266">
        <v>101.9</v>
      </c>
      <c r="R8" s="266">
        <v>92.43</v>
      </c>
      <c r="S8" s="266">
        <v>92.45</v>
      </c>
      <c r="T8" s="266">
        <v>96.56</v>
      </c>
      <c r="U8" s="266">
        <v>101.2</v>
      </c>
      <c r="V8" s="266">
        <v>94.35</v>
      </c>
      <c r="W8" s="266">
        <v>94.67</v>
      </c>
      <c r="X8" s="266">
        <v>98.04</v>
      </c>
      <c r="Y8" s="658"/>
      <c r="Z8" s="478">
        <v>102.41</v>
      </c>
    </row>
    <row r="9" spans="1:30" ht="18" hidden="1" customHeight="1" outlineLevel="2" x14ac:dyDescent="0.5">
      <c r="A9" s="367">
        <v>2023</v>
      </c>
      <c r="B9" s="260" t="s">
        <v>5</v>
      </c>
      <c r="C9" s="261" t="s">
        <v>219</v>
      </c>
      <c r="D9" s="265">
        <v>100.89</v>
      </c>
      <c r="E9" s="657"/>
      <c r="F9" s="265">
        <v>100.41</v>
      </c>
      <c r="G9" s="265">
        <v>108.42</v>
      </c>
      <c r="H9" s="265">
        <v>110.5</v>
      </c>
      <c r="I9" s="265">
        <v>104.96</v>
      </c>
      <c r="J9" s="265">
        <v>104.94</v>
      </c>
      <c r="K9" s="265">
        <v>100.03</v>
      </c>
      <c r="L9" s="265">
        <v>102.98</v>
      </c>
      <c r="M9" s="265">
        <v>97.85</v>
      </c>
      <c r="N9" s="265">
        <v>95.98</v>
      </c>
      <c r="O9" s="265">
        <v>105.95</v>
      </c>
      <c r="P9" s="265">
        <v>100.49</v>
      </c>
      <c r="Q9" s="265">
        <v>107.99</v>
      </c>
      <c r="R9" s="265">
        <v>107.43</v>
      </c>
      <c r="S9" s="265">
        <v>98.48</v>
      </c>
      <c r="T9" s="265">
        <v>99.18</v>
      </c>
      <c r="U9" s="265">
        <v>97.54</v>
      </c>
      <c r="V9" s="265">
        <v>96.46</v>
      </c>
      <c r="W9" s="265">
        <v>98.98</v>
      </c>
      <c r="X9" s="265">
        <v>103.92</v>
      </c>
      <c r="Y9" s="658"/>
      <c r="Z9" s="477">
        <v>95.35</v>
      </c>
    </row>
    <row r="10" spans="1:30" ht="18" hidden="1" customHeight="1" outlineLevel="1" collapsed="1" x14ac:dyDescent="0.5">
      <c r="A10" s="399">
        <v>2023</v>
      </c>
      <c r="B10" s="377" t="s">
        <v>693</v>
      </c>
      <c r="C10" s="378" t="s">
        <v>694</v>
      </c>
      <c r="D10" s="379">
        <v>99.7</v>
      </c>
      <c r="E10" s="657"/>
      <c r="F10" s="379">
        <v>98.56</v>
      </c>
      <c r="G10" s="379">
        <v>105.77</v>
      </c>
      <c r="H10" s="379">
        <v>101.8</v>
      </c>
      <c r="I10" s="379">
        <v>101.56</v>
      </c>
      <c r="J10" s="379">
        <v>100.28</v>
      </c>
      <c r="K10" s="379">
        <v>99.83</v>
      </c>
      <c r="L10" s="379">
        <v>100.59</v>
      </c>
      <c r="M10" s="379">
        <v>100.82</v>
      </c>
      <c r="N10" s="379">
        <v>94.1</v>
      </c>
      <c r="O10" s="379">
        <v>101.26</v>
      </c>
      <c r="P10" s="379">
        <v>98.61</v>
      </c>
      <c r="Q10" s="379">
        <v>98.32</v>
      </c>
      <c r="R10" s="379">
        <v>94.03</v>
      </c>
      <c r="S10" s="379">
        <v>93.34</v>
      </c>
      <c r="T10" s="379">
        <v>103.13</v>
      </c>
      <c r="U10" s="379">
        <v>99.1</v>
      </c>
      <c r="V10" s="379">
        <v>97.54</v>
      </c>
      <c r="W10" s="379">
        <v>98.81</v>
      </c>
      <c r="X10" s="379">
        <v>100.55</v>
      </c>
      <c r="Y10" s="658"/>
      <c r="Z10" s="479">
        <v>99.13</v>
      </c>
    </row>
    <row r="11" spans="1:30" ht="18" hidden="1" customHeight="1" outlineLevel="2" x14ac:dyDescent="0.5">
      <c r="A11" s="364">
        <v>2023</v>
      </c>
      <c r="B11" s="262" t="s">
        <v>6</v>
      </c>
      <c r="C11" s="263" t="s">
        <v>220</v>
      </c>
      <c r="D11" s="266">
        <v>99.96</v>
      </c>
      <c r="E11" s="657"/>
      <c r="F11" s="266">
        <v>100.02</v>
      </c>
      <c r="G11" s="266">
        <v>101.88</v>
      </c>
      <c r="H11" s="266">
        <v>92.76</v>
      </c>
      <c r="I11" s="266">
        <v>102.92</v>
      </c>
      <c r="J11" s="266">
        <v>92.5</v>
      </c>
      <c r="K11" s="266">
        <v>99.43</v>
      </c>
      <c r="L11" s="266">
        <v>102.44</v>
      </c>
      <c r="M11" s="266">
        <v>99.9</v>
      </c>
      <c r="N11" s="266">
        <v>97.03</v>
      </c>
      <c r="O11" s="266">
        <v>98.22</v>
      </c>
      <c r="P11" s="266">
        <v>101.11</v>
      </c>
      <c r="Q11" s="266">
        <v>105.04</v>
      </c>
      <c r="R11" s="266">
        <v>112.78</v>
      </c>
      <c r="S11" s="266">
        <v>106.73</v>
      </c>
      <c r="T11" s="266">
        <v>98.07</v>
      </c>
      <c r="U11" s="266">
        <v>100.12</v>
      </c>
      <c r="V11" s="266">
        <v>101.57</v>
      </c>
      <c r="W11" s="266">
        <v>97.84</v>
      </c>
      <c r="X11" s="266">
        <v>100.95</v>
      </c>
      <c r="Y11" s="658"/>
      <c r="Z11" s="478">
        <v>96.83</v>
      </c>
    </row>
    <row r="12" spans="1:30" ht="18" hidden="1" customHeight="1" outlineLevel="2" x14ac:dyDescent="0.5">
      <c r="A12" s="367">
        <v>2023</v>
      </c>
      <c r="B12" s="260" t="s">
        <v>7</v>
      </c>
      <c r="C12" s="261" t="s">
        <v>221</v>
      </c>
      <c r="D12" s="265">
        <v>100.62</v>
      </c>
      <c r="E12" s="657"/>
      <c r="F12" s="265">
        <v>101.54</v>
      </c>
      <c r="G12" s="265">
        <v>102.61</v>
      </c>
      <c r="H12" s="265">
        <v>93.68</v>
      </c>
      <c r="I12" s="265">
        <v>96.23</v>
      </c>
      <c r="J12" s="265">
        <v>106.37</v>
      </c>
      <c r="K12" s="265">
        <v>99.92</v>
      </c>
      <c r="L12" s="265">
        <v>101.05</v>
      </c>
      <c r="M12" s="265">
        <v>100.81</v>
      </c>
      <c r="N12" s="265">
        <v>92.97</v>
      </c>
      <c r="O12" s="265">
        <v>90.88</v>
      </c>
      <c r="P12" s="265">
        <v>97.03</v>
      </c>
      <c r="Q12" s="265">
        <v>100.45</v>
      </c>
      <c r="R12" s="265">
        <v>112.11</v>
      </c>
      <c r="S12" s="265">
        <v>103.15</v>
      </c>
      <c r="T12" s="265">
        <v>104.56</v>
      </c>
      <c r="U12" s="265">
        <v>99.13</v>
      </c>
      <c r="V12" s="265">
        <v>97.11</v>
      </c>
      <c r="W12" s="265">
        <v>98.41</v>
      </c>
      <c r="X12" s="265">
        <v>100.24</v>
      </c>
      <c r="Y12" s="658"/>
      <c r="Z12" s="477">
        <v>104.34</v>
      </c>
    </row>
    <row r="13" spans="1:30" ht="18" hidden="1" customHeight="1" outlineLevel="2" x14ac:dyDescent="0.5">
      <c r="A13" s="364">
        <v>2023</v>
      </c>
      <c r="B13" s="262" t="s">
        <v>8</v>
      </c>
      <c r="C13" s="263" t="s">
        <v>222</v>
      </c>
      <c r="D13" s="266">
        <v>100.03</v>
      </c>
      <c r="E13" s="657"/>
      <c r="F13" s="266">
        <v>95.16</v>
      </c>
      <c r="G13" s="266">
        <v>99.66</v>
      </c>
      <c r="H13" s="266">
        <v>87.97</v>
      </c>
      <c r="I13" s="266">
        <v>95.39</v>
      </c>
      <c r="J13" s="266">
        <v>91.86</v>
      </c>
      <c r="K13" s="266">
        <v>99.92</v>
      </c>
      <c r="L13" s="266">
        <v>96.18</v>
      </c>
      <c r="M13" s="266">
        <v>100.08</v>
      </c>
      <c r="N13" s="266">
        <v>110.81</v>
      </c>
      <c r="O13" s="266">
        <v>96.87</v>
      </c>
      <c r="P13" s="266">
        <v>97.03</v>
      </c>
      <c r="Q13" s="266">
        <v>91.16</v>
      </c>
      <c r="R13" s="266">
        <v>97.71</v>
      </c>
      <c r="S13" s="266">
        <v>103.97</v>
      </c>
      <c r="T13" s="266">
        <v>98.36</v>
      </c>
      <c r="U13" s="266">
        <v>99.39</v>
      </c>
      <c r="V13" s="266">
        <v>105.48</v>
      </c>
      <c r="W13" s="266">
        <v>104.68</v>
      </c>
      <c r="X13" s="266">
        <v>97.34</v>
      </c>
      <c r="Y13" s="658"/>
      <c r="Z13" s="478">
        <v>99.09</v>
      </c>
    </row>
    <row r="14" spans="1:30" ht="18" hidden="1" customHeight="1" outlineLevel="1" collapsed="1" x14ac:dyDescent="0.5">
      <c r="A14" s="399">
        <v>2023</v>
      </c>
      <c r="B14" s="377" t="s">
        <v>698</v>
      </c>
      <c r="C14" s="378" t="s">
        <v>695</v>
      </c>
      <c r="D14" s="379">
        <v>100.21</v>
      </c>
      <c r="E14" s="657"/>
      <c r="F14" s="379">
        <v>98.84</v>
      </c>
      <c r="G14" s="379">
        <v>101.4</v>
      </c>
      <c r="H14" s="379">
        <v>91.47</v>
      </c>
      <c r="I14" s="379">
        <v>98.13</v>
      </c>
      <c r="J14" s="379">
        <v>96.36</v>
      </c>
      <c r="K14" s="379">
        <v>99.76</v>
      </c>
      <c r="L14" s="379">
        <v>99.82</v>
      </c>
      <c r="M14" s="379">
        <v>100.26</v>
      </c>
      <c r="N14" s="379">
        <v>99.9</v>
      </c>
      <c r="O14" s="379">
        <v>95.3</v>
      </c>
      <c r="P14" s="379">
        <v>98.39</v>
      </c>
      <c r="Q14" s="379">
        <v>98.57</v>
      </c>
      <c r="R14" s="379">
        <v>106.89</v>
      </c>
      <c r="S14" s="379">
        <v>104.62</v>
      </c>
      <c r="T14" s="379">
        <v>100.23</v>
      </c>
      <c r="U14" s="379">
        <v>99.56</v>
      </c>
      <c r="V14" s="379">
        <v>101.32</v>
      </c>
      <c r="W14" s="379">
        <v>100.33</v>
      </c>
      <c r="X14" s="379">
        <v>99.48</v>
      </c>
      <c r="Y14" s="658"/>
      <c r="Z14" s="479">
        <v>100.01</v>
      </c>
    </row>
    <row r="15" spans="1:30" ht="18" hidden="1" customHeight="1" outlineLevel="2" x14ac:dyDescent="0.5">
      <c r="A15" s="367">
        <v>2023</v>
      </c>
      <c r="B15" s="260" t="s">
        <v>9</v>
      </c>
      <c r="C15" s="261" t="s">
        <v>223</v>
      </c>
      <c r="D15" s="265">
        <v>99.41</v>
      </c>
      <c r="E15" s="657"/>
      <c r="F15" s="265">
        <v>96.47</v>
      </c>
      <c r="G15" s="265">
        <v>97.62</v>
      </c>
      <c r="H15" s="265">
        <v>108.09</v>
      </c>
      <c r="I15" s="265">
        <v>98.51</v>
      </c>
      <c r="J15" s="265">
        <v>78.02</v>
      </c>
      <c r="K15" s="265">
        <v>99.79</v>
      </c>
      <c r="L15" s="265">
        <v>98.54</v>
      </c>
      <c r="M15" s="265">
        <v>98.35</v>
      </c>
      <c r="N15" s="265">
        <v>106.04</v>
      </c>
      <c r="O15" s="265">
        <v>104.39</v>
      </c>
      <c r="P15" s="265">
        <v>96.98</v>
      </c>
      <c r="Q15" s="265">
        <v>102.3</v>
      </c>
      <c r="R15" s="265">
        <v>97.41</v>
      </c>
      <c r="S15" s="265">
        <v>89.8</v>
      </c>
      <c r="T15" s="265">
        <v>96.95</v>
      </c>
      <c r="U15" s="265">
        <v>100.81</v>
      </c>
      <c r="V15" s="265">
        <v>105.83</v>
      </c>
      <c r="W15" s="265">
        <v>105.55</v>
      </c>
      <c r="X15" s="265">
        <v>96.12</v>
      </c>
      <c r="Y15" s="658"/>
      <c r="Z15" s="477">
        <v>101.08</v>
      </c>
    </row>
    <row r="16" spans="1:30" ht="18" hidden="1" customHeight="1" outlineLevel="2" x14ac:dyDescent="0.5">
      <c r="A16" s="364">
        <v>2023</v>
      </c>
      <c r="B16" s="262" t="s">
        <v>10</v>
      </c>
      <c r="C16" s="263" t="s">
        <v>224</v>
      </c>
      <c r="D16" s="266">
        <v>100.21</v>
      </c>
      <c r="E16" s="657"/>
      <c r="F16" s="266">
        <v>101.55</v>
      </c>
      <c r="G16" s="266">
        <v>93.87</v>
      </c>
      <c r="H16" s="266">
        <v>105.58</v>
      </c>
      <c r="I16" s="266">
        <v>102.22</v>
      </c>
      <c r="J16" s="266">
        <v>86.95</v>
      </c>
      <c r="K16" s="266">
        <v>99.32</v>
      </c>
      <c r="L16" s="266">
        <v>100.82</v>
      </c>
      <c r="M16" s="266">
        <v>102.57</v>
      </c>
      <c r="N16" s="266">
        <v>94.65</v>
      </c>
      <c r="O16" s="266">
        <v>100.94</v>
      </c>
      <c r="P16" s="266">
        <v>96.67</v>
      </c>
      <c r="Q16" s="266">
        <v>95.53</v>
      </c>
      <c r="R16" s="266">
        <v>99.22</v>
      </c>
      <c r="S16" s="266">
        <v>111.44</v>
      </c>
      <c r="T16" s="266">
        <v>98.6</v>
      </c>
      <c r="U16" s="266">
        <v>104.45</v>
      </c>
      <c r="V16" s="266">
        <v>106.7</v>
      </c>
      <c r="W16" s="266">
        <v>99.14</v>
      </c>
      <c r="X16" s="266">
        <v>97.85</v>
      </c>
      <c r="Y16" s="658"/>
      <c r="Z16" s="478">
        <v>99.83</v>
      </c>
    </row>
    <row r="17" spans="1:26" ht="18" hidden="1" customHeight="1" outlineLevel="2" x14ac:dyDescent="0.5">
      <c r="A17" s="367">
        <v>2023</v>
      </c>
      <c r="B17" s="260" t="s">
        <v>11</v>
      </c>
      <c r="C17" s="261" t="s">
        <v>225</v>
      </c>
      <c r="D17" s="265">
        <v>100.15</v>
      </c>
      <c r="E17" s="657"/>
      <c r="F17" s="265">
        <v>100.56</v>
      </c>
      <c r="G17" s="265">
        <v>94.21</v>
      </c>
      <c r="H17" s="265">
        <v>104.93</v>
      </c>
      <c r="I17" s="265">
        <v>108.74</v>
      </c>
      <c r="J17" s="265">
        <v>147.22</v>
      </c>
      <c r="K17" s="265">
        <v>99.62</v>
      </c>
      <c r="L17" s="265">
        <v>101.67</v>
      </c>
      <c r="M17" s="265">
        <v>103.53</v>
      </c>
      <c r="N17" s="265">
        <v>105.97</v>
      </c>
      <c r="O17" s="265">
        <v>100.64</v>
      </c>
      <c r="P17" s="265">
        <v>99.43</v>
      </c>
      <c r="Q17" s="265">
        <v>106.11</v>
      </c>
      <c r="R17" s="265">
        <v>99.6</v>
      </c>
      <c r="S17" s="265">
        <v>97.45</v>
      </c>
      <c r="T17" s="265">
        <v>98.89</v>
      </c>
      <c r="U17" s="265">
        <v>107.35</v>
      </c>
      <c r="V17" s="265">
        <v>104.85</v>
      </c>
      <c r="W17" s="265">
        <v>98.38</v>
      </c>
      <c r="X17" s="265">
        <v>105.7</v>
      </c>
      <c r="Y17" s="658"/>
      <c r="Z17" s="477">
        <v>99.84</v>
      </c>
    </row>
    <row r="18" spans="1:26" ht="18" hidden="1" customHeight="1" outlineLevel="1" collapsed="1" x14ac:dyDescent="0.5">
      <c r="A18" s="399">
        <v>2023</v>
      </c>
      <c r="B18" s="377" t="s">
        <v>699</v>
      </c>
      <c r="C18" s="378" t="s">
        <v>696</v>
      </c>
      <c r="D18" s="379">
        <v>99.92</v>
      </c>
      <c r="E18" s="657"/>
      <c r="F18" s="379">
        <v>99.46</v>
      </c>
      <c r="G18" s="379">
        <v>95.21</v>
      </c>
      <c r="H18" s="379">
        <v>106.2</v>
      </c>
      <c r="I18" s="379">
        <v>103.14</v>
      </c>
      <c r="J18" s="379">
        <v>96.43</v>
      </c>
      <c r="K18" s="379">
        <v>99.58</v>
      </c>
      <c r="L18" s="379">
        <v>100.32</v>
      </c>
      <c r="M18" s="379">
        <v>101.44</v>
      </c>
      <c r="N18" s="379">
        <v>101.94</v>
      </c>
      <c r="O18" s="379">
        <v>101.96</v>
      </c>
      <c r="P18" s="379">
        <v>97.68</v>
      </c>
      <c r="Q18" s="379">
        <v>101.06</v>
      </c>
      <c r="R18" s="379">
        <v>98.73</v>
      </c>
      <c r="S18" s="379">
        <v>98.78</v>
      </c>
      <c r="T18" s="379">
        <v>98.14</v>
      </c>
      <c r="U18" s="379">
        <v>104.19</v>
      </c>
      <c r="V18" s="379">
        <v>105.78</v>
      </c>
      <c r="W18" s="379">
        <v>101.03</v>
      </c>
      <c r="X18" s="379">
        <v>99.75</v>
      </c>
      <c r="Y18" s="658"/>
      <c r="Z18" s="479">
        <v>100.25</v>
      </c>
    </row>
    <row r="19" spans="1:26" ht="18" hidden="1" customHeight="1" outlineLevel="2" x14ac:dyDescent="0.5">
      <c r="A19" s="364">
        <v>2023</v>
      </c>
      <c r="B19" s="262" t="s">
        <v>12</v>
      </c>
      <c r="C19" s="263" t="s">
        <v>226</v>
      </c>
      <c r="D19" s="266">
        <v>99.97</v>
      </c>
      <c r="E19" s="657"/>
      <c r="F19" s="266">
        <v>101.94</v>
      </c>
      <c r="G19" s="266">
        <v>93.77</v>
      </c>
      <c r="H19" s="266">
        <v>101.62</v>
      </c>
      <c r="I19" s="266">
        <v>96.65</v>
      </c>
      <c r="J19" s="266">
        <v>109.98</v>
      </c>
      <c r="K19" s="266">
        <v>100.14</v>
      </c>
      <c r="L19" s="266">
        <v>101.47</v>
      </c>
      <c r="M19" s="266">
        <v>94.43</v>
      </c>
      <c r="N19" s="266">
        <v>112.75</v>
      </c>
      <c r="O19" s="266">
        <v>97.36</v>
      </c>
      <c r="P19" s="266">
        <v>106.65</v>
      </c>
      <c r="Q19" s="266">
        <v>110.86</v>
      </c>
      <c r="R19" s="266">
        <v>96.26</v>
      </c>
      <c r="S19" s="266">
        <v>107.86</v>
      </c>
      <c r="T19" s="266">
        <v>97.77</v>
      </c>
      <c r="U19" s="266">
        <v>95.75</v>
      </c>
      <c r="V19" s="266">
        <v>95.42</v>
      </c>
      <c r="W19" s="266">
        <v>97.49</v>
      </c>
      <c r="X19" s="266">
        <v>101.38</v>
      </c>
      <c r="Y19" s="658"/>
      <c r="Z19" s="478">
        <v>98.49</v>
      </c>
    </row>
    <row r="20" spans="1:26" ht="18" hidden="1" customHeight="1" outlineLevel="2" x14ac:dyDescent="0.5">
      <c r="A20" s="367">
        <v>2023</v>
      </c>
      <c r="B20" s="260" t="s">
        <v>13</v>
      </c>
      <c r="C20" s="261" t="s">
        <v>227</v>
      </c>
      <c r="D20" s="265">
        <v>100.56</v>
      </c>
      <c r="E20" s="657"/>
      <c r="F20" s="265">
        <v>101.53</v>
      </c>
      <c r="G20" s="265">
        <v>103.15</v>
      </c>
      <c r="H20" s="265">
        <v>102.13</v>
      </c>
      <c r="I20" s="265">
        <v>97.23</v>
      </c>
      <c r="J20" s="265">
        <v>106.91</v>
      </c>
      <c r="K20" s="265">
        <v>100.65</v>
      </c>
      <c r="L20" s="265">
        <v>98.21</v>
      </c>
      <c r="M20" s="265">
        <v>93.5</v>
      </c>
      <c r="N20" s="265">
        <v>108.03</v>
      </c>
      <c r="O20" s="265">
        <v>106.3</v>
      </c>
      <c r="P20" s="265">
        <v>103.88</v>
      </c>
      <c r="Q20" s="265">
        <v>98.38</v>
      </c>
      <c r="R20" s="265">
        <v>104.1</v>
      </c>
      <c r="S20" s="265">
        <v>97.91</v>
      </c>
      <c r="T20" s="265">
        <v>99.61</v>
      </c>
      <c r="U20" s="265">
        <v>97.78</v>
      </c>
      <c r="V20" s="265">
        <v>98.01</v>
      </c>
      <c r="W20" s="265">
        <v>98.66</v>
      </c>
      <c r="X20" s="265">
        <v>99.81</v>
      </c>
      <c r="Y20" s="658"/>
      <c r="Z20" s="477">
        <v>101.23</v>
      </c>
    </row>
    <row r="21" spans="1:26" ht="18" hidden="1" customHeight="1" outlineLevel="2" x14ac:dyDescent="0.5">
      <c r="A21" s="364">
        <v>2023</v>
      </c>
      <c r="B21" s="262" t="s">
        <v>14</v>
      </c>
      <c r="C21" s="263" t="s">
        <v>228</v>
      </c>
      <c r="D21" s="266">
        <v>99.97</v>
      </c>
      <c r="E21" s="657"/>
      <c r="F21" s="266">
        <v>106.23</v>
      </c>
      <c r="G21" s="266">
        <v>96.96</v>
      </c>
      <c r="H21" s="266">
        <v>102.13</v>
      </c>
      <c r="I21" s="266">
        <v>97.71</v>
      </c>
      <c r="J21" s="266">
        <v>106.88</v>
      </c>
      <c r="K21" s="266">
        <v>101.79</v>
      </c>
      <c r="L21" s="266">
        <v>98.24</v>
      </c>
      <c r="M21" s="266">
        <v>104.61</v>
      </c>
      <c r="N21" s="266">
        <v>93.83</v>
      </c>
      <c r="O21" s="266">
        <v>101.87</v>
      </c>
      <c r="P21" s="266">
        <v>105.89</v>
      </c>
      <c r="Q21" s="266">
        <v>98.38</v>
      </c>
      <c r="R21" s="266">
        <v>103.28</v>
      </c>
      <c r="S21" s="266">
        <v>107.01</v>
      </c>
      <c r="T21" s="266">
        <v>98.36</v>
      </c>
      <c r="U21" s="266">
        <v>98.03</v>
      </c>
      <c r="V21" s="266">
        <v>92.45</v>
      </c>
      <c r="W21" s="266">
        <v>103.29</v>
      </c>
      <c r="X21" s="266">
        <v>99.45</v>
      </c>
      <c r="Y21" s="658"/>
      <c r="Z21" s="478">
        <v>102.14</v>
      </c>
    </row>
    <row r="22" spans="1:26" ht="18" hidden="1" customHeight="1" outlineLevel="1" collapsed="1" x14ac:dyDescent="0.5">
      <c r="A22" s="399">
        <v>2023</v>
      </c>
      <c r="B22" s="377" t="s">
        <v>700</v>
      </c>
      <c r="C22" s="378" t="s">
        <v>697</v>
      </c>
      <c r="D22" s="379">
        <v>100.17</v>
      </c>
      <c r="E22" s="657"/>
      <c r="F22" s="379">
        <v>103.19</v>
      </c>
      <c r="G22" s="379">
        <v>97.9</v>
      </c>
      <c r="H22" s="379">
        <v>101.96</v>
      </c>
      <c r="I22" s="379">
        <v>97.2</v>
      </c>
      <c r="J22" s="379">
        <v>107.93</v>
      </c>
      <c r="K22" s="379">
        <v>100.86</v>
      </c>
      <c r="L22" s="379">
        <v>99.27</v>
      </c>
      <c r="M22" s="379">
        <v>97.46</v>
      </c>
      <c r="N22" s="379">
        <v>104.38</v>
      </c>
      <c r="O22" s="379">
        <v>101.78</v>
      </c>
      <c r="P22" s="379">
        <v>105.46</v>
      </c>
      <c r="Q22" s="379">
        <v>102.21</v>
      </c>
      <c r="R22" s="379">
        <v>101.09</v>
      </c>
      <c r="S22" s="379">
        <v>104.06</v>
      </c>
      <c r="T22" s="379">
        <v>98.58</v>
      </c>
      <c r="U22" s="379">
        <v>97.18</v>
      </c>
      <c r="V22" s="379">
        <v>95.29</v>
      </c>
      <c r="W22" s="379">
        <v>99.81</v>
      </c>
      <c r="X22" s="379">
        <v>100.2</v>
      </c>
      <c r="Y22" s="658"/>
      <c r="Z22" s="479">
        <v>100.59</v>
      </c>
    </row>
    <row r="23" spans="1:26" ht="18" customHeight="1" collapsed="1" x14ac:dyDescent="0.5">
      <c r="A23" s="399">
        <v>2023</v>
      </c>
      <c r="B23" s="376" t="s">
        <v>691</v>
      </c>
      <c r="C23" s="376" t="s">
        <v>692</v>
      </c>
      <c r="D23" s="379">
        <v>100</v>
      </c>
      <c r="E23" s="657"/>
      <c r="F23" s="379">
        <v>100</v>
      </c>
      <c r="G23" s="379">
        <v>100</v>
      </c>
      <c r="H23" s="379">
        <v>100</v>
      </c>
      <c r="I23" s="379">
        <v>100</v>
      </c>
      <c r="J23" s="379">
        <v>100</v>
      </c>
      <c r="K23" s="379">
        <v>100</v>
      </c>
      <c r="L23" s="379">
        <v>100</v>
      </c>
      <c r="M23" s="379">
        <v>100</v>
      </c>
      <c r="N23" s="379">
        <v>100</v>
      </c>
      <c r="O23" s="379">
        <v>100</v>
      </c>
      <c r="P23" s="379">
        <v>100</v>
      </c>
      <c r="Q23" s="379">
        <v>100</v>
      </c>
      <c r="R23" s="379">
        <v>100</v>
      </c>
      <c r="S23" s="379">
        <v>100</v>
      </c>
      <c r="T23" s="379">
        <v>100</v>
      </c>
      <c r="U23" s="379">
        <v>100</v>
      </c>
      <c r="V23" s="379">
        <v>100</v>
      </c>
      <c r="W23" s="379">
        <v>100</v>
      </c>
      <c r="X23" s="379">
        <v>100</v>
      </c>
      <c r="Y23" s="658"/>
      <c r="Z23" s="479">
        <v>100</v>
      </c>
    </row>
    <row r="24" spans="1:26" ht="18" hidden="1" customHeight="1" outlineLevel="2" x14ac:dyDescent="0.5">
      <c r="A24" s="367">
        <v>2024</v>
      </c>
      <c r="B24" s="260" t="s">
        <v>3</v>
      </c>
      <c r="C24" s="261" t="s">
        <v>217</v>
      </c>
      <c r="D24" s="265">
        <v>98.6</v>
      </c>
      <c r="E24" s="657"/>
      <c r="F24" s="265">
        <v>103.2</v>
      </c>
      <c r="G24" s="265">
        <v>100.65</v>
      </c>
      <c r="H24" s="265">
        <v>98.86</v>
      </c>
      <c r="I24" s="265">
        <v>97.34</v>
      </c>
      <c r="J24" s="265">
        <v>99.18</v>
      </c>
      <c r="K24" s="265">
        <v>103.86</v>
      </c>
      <c r="L24" s="265">
        <v>98.28</v>
      </c>
      <c r="M24" s="265">
        <v>95.42</v>
      </c>
      <c r="N24" s="265">
        <v>94.73</v>
      </c>
      <c r="O24" s="265">
        <v>96.75</v>
      </c>
      <c r="P24" s="265">
        <v>107.48</v>
      </c>
      <c r="Q24" s="265">
        <v>91.3</v>
      </c>
      <c r="R24" s="265">
        <v>88.87</v>
      </c>
      <c r="S24" s="265">
        <v>98.38</v>
      </c>
      <c r="T24" s="265">
        <v>98.76</v>
      </c>
      <c r="U24" s="265">
        <v>95.22</v>
      </c>
      <c r="V24" s="265">
        <v>84.93</v>
      </c>
      <c r="W24" s="265">
        <v>97.37</v>
      </c>
      <c r="X24" s="265">
        <v>96.82</v>
      </c>
      <c r="Y24" s="658"/>
      <c r="Z24" s="477">
        <v>106.2</v>
      </c>
    </row>
    <row r="25" spans="1:26" ht="18" hidden="1" customHeight="1" outlineLevel="2" x14ac:dyDescent="0.5">
      <c r="A25" s="364">
        <v>2024</v>
      </c>
      <c r="B25" s="262" t="s">
        <v>4</v>
      </c>
      <c r="C25" s="263" t="s">
        <v>218</v>
      </c>
      <c r="D25" s="266">
        <v>98.64</v>
      </c>
      <c r="E25" s="657"/>
      <c r="F25" s="266">
        <v>106.57</v>
      </c>
      <c r="G25" s="266">
        <v>102.28</v>
      </c>
      <c r="H25" s="266">
        <v>103.57</v>
      </c>
      <c r="I25" s="266">
        <v>97.52</v>
      </c>
      <c r="J25" s="266">
        <v>92.77</v>
      </c>
      <c r="K25" s="266">
        <v>99.77</v>
      </c>
      <c r="L25" s="266">
        <v>100.93</v>
      </c>
      <c r="M25" s="266">
        <v>97.13</v>
      </c>
      <c r="N25" s="266">
        <v>94.77</v>
      </c>
      <c r="O25" s="266">
        <v>100.22</v>
      </c>
      <c r="P25" s="266">
        <v>107.64</v>
      </c>
      <c r="Q25" s="266">
        <v>95.65</v>
      </c>
      <c r="R25" s="266">
        <v>98.7</v>
      </c>
      <c r="S25" s="266">
        <v>92.68</v>
      </c>
      <c r="T25" s="266">
        <v>100.14</v>
      </c>
      <c r="U25" s="266">
        <v>92.38</v>
      </c>
      <c r="V25" s="266">
        <v>84.06</v>
      </c>
      <c r="W25" s="266">
        <v>96.43</v>
      </c>
      <c r="X25" s="266">
        <v>96.83</v>
      </c>
      <c r="Y25" s="658"/>
      <c r="Z25" s="478">
        <v>106.46</v>
      </c>
    </row>
    <row r="26" spans="1:26" ht="18" hidden="1" customHeight="1" outlineLevel="2" x14ac:dyDescent="0.5">
      <c r="A26" s="367">
        <v>2024</v>
      </c>
      <c r="B26" s="260" t="s">
        <v>5</v>
      </c>
      <c r="C26" s="261" t="s">
        <v>219</v>
      </c>
      <c r="D26" s="265">
        <v>99.72</v>
      </c>
      <c r="E26" s="657"/>
      <c r="F26" s="265">
        <v>106.31</v>
      </c>
      <c r="G26" s="265">
        <v>101.83</v>
      </c>
      <c r="H26" s="265">
        <v>109.78</v>
      </c>
      <c r="I26" s="265">
        <v>97.56</v>
      </c>
      <c r="J26" s="265">
        <v>94.26</v>
      </c>
      <c r="K26" s="265">
        <v>100.19</v>
      </c>
      <c r="L26" s="265">
        <v>104.74</v>
      </c>
      <c r="M26" s="265">
        <v>100.94</v>
      </c>
      <c r="N26" s="265">
        <v>99.93</v>
      </c>
      <c r="O26" s="265">
        <v>100.73</v>
      </c>
      <c r="P26" s="265">
        <v>95.76</v>
      </c>
      <c r="Q26" s="265">
        <v>95.42</v>
      </c>
      <c r="R26" s="265">
        <v>94.93</v>
      </c>
      <c r="S26" s="265">
        <v>90.26</v>
      </c>
      <c r="T26" s="265">
        <v>97.21</v>
      </c>
      <c r="U26" s="265">
        <v>92.51</v>
      </c>
      <c r="V26" s="265">
        <v>92.76</v>
      </c>
      <c r="W26" s="265">
        <v>99.79</v>
      </c>
      <c r="X26" s="265">
        <v>97.45</v>
      </c>
      <c r="Y26" s="658"/>
      <c r="Z26" s="477">
        <v>106.96</v>
      </c>
    </row>
    <row r="27" spans="1:26" ht="18" hidden="1" customHeight="1" outlineLevel="1" x14ac:dyDescent="0.5">
      <c r="A27" s="399">
        <v>2024</v>
      </c>
      <c r="B27" s="377" t="s">
        <v>693</v>
      </c>
      <c r="C27" s="378" t="s">
        <v>694</v>
      </c>
      <c r="D27" s="379">
        <v>98.98</v>
      </c>
      <c r="E27" s="657"/>
      <c r="F27" s="379">
        <v>105.35</v>
      </c>
      <c r="G27" s="379">
        <v>101.58</v>
      </c>
      <c r="H27" s="379">
        <v>103.87</v>
      </c>
      <c r="I27" s="379">
        <v>97.47</v>
      </c>
      <c r="J27" s="379">
        <v>95.39</v>
      </c>
      <c r="K27" s="379">
        <v>101.28</v>
      </c>
      <c r="L27" s="379">
        <v>101.27</v>
      </c>
      <c r="M27" s="379">
        <v>97.79</v>
      </c>
      <c r="N27" s="379">
        <v>96.43</v>
      </c>
      <c r="O27" s="379">
        <v>99.15</v>
      </c>
      <c r="P27" s="379">
        <v>103.4</v>
      </c>
      <c r="Q27" s="379">
        <v>94.08</v>
      </c>
      <c r="R27" s="379">
        <v>94.01</v>
      </c>
      <c r="S27" s="379">
        <v>93.72</v>
      </c>
      <c r="T27" s="379">
        <v>98.69</v>
      </c>
      <c r="U27" s="379">
        <v>93.38</v>
      </c>
      <c r="V27" s="379">
        <v>87.16</v>
      </c>
      <c r="W27" s="379">
        <v>97.85</v>
      </c>
      <c r="X27" s="379">
        <v>97.02</v>
      </c>
      <c r="Y27" s="658"/>
      <c r="Z27" s="479">
        <v>106.55</v>
      </c>
    </row>
    <row r="28" spans="1:26" ht="18" hidden="1" customHeight="1" outlineLevel="2" x14ac:dyDescent="0.5">
      <c r="A28" s="364">
        <v>2024</v>
      </c>
      <c r="B28" s="262" t="s">
        <v>6</v>
      </c>
      <c r="C28" s="263" t="s">
        <v>220</v>
      </c>
      <c r="D28" s="266">
        <v>103</v>
      </c>
      <c r="E28" s="657"/>
      <c r="F28" s="266">
        <v>106.87</v>
      </c>
      <c r="G28" s="266">
        <v>100.39</v>
      </c>
      <c r="H28" s="266">
        <v>104.09</v>
      </c>
      <c r="I28" s="266">
        <v>99.2</v>
      </c>
      <c r="J28" s="266">
        <v>103.02</v>
      </c>
      <c r="K28" s="266">
        <v>102.05</v>
      </c>
      <c r="L28" s="266">
        <v>111.42</v>
      </c>
      <c r="M28" s="266">
        <v>107.59</v>
      </c>
      <c r="N28" s="266">
        <v>93.92</v>
      </c>
      <c r="O28" s="266">
        <v>103.1</v>
      </c>
      <c r="P28" s="266">
        <v>92.78</v>
      </c>
      <c r="Q28" s="266">
        <v>91.15</v>
      </c>
      <c r="R28" s="266">
        <v>91.67</v>
      </c>
      <c r="S28" s="266">
        <v>89</v>
      </c>
      <c r="T28" s="266">
        <v>99.15</v>
      </c>
      <c r="U28" s="266">
        <v>91.54</v>
      </c>
      <c r="V28" s="266">
        <v>102.19</v>
      </c>
      <c r="W28" s="266">
        <v>105.12</v>
      </c>
      <c r="X28" s="266">
        <v>98.92</v>
      </c>
      <c r="Y28" s="658"/>
      <c r="Z28" s="478">
        <v>107.67</v>
      </c>
    </row>
    <row r="29" spans="1:26" ht="18" hidden="1" customHeight="1" outlineLevel="2" x14ac:dyDescent="0.5">
      <c r="A29" s="367">
        <v>2024</v>
      </c>
      <c r="B29" s="260" t="s">
        <v>7</v>
      </c>
      <c r="C29" s="261" t="s">
        <v>221</v>
      </c>
      <c r="D29" s="265">
        <v>103.84</v>
      </c>
      <c r="E29" s="657"/>
      <c r="F29" s="265">
        <v>107.3</v>
      </c>
      <c r="G29" s="265">
        <v>102.14</v>
      </c>
      <c r="H29" s="265">
        <v>102.58</v>
      </c>
      <c r="I29" s="265">
        <v>103.43</v>
      </c>
      <c r="J29" s="265">
        <v>105.39</v>
      </c>
      <c r="K29" s="265">
        <v>99.86</v>
      </c>
      <c r="L29" s="265">
        <v>109.55</v>
      </c>
      <c r="M29" s="265">
        <v>109.35</v>
      </c>
      <c r="N29" s="265">
        <v>103.02</v>
      </c>
      <c r="O29" s="265">
        <v>98.8</v>
      </c>
      <c r="P29" s="265">
        <v>96.36</v>
      </c>
      <c r="Q29" s="265">
        <v>107.18</v>
      </c>
      <c r="R29" s="265">
        <v>96.55</v>
      </c>
      <c r="S29" s="265">
        <v>88.72</v>
      </c>
      <c r="T29" s="265">
        <v>105.61</v>
      </c>
      <c r="U29" s="265">
        <v>99.4</v>
      </c>
      <c r="V29" s="265">
        <v>98.88</v>
      </c>
      <c r="W29" s="265">
        <v>110.72</v>
      </c>
      <c r="X29" s="265">
        <v>104.4</v>
      </c>
      <c r="Y29" s="658"/>
      <c r="Z29" s="477">
        <v>110.48</v>
      </c>
    </row>
    <row r="30" spans="1:26" ht="18" hidden="1" customHeight="1" outlineLevel="2" x14ac:dyDescent="0.5">
      <c r="A30" s="364">
        <v>2024</v>
      </c>
      <c r="B30" s="262" t="s">
        <v>8</v>
      </c>
      <c r="C30" s="263" t="s">
        <v>222</v>
      </c>
      <c r="D30" s="266">
        <v>105.06</v>
      </c>
      <c r="E30" s="657"/>
      <c r="F30" s="266">
        <v>108.17</v>
      </c>
      <c r="G30" s="266">
        <v>107.16</v>
      </c>
      <c r="H30" s="266">
        <v>101.81</v>
      </c>
      <c r="I30" s="266">
        <v>108.16</v>
      </c>
      <c r="J30" s="266">
        <v>105.14</v>
      </c>
      <c r="K30" s="266">
        <v>98.71</v>
      </c>
      <c r="L30" s="266">
        <v>112.84</v>
      </c>
      <c r="M30" s="266">
        <v>110.63</v>
      </c>
      <c r="N30" s="266">
        <v>102.81</v>
      </c>
      <c r="O30" s="266">
        <v>106.58</v>
      </c>
      <c r="P30" s="266">
        <v>102.96</v>
      </c>
      <c r="Q30" s="266">
        <v>103.19</v>
      </c>
      <c r="R30" s="266">
        <v>120.95</v>
      </c>
      <c r="S30" s="266">
        <v>95.19</v>
      </c>
      <c r="T30" s="266">
        <v>106.83</v>
      </c>
      <c r="U30" s="266">
        <v>99.5</v>
      </c>
      <c r="V30" s="266">
        <v>91.09</v>
      </c>
      <c r="W30" s="266">
        <v>116.33</v>
      </c>
      <c r="X30" s="266">
        <v>106.43</v>
      </c>
      <c r="Y30" s="658"/>
      <c r="Z30" s="478">
        <v>112.78</v>
      </c>
    </row>
    <row r="31" spans="1:26" ht="18" hidden="1" customHeight="1" outlineLevel="1" x14ac:dyDescent="0.5">
      <c r="A31" s="399">
        <v>2024</v>
      </c>
      <c r="B31" s="377" t="s">
        <v>698</v>
      </c>
      <c r="C31" s="378" t="s">
        <v>695</v>
      </c>
      <c r="D31" s="379">
        <v>103.95</v>
      </c>
      <c r="E31" s="657"/>
      <c r="F31" s="379">
        <v>107.45</v>
      </c>
      <c r="G31" s="379">
        <v>103.16</v>
      </c>
      <c r="H31" s="379">
        <v>102.81</v>
      </c>
      <c r="I31" s="379">
        <v>103.48</v>
      </c>
      <c r="J31" s="379">
        <v>104.51</v>
      </c>
      <c r="K31" s="379">
        <v>100.18</v>
      </c>
      <c r="L31" s="379">
        <v>111.25</v>
      </c>
      <c r="M31" s="379">
        <v>109.18</v>
      </c>
      <c r="N31" s="379">
        <v>99.73</v>
      </c>
      <c r="O31" s="379">
        <v>102.73</v>
      </c>
      <c r="P31" s="379">
        <v>97.24</v>
      </c>
      <c r="Q31" s="379">
        <v>100.1</v>
      </c>
      <c r="R31" s="379">
        <v>102.96</v>
      </c>
      <c r="S31" s="379">
        <v>90.87</v>
      </c>
      <c r="T31" s="379">
        <v>103.81</v>
      </c>
      <c r="U31" s="379">
        <v>96.66</v>
      </c>
      <c r="V31" s="379">
        <v>97.2</v>
      </c>
      <c r="W31" s="379">
        <v>110.7</v>
      </c>
      <c r="X31" s="379">
        <v>103.2</v>
      </c>
      <c r="Y31" s="658"/>
      <c r="Z31" s="479">
        <v>110.26</v>
      </c>
    </row>
    <row r="32" spans="1:26" ht="18" hidden="1" customHeight="1" outlineLevel="2" x14ac:dyDescent="0.5">
      <c r="A32" s="367">
        <v>2024</v>
      </c>
      <c r="B32" s="260" t="s">
        <v>9</v>
      </c>
      <c r="C32" s="261" t="s">
        <v>223</v>
      </c>
      <c r="D32" s="265">
        <v>109.47</v>
      </c>
      <c r="E32" s="657"/>
      <c r="F32" s="265">
        <v>108.06</v>
      </c>
      <c r="G32" s="265">
        <v>111.78</v>
      </c>
      <c r="H32" s="265">
        <v>105.28</v>
      </c>
      <c r="I32" s="265">
        <v>104.08</v>
      </c>
      <c r="J32" s="265">
        <v>121.37</v>
      </c>
      <c r="K32" s="265">
        <v>103.33</v>
      </c>
      <c r="L32" s="265">
        <v>119.05</v>
      </c>
      <c r="M32" s="265">
        <v>109.2</v>
      </c>
      <c r="N32" s="265">
        <v>112.18</v>
      </c>
      <c r="O32" s="265">
        <v>111.28</v>
      </c>
      <c r="P32" s="265">
        <v>110.06</v>
      </c>
      <c r="Q32" s="265">
        <v>99.03</v>
      </c>
      <c r="R32" s="265">
        <v>110.5</v>
      </c>
      <c r="S32" s="265">
        <v>91.54</v>
      </c>
      <c r="T32" s="265">
        <v>108.02</v>
      </c>
      <c r="U32" s="265">
        <v>106.87</v>
      </c>
      <c r="V32" s="265">
        <v>100.47</v>
      </c>
      <c r="W32" s="265">
        <v>119.65</v>
      </c>
      <c r="X32" s="265">
        <v>108.57</v>
      </c>
      <c r="Y32" s="658"/>
      <c r="Z32" s="477">
        <v>112.05</v>
      </c>
    </row>
    <row r="33" spans="1:26" ht="18" hidden="1" customHeight="1" outlineLevel="2" x14ac:dyDescent="0.5">
      <c r="A33" s="364">
        <v>2024</v>
      </c>
      <c r="B33" s="262" t="s">
        <v>10</v>
      </c>
      <c r="C33" s="263" t="s">
        <v>224</v>
      </c>
      <c r="D33" s="266">
        <v>102.86</v>
      </c>
      <c r="E33" s="657"/>
      <c r="F33" s="266">
        <v>108.93</v>
      </c>
      <c r="G33" s="266">
        <v>107.16</v>
      </c>
      <c r="H33" s="266">
        <v>116.24</v>
      </c>
      <c r="I33" s="266">
        <v>101.01</v>
      </c>
      <c r="J33" s="266">
        <v>122.86</v>
      </c>
      <c r="K33" s="266">
        <v>100.67</v>
      </c>
      <c r="L33" s="266">
        <v>116.6</v>
      </c>
      <c r="M33" s="266">
        <v>111.49</v>
      </c>
      <c r="N33" s="266">
        <v>100.71</v>
      </c>
      <c r="O33" s="266">
        <v>103.18</v>
      </c>
      <c r="P33" s="266">
        <v>99.56</v>
      </c>
      <c r="Q33" s="266">
        <v>87.68</v>
      </c>
      <c r="R33" s="266">
        <v>106.77</v>
      </c>
      <c r="S33" s="266">
        <v>81.290000000000006</v>
      </c>
      <c r="T33" s="266">
        <v>103.57</v>
      </c>
      <c r="U33" s="266">
        <v>99.05</v>
      </c>
      <c r="V33" s="266">
        <v>92.23</v>
      </c>
      <c r="W33" s="266">
        <v>104.08</v>
      </c>
      <c r="X33" s="266">
        <v>104.16</v>
      </c>
      <c r="Y33" s="658"/>
      <c r="Z33" s="478">
        <v>112.05</v>
      </c>
    </row>
    <row r="34" spans="1:26" ht="18" hidden="1" customHeight="1" outlineLevel="2" x14ac:dyDescent="0.5">
      <c r="A34" s="367">
        <v>2024</v>
      </c>
      <c r="B34" s="260" t="s">
        <v>11</v>
      </c>
      <c r="C34" s="261" t="s">
        <v>225</v>
      </c>
      <c r="D34" s="265">
        <v>104.76</v>
      </c>
      <c r="E34" s="657"/>
      <c r="F34" s="265">
        <v>107.64</v>
      </c>
      <c r="G34" s="265">
        <v>102.78</v>
      </c>
      <c r="H34" s="265">
        <v>109.19</v>
      </c>
      <c r="I34" s="265">
        <v>101.13</v>
      </c>
      <c r="J34" s="265">
        <v>124.89</v>
      </c>
      <c r="K34" s="265">
        <v>100.67</v>
      </c>
      <c r="L34" s="265">
        <v>109.44</v>
      </c>
      <c r="M34" s="265">
        <v>110.55</v>
      </c>
      <c r="N34" s="265">
        <v>100.31</v>
      </c>
      <c r="O34" s="265">
        <v>97.29</v>
      </c>
      <c r="P34" s="265">
        <v>92.84</v>
      </c>
      <c r="Q34" s="265">
        <v>78.47</v>
      </c>
      <c r="R34" s="265">
        <v>93.17</v>
      </c>
      <c r="S34" s="265">
        <v>81.040000000000006</v>
      </c>
      <c r="T34" s="265">
        <v>102.39</v>
      </c>
      <c r="U34" s="265">
        <v>106.78</v>
      </c>
      <c r="V34" s="265">
        <v>100.43</v>
      </c>
      <c r="W34" s="265">
        <v>106.66</v>
      </c>
      <c r="X34" s="265">
        <v>101.63</v>
      </c>
      <c r="Y34" s="658"/>
      <c r="Z34" s="477">
        <v>113.81</v>
      </c>
    </row>
    <row r="35" spans="1:26" ht="18" hidden="1" customHeight="1" outlineLevel="1" x14ac:dyDescent="0.5">
      <c r="A35" s="399">
        <v>2024</v>
      </c>
      <c r="B35" s="377" t="s">
        <v>699</v>
      </c>
      <c r="C35" s="378" t="s">
        <v>696</v>
      </c>
      <c r="D35" s="379">
        <v>105.63</v>
      </c>
      <c r="E35" s="657"/>
      <c r="F35" s="379">
        <v>108.21</v>
      </c>
      <c r="G35" s="379">
        <v>107.14</v>
      </c>
      <c r="H35" s="379">
        <v>110.12</v>
      </c>
      <c r="I35" s="379">
        <v>102.05</v>
      </c>
      <c r="J35" s="379">
        <v>123.04</v>
      </c>
      <c r="K35" s="379">
        <v>101.54</v>
      </c>
      <c r="L35" s="379">
        <v>114.93</v>
      </c>
      <c r="M35" s="379">
        <v>110.41</v>
      </c>
      <c r="N35" s="379">
        <v>104.12</v>
      </c>
      <c r="O35" s="379">
        <v>103.61</v>
      </c>
      <c r="P35" s="379">
        <v>100.42</v>
      </c>
      <c r="Q35" s="379">
        <v>87.71</v>
      </c>
      <c r="R35" s="379">
        <v>103.39</v>
      </c>
      <c r="S35" s="379">
        <v>84.37</v>
      </c>
      <c r="T35" s="379">
        <v>104.58</v>
      </c>
      <c r="U35" s="379">
        <v>104.15</v>
      </c>
      <c r="V35" s="379">
        <v>97.56</v>
      </c>
      <c r="W35" s="379">
        <v>109.95</v>
      </c>
      <c r="X35" s="379">
        <v>104.71</v>
      </c>
      <c r="Y35" s="658"/>
      <c r="Z35" s="479">
        <v>112.63</v>
      </c>
    </row>
    <row r="36" spans="1:26" ht="18" hidden="1" customHeight="1" outlineLevel="2" x14ac:dyDescent="0.5">
      <c r="A36" s="364">
        <v>2024</v>
      </c>
      <c r="B36" s="262" t="s">
        <v>12</v>
      </c>
      <c r="C36" s="263" t="s">
        <v>226</v>
      </c>
      <c r="D36" s="266">
        <v>110.72</v>
      </c>
      <c r="E36" s="657"/>
      <c r="F36" s="266">
        <v>107.06</v>
      </c>
      <c r="G36" s="266">
        <v>102.97</v>
      </c>
      <c r="H36" s="266">
        <v>109.37</v>
      </c>
      <c r="I36" s="266">
        <v>110.56</v>
      </c>
      <c r="J36" s="266">
        <v>117.86</v>
      </c>
      <c r="K36" s="266">
        <v>101.08</v>
      </c>
      <c r="L36" s="266">
        <v>113.4</v>
      </c>
      <c r="M36" s="266">
        <v>111.86</v>
      </c>
      <c r="N36" s="266">
        <v>97.47</v>
      </c>
      <c r="O36" s="266">
        <v>92.66</v>
      </c>
      <c r="P36" s="266">
        <v>93.46</v>
      </c>
      <c r="Q36" s="266">
        <v>92.47</v>
      </c>
      <c r="R36" s="266">
        <v>96.05</v>
      </c>
      <c r="S36" s="266">
        <v>82.87</v>
      </c>
      <c r="T36" s="266">
        <v>111.6</v>
      </c>
      <c r="U36" s="266">
        <v>115.09</v>
      </c>
      <c r="V36" s="266">
        <v>98.04</v>
      </c>
      <c r="W36" s="266">
        <v>115.71</v>
      </c>
      <c r="X36" s="266">
        <v>104.18</v>
      </c>
      <c r="Y36" s="658"/>
      <c r="Z36" s="478">
        <v>114.55</v>
      </c>
    </row>
    <row r="37" spans="1:26" ht="18" hidden="1" customHeight="1" outlineLevel="2" x14ac:dyDescent="0.5">
      <c r="A37" s="367">
        <v>2024</v>
      </c>
      <c r="B37" s="260" t="s">
        <v>13</v>
      </c>
      <c r="C37" s="261" t="s">
        <v>227</v>
      </c>
      <c r="D37" s="265">
        <v>105.18</v>
      </c>
      <c r="E37" s="657"/>
      <c r="F37" s="265">
        <v>107.92</v>
      </c>
      <c r="G37" s="265">
        <v>103.02</v>
      </c>
      <c r="H37" s="265">
        <v>115.66</v>
      </c>
      <c r="I37" s="265">
        <v>102.92</v>
      </c>
      <c r="J37" s="265">
        <v>112.9</v>
      </c>
      <c r="K37" s="265">
        <v>98.22</v>
      </c>
      <c r="L37" s="265">
        <v>110.4</v>
      </c>
      <c r="M37" s="265">
        <v>108.63</v>
      </c>
      <c r="N37" s="265">
        <v>96.65</v>
      </c>
      <c r="O37" s="265">
        <v>93.99</v>
      </c>
      <c r="P37" s="265">
        <v>98.63</v>
      </c>
      <c r="Q37" s="265">
        <v>91</v>
      </c>
      <c r="R37" s="265">
        <v>93.95</v>
      </c>
      <c r="S37" s="265">
        <v>90.86</v>
      </c>
      <c r="T37" s="265">
        <v>109.54</v>
      </c>
      <c r="U37" s="265">
        <v>110.78</v>
      </c>
      <c r="V37" s="265">
        <v>94.57</v>
      </c>
      <c r="W37" s="265">
        <v>110.19</v>
      </c>
      <c r="X37" s="265">
        <v>102.02</v>
      </c>
      <c r="Y37" s="658"/>
      <c r="Z37" s="477">
        <v>113.71</v>
      </c>
    </row>
    <row r="38" spans="1:26" ht="18" hidden="1" customHeight="1" outlineLevel="2" x14ac:dyDescent="0.5">
      <c r="A38" s="364">
        <v>2024</v>
      </c>
      <c r="B38" s="262" t="s">
        <v>14</v>
      </c>
      <c r="C38" s="263" t="s">
        <v>228</v>
      </c>
      <c r="D38" s="266">
        <v>102.15</v>
      </c>
      <c r="E38" s="657"/>
      <c r="F38" s="266">
        <v>106.88</v>
      </c>
      <c r="G38" s="266">
        <v>107.71</v>
      </c>
      <c r="H38" s="266">
        <v>104.14</v>
      </c>
      <c r="I38" s="266">
        <v>100.31</v>
      </c>
      <c r="J38" s="266">
        <v>113.22</v>
      </c>
      <c r="K38" s="266">
        <v>99.26</v>
      </c>
      <c r="L38" s="266">
        <v>101.48</v>
      </c>
      <c r="M38" s="266">
        <v>100.99</v>
      </c>
      <c r="N38" s="266">
        <v>96.98</v>
      </c>
      <c r="O38" s="266">
        <v>98.34</v>
      </c>
      <c r="P38" s="266">
        <v>90.87</v>
      </c>
      <c r="Q38" s="266">
        <v>90.97</v>
      </c>
      <c r="R38" s="266">
        <v>93.68</v>
      </c>
      <c r="S38" s="266">
        <v>88.03</v>
      </c>
      <c r="T38" s="266">
        <v>106.25</v>
      </c>
      <c r="U38" s="266">
        <v>106.02</v>
      </c>
      <c r="V38" s="266">
        <v>88.49</v>
      </c>
      <c r="W38" s="266">
        <v>102.52</v>
      </c>
      <c r="X38" s="266">
        <v>99.81</v>
      </c>
      <c r="Y38" s="658"/>
      <c r="Z38" s="478">
        <v>110.03</v>
      </c>
    </row>
    <row r="39" spans="1:26" ht="18" hidden="1" customHeight="1" outlineLevel="1" x14ac:dyDescent="0.5">
      <c r="A39" s="399">
        <v>2024</v>
      </c>
      <c r="B39" s="377" t="s">
        <v>700</v>
      </c>
      <c r="C39" s="378" t="s">
        <v>697</v>
      </c>
      <c r="D39" s="379">
        <v>105.91</v>
      </c>
      <c r="E39" s="657"/>
      <c r="F39" s="379">
        <v>107.29</v>
      </c>
      <c r="G39" s="379">
        <v>104.54</v>
      </c>
      <c r="H39" s="379">
        <v>109.61</v>
      </c>
      <c r="I39" s="379">
        <v>104.46</v>
      </c>
      <c r="J39" s="379">
        <v>114.66</v>
      </c>
      <c r="K39" s="379">
        <v>99.5</v>
      </c>
      <c r="L39" s="379">
        <v>108.27</v>
      </c>
      <c r="M39" s="379">
        <v>107.13</v>
      </c>
      <c r="N39" s="379">
        <v>97.03</v>
      </c>
      <c r="O39" s="379">
        <v>94.93</v>
      </c>
      <c r="P39" s="379">
        <v>94.21</v>
      </c>
      <c r="Q39" s="379">
        <v>91.48</v>
      </c>
      <c r="R39" s="379">
        <v>94.56</v>
      </c>
      <c r="S39" s="379">
        <v>87.13</v>
      </c>
      <c r="T39" s="379">
        <v>109.06</v>
      </c>
      <c r="U39" s="379">
        <v>110.56</v>
      </c>
      <c r="V39" s="379">
        <v>93.57</v>
      </c>
      <c r="W39" s="379">
        <v>109.3</v>
      </c>
      <c r="X39" s="379">
        <v>101.98</v>
      </c>
      <c r="Y39" s="658"/>
      <c r="Z39" s="479">
        <v>112.72</v>
      </c>
    </row>
    <row r="40" spans="1:26" ht="18" customHeight="1" collapsed="1" x14ac:dyDescent="0.5">
      <c r="A40" s="399">
        <v>2024</v>
      </c>
      <c r="B40" s="376" t="s">
        <v>691</v>
      </c>
      <c r="C40" s="376" t="s">
        <v>692</v>
      </c>
      <c r="D40" s="379">
        <v>103.55</v>
      </c>
      <c r="E40" s="657"/>
      <c r="F40" s="379">
        <v>107.06</v>
      </c>
      <c r="G40" s="379">
        <v>104.07</v>
      </c>
      <c r="H40" s="379">
        <v>106.53</v>
      </c>
      <c r="I40" s="379">
        <v>101.85</v>
      </c>
      <c r="J40" s="379">
        <v>108.4</v>
      </c>
      <c r="K40" s="379">
        <v>100.63</v>
      </c>
      <c r="L40" s="379">
        <v>108.8</v>
      </c>
      <c r="M40" s="379">
        <v>106.01</v>
      </c>
      <c r="N40" s="379">
        <v>99.25</v>
      </c>
      <c r="O40" s="379">
        <v>100</v>
      </c>
      <c r="P40" s="379">
        <v>98.76</v>
      </c>
      <c r="Q40" s="379">
        <v>93.17</v>
      </c>
      <c r="R40" s="379">
        <v>98.72</v>
      </c>
      <c r="S40" s="379">
        <v>88.89</v>
      </c>
      <c r="T40" s="379">
        <v>103.91</v>
      </c>
      <c r="U40" s="379">
        <v>100.93</v>
      </c>
      <c r="V40" s="379">
        <v>93.71</v>
      </c>
      <c r="W40" s="379">
        <v>106.83</v>
      </c>
      <c r="X40" s="379">
        <v>101.68</v>
      </c>
      <c r="Y40" s="658"/>
      <c r="Z40" s="479">
        <v>110.48</v>
      </c>
    </row>
    <row r="41" spans="1:26" ht="18" hidden="1" customHeight="1" outlineLevel="2" x14ac:dyDescent="0.5">
      <c r="A41" s="367">
        <v>2025</v>
      </c>
      <c r="B41" s="260" t="s">
        <v>3</v>
      </c>
      <c r="C41" s="261" t="s">
        <v>217</v>
      </c>
      <c r="D41" s="265">
        <v>100.24</v>
      </c>
      <c r="E41" s="657"/>
      <c r="F41" s="265">
        <v>96.91</v>
      </c>
      <c r="G41" s="265">
        <v>100.5</v>
      </c>
      <c r="H41" s="265">
        <v>99.97</v>
      </c>
      <c r="I41" s="265">
        <v>95.74</v>
      </c>
      <c r="J41" s="265">
        <v>97.24</v>
      </c>
      <c r="K41" s="265">
        <v>97.64</v>
      </c>
      <c r="L41" s="265">
        <v>97.28</v>
      </c>
      <c r="M41" s="265">
        <v>97.68</v>
      </c>
      <c r="N41" s="265">
        <v>96.63</v>
      </c>
      <c r="O41" s="265">
        <v>95.28</v>
      </c>
      <c r="P41" s="265">
        <v>98.37</v>
      </c>
      <c r="Q41" s="265">
        <v>94.96</v>
      </c>
      <c r="R41" s="265">
        <v>97.28</v>
      </c>
      <c r="S41" s="265">
        <v>94.94</v>
      </c>
      <c r="T41" s="265">
        <v>97.37</v>
      </c>
      <c r="U41" s="265">
        <v>97.04</v>
      </c>
      <c r="V41" s="265">
        <v>96.74</v>
      </c>
      <c r="W41" s="265">
        <v>100</v>
      </c>
      <c r="X41" s="265">
        <v>94.31</v>
      </c>
      <c r="Y41" s="658"/>
      <c r="Z41" s="477">
        <v>105.93</v>
      </c>
    </row>
    <row r="42" spans="1:26" ht="18" hidden="1" customHeight="1" outlineLevel="2" x14ac:dyDescent="0.5">
      <c r="A42" s="364">
        <v>2025</v>
      </c>
      <c r="B42" s="262" t="s">
        <v>4</v>
      </c>
      <c r="C42" s="263" t="s">
        <v>218</v>
      </c>
      <c r="D42" s="266">
        <v>100.59</v>
      </c>
      <c r="E42" s="657"/>
      <c r="F42" s="266">
        <v>97.28</v>
      </c>
      <c r="G42" s="266">
        <v>100.5</v>
      </c>
      <c r="H42" s="266">
        <v>93.68</v>
      </c>
      <c r="I42" s="266">
        <v>93.87</v>
      </c>
      <c r="J42" s="266">
        <v>99.3</v>
      </c>
      <c r="K42" s="266">
        <v>96.31</v>
      </c>
      <c r="L42" s="266">
        <v>97.47</v>
      </c>
      <c r="M42" s="266">
        <v>96.75</v>
      </c>
      <c r="N42" s="266">
        <v>96.63</v>
      </c>
      <c r="O42" s="266">
        <v>97.83</v>
      </c>
      <c r="P42" s="266">
        <v>98.37</v>
      </c>
      <c r="Q42" s="266">
        <v>92.24</v>
      </c>
      <c r="R42" s="266">
        <v>97.47</v>
      </c>
      <c r="S42" s="266">
        <v>97.1</v>
      </c>
      <c r="T42" s="266">
        <v>91.49</v>
      </c>
      <c r="U42" s="266">
        <v>97.14</v>
      </c>
      <c r="V42" s="266">
        <v>95.6</v>
      </c>
      <c r="W42" s="266">
        <v>100</v>
      </c>
      <c r="X42" s="266">
        <v>94.53</v>
      </c>
      <c r="Y42" s="658"/>
      <c r="Z42" s="478">
        <v>106.28</v>
      </c>
    </row>
    <row r="43" spans="1:26" ht="18" hidden="1" customHeight="1" outlineLevel="2" x14ac:dyDescent="0.5">
      <c r="A43" s="367">
        <v>2025</v>
      </c>
      <c r="B43" s="260" t="s">
        <v>5</v>
      </c>
      <c r="C43" s="261" t="s">
        <v>219</v>
      </c>
      <c r="D43" s="265">
        <v>101.34</v>
      </c>
      <c r="E43" s="657"/>
      <c r="F43" s="265">
        <v>96.8</v>
      </c>
      <c r="G43" s="265">
        <v>97.26</v>
      </c>
      <c r="H43" s="265">
        <v>92.91</v>
      </c>
      <c r="I43" s="265">
        <v>97.13</v>
      </c>
      <c r="J43" s="265">
        <v>98.4</v>
      </c>
      <c r="K43" s="265">
        <v>98.1</v>
      </c>
      <c r="L43" s="265">
        <v>97.71</v>
      </c>
      <c r="M43" s="265">
        <v>99.84</v>
      </c>
      <c r="N43" s="265">
        <v>97.38</v>
      </c>
      <c r="O43" s="265">
        <v>96.74</v>
      </c>
      <c r="P43" s="265">
        <v>98.14</v>
      </c>
      <c r="Q43" s="265">
        <v>94.51</v>
      </c>
      <c r="R43" s="265">
        <v>97.43</v>
      </c>
      <c r="S43" s="265">
        <v>93.18</v>
      </c>
      <c r="T43" s="265">
        <v>91.74</v>
      </c>
      <c r="U43" s="265">
        <v>96.9</v>
      </c>
      <c r="V43" s="265">
        <v>93.26</v>
      </c>
      <c r="W43" s="265">
        <v>100</v>
      </c>
      <c r="X43" s="265">
        <v>95.32</v>
      </c>
      <c r="Y43" s="658"/>
      <c r="Z43" s="477">
        <v>106.55</v>
      </c>
    </row>
    <row r="44" spans="1:26" ht="18" hidden="1" customHeight="1" outlineLevel="1" x14ac:dyDescent="0.5">
      <c r="A44" s="399">
        <v>2025</v>
      </c>
      <c r="B44" s="377" t="s">
        <v>693</v>
      </c>
      <c r="C44" s="378" t="s">
        <v>694</v>
      </c>
      <c r="D44" s="379">
        <v>100.71</v>
      </c>
      <c r="E44" s="657"/>
      <c r="F44" s="379">
        <v>97</v>
      </c>
      <c r="G44" s="379">
        <v>99.4</v>
      </c>
      <c r="H44" s="379">
        <v>95.56</v>
      </c>
      <c r="I44" s="379">
        <v>95.58</v>
      </c>
      <c r="J44" s="379">
        <v>98.31</v>
      </c>
      <c r="K44" s="379">
        <v>97.35</v>
      </c>
      <c r="L44" s="379">
        <v>97.49</v>
      </c>
      <c r="M44" s="379">
        <v>98.1</v>
      </c>
      <c r="N44" s="379">
        <v>96.89</v>
      </c>
      <c r="O44" s="379">
        <v>96.61</v>
      </c>
      <c r="P44" s="379">
        <v>98.29</v>
      </c>
      <c r="Q44" s="379">
        <v>93.9</v>
      </c>
      <c r="R44" s="379">
        <v>97.39</v>
      </c>
      <c r="S44" s="379">
        <v>95.07</v>
      </c>
      <c r="T44" s="379">
        <v>93.54</v>
      </c>
      <c r="U44" s="379">
        <v>97.03</v>
      </c>
      <c r="V44" s="379">
        <v>95.19</v>
      </c>
      <c r="W44" s="379">
        <v>100</v>
      </c>
      <c r="X44" s="379">
        <v>94.73</v>
      </c>
      <c r="Y44" s="658"/>
      <c r="Z44" s="479">
        <v>106.26</v>
      </c>
    </row>
    <row r="45" spans="1:26" ht="18" hidden="1" customHeight="1" outlineLevel="2" x14ac:dyDescent="0.5">
      <c r="A45" s="364">
        <v>2025</v>
      </c>
      <c r="B45" s="262" t="s">
        <v>6</v>
      </c>
      <c r="C45" s="263" t="s">
        <v>220</v>
      </c>
      <c r="D45" s="266">
        <v>101.58</v>
      </c>
      <c r="E45" s="657"/>
      <c r="F45" s="266">
        <v>96.33</v>
      </c>
      <c r="G45" s="266">
        <v>95.98</v>
      </c>
      <c r="H45" s="266">
        <v>102.23</v>
      </c>
      <c r="I45" s="266">
        <v>97.18</v>
      </c>
      <c r="J45" s="266">
        <v>102.32</v>
      </c>
      <c r="K45" s="266">
        <v>98.1</v>
      </c>
      <c r="L45" s="266">
        <v>93.32</v>
      </c>
      <c r="M45" s="266">
        <v>99.21</v>
      </c>
      <c r="N45" s="266">
        <v>97</v>
      </c>
      <c r="O45" s="266">
        <v>97.14</v>
      </c>
      <c r="P45" s="266">
        <v>98.14</v>
      </c>
      <c r="Q45" s="266">
        <v>98.21</v>
      </c>
      <c r="R45" s="266">
        <v>97.09</v>
      </c>
      <c r="S45" s="266">
        <v>93.18</v>
      </c>
      <c r="T45" s="266">
        <v>103.29</v>
      </c>
      <c r="U45" s="266">
        <v>97.19</v>
      </c>
      <c r="V45" s="266">
        <v>98.03</v>
      </c>
      <c r="W45" s="266">
        <v>100</v>
      </c>
      <c r="X45" s="266">
        <v>96.65</v>
      </c>
      <c r="Y45" s="658"/>
      <c r="Z45" s="478">
        <v>104</v>
      </c>
    </row>
    <row r="46" spans="1:26" ht="18" hidden="1" customHeight="1" outlineLevel="2" x14ac:dyDescent="0.5">
      <c r="A46" s="367">
        <v>2025</v>
      </c>
      <c r="B46" s="260" t="s">
        <v>7</v>
      </c>
      <c r="C46" s="261" t="s">
        <v>221</v>
      </c>
      <c r="D46" s="265">
        <v>100.74</v>
      </c>
      <c r="E46" s="657"/>
      <c r="F46" s="265">
        <v>94.25</v>
      </c>
      <c r="G46" s="265">
        <v>100.1</v>
      </c>
      <c r="H46" s="265">
        <v>102.23</v>
      </c>
      <c r="I46" s="265">
        <v>97.47</v>
      </c>
      <c r="J46" s="265">
        <v>99.34</v>
      </c>
      <c r="K46" s="265">
        <v>98.7</v>
      </c>
      <c r="L46" s="265">
        <v>93.05</v>
      </c>
      <c r="M46" s="265">
        <v>100.46</v>
      </c>
      <c r="N46" s="265">
        <v>97.47</v>
      </c>
      <c r="O46" s="265">
        <v>95.19</v>
      </c>
      <c r="P46" s="265">
        <v>101.07</v>
      </c>
      <c r="Q46" s="265">
        <v>95.59</v>
      </c>
      <c r="R46" s="265">
        <v>98.14</v>
      </c>
      <c r="S46" s="265">
        <v>93.09</v>
      </c>
      <c r="T46" s="265">
        <v>100.2</v>
      </c>
      <c r="U46" s="265">
        <v>97.19</v>
      </c>
      <c r="V46" s="265">
        <v>97.36</v>
      </c>
      <c r="W46" s="265">
        <v>100</v>
      </c>
      <c r="X46" s="265">
        <v>96.11</v>
      </c>
      <c r="Y46" s="658"/>
      <c r="Z46" s="477">
        <v>103.64</v>
      </c>
    </row>
    <row r="47" spans="1:26" ht="18" hidden="1" customHeight="1" outlineLevel="2" x14ac:dyDescent="0.5">
      <c r="A47" s="364">
        <v>2025</v>
      </c>
      <c r="B47" s="262" t="s">
        <v>8</v>
      </c>
      <c r="C47" s="263" t="s">
        <v>222</v>
      </c>
      <c r="D47" s="266">
        <v>99.7</v>
      </c>
      <c r="E47" s="657"/>
      <c r="F47" s="266">
        <v>96.94</v>
      </c>
      <c r="G47" s="266">
        <v>96.36</v>
      </c>
      <c r="H47" s="266">
        <v>93.09</v>
      </c>
      <c r="I47" s="266">
        <v>97.23</v>
      </c>
      <c r="J47" s="266">
        <v>97.47</v>
      </c>
      <c r="K47" s="266">
        <v>98.2</v>
      </c>
      <c r="L47" s="266">
        <v>100.04</v>
      </c>
      <c r="M47" s="266">
        <v>98.47</v>
      </c>
      <c r="N47" s="266">
        <v>97.09</v>
      </c>
      <c r="O47" s="266">
        <v>93.09</v>
      </c>
      <c r="P47" s="266">
        <v>104.15</v>
      </c>
      <c r="Q47" s="266">
        <v>93.09</v>
      </c>
      <c r="R47" s="266">
        <v>98.05</v>
      </c>
      <c r="S47" s="266">
        <v>93.09</v>
      </c>
      <c r="T47" s="266">
        <v>97.27</v>
      </c>
      <c r="U47" s="266">
        <v>97</v>
      </c>
      <c r="V47" s="266">
        <v>97.36</v>
      </c>
      <c r="W47" s="266">
        <v>100</v>
      </c>
      <c r="X47" s="266">
        <v>94.96</v>
      </c>
      <c r="Y47" s="658"/>
      <c r="Z47" s="478">
        <v>103.39</v>
      </c>
    </row>
    <row r="48" spans="1:26" ht="18" hidden="1" customHeight="1" outlineLevel="1" x14ac:dyDescent="0.5">
      <c r="A48" s="399">
        <v>2025</v>
      </c>
      <c r="B48" s="377" t="s">
        <v>698</v>
      </c>
      <c r="C48" s="378" t="s">
        <v>695</v>
      </c>
      <c r="D48" s="379">
        <v>100.67</v>
      </c>
      <c r="E48" s="657"/>
      <c r="F48" s="379">
        <v>95.83</v>
      </c>
      <c r="G48" s="379">
        <v>97.48</v>
      </c>
      <c r="H48" s="379">
        <v>99.19</v>
      </c>
      <c r="I48" s="379">
        <v>97.29</v>
      </c>
      <c r="J48" s="379">
        <v>99.67</v>
      </c>
      <c r="K48" s="379">
        <v>98.33</v>
      </c>
      <c r="L48" s="379">
        <v>95.47</v>
      </c>
      <c r="M48" s="379">
        <v>99.37</v>
      </c>
      <c r="N48" s="379">
        <v>97.19</v>
      </c>
      <c r="O48" s="379">
        <v>95.11</v>
      </c>
      <c r="P48" s="379">
        <v>101.06</v>
      </c>
      <c r="Q48" s="379">
        <v>95.59</v>
      </c>
      <c r="R48" s="379">
        <v>97.76</v>
      </c>
      <c r="S48" s="379">
        <v>93.12</v>
      </c>
      <c r="T48" s="379">
        <v>100.2</v>
      </c>
      <c r="U48" s="379">
        <v>97.13</v>
      </c>
      <c r="V48" s="379">
        <v>97.58</v>
      </c>
      <c r="W48" s="379">
        <v>100</v>
      </c>
      <c r="X48" s="379">
        <v>95.9</v>
      </c>
      <c r="Y48" s="658"/>
      <c r="Z48" s="479">
        <v>103.67</v>
      </c>
    </row>
    <row r="49" spans="1:26" ht="18" hidden="1" customHeight="1" outlineLevel="2" x14ac:dyDescent="0.5">
      <c r="A49" s="367">
        <v>2025</v>
      </c>
      <c r="B49" s="260" t="s">
        <v>9</v>
      </c>
      <c r="C49" s="261" t="s">
        <v>223</v>
      </c>
      <c r="D49" s="265">
        <v>99.63</v>
      </c>
      <c r="E49" s="657"/>
      <c r="F49" s="265">
        <v>100.98</v>
      </c>
      <c r="G49" s="265">
        <v>97.83</v>
      </c>
      <c r="H49" s="265">
        <v>108.74</v>
      </c>
      <c r="I49" s="265">
        <v>96.9</v>
      </c>
      <c r="J49" s="265">
        <v>97.96</v>
      </c>
      <c r="K49" s="265">
        <v>97.29</v>
      </c>
      <c r="L49" s="265">
        <v>99.01</v>
      </c>
      <c r="M49" s="265">
        <v>98.47</v>
      </c>
      <c r="N49" s="265">
        <v>97.56</v>
      </c>
      <c r="O49" s="265">
        <v>95.46</v>
      </c>
      <c r="P49" s="265">
        <v>104.46</v>
      </c>
      <c r="Q49" s="265">
        <v>97.3</v>
      </c>
      <c r="R49" s="265">
        <v>97.04</v>
      </c>
      <c r="S49" s="265">
        <v>101.83</v>
      </c>
      <c r="T49" s="265">
        <v>100.39</v>
      </c>
      <c r="U49" s="265">
        <v>97</v>
      </c>
      <c r="V49" s="265">
        <v>97.35</v>
      </c>
      <c r="W49" s="265">
        <v>100</v>
      </c>
      <c r="X49" s="265">
        <v>96.31</v>
      </c>
      <c r="Y49" s="658"/>
      <c r="Z49" s="477">
        <v>102.92</v>
      </c>
    </row>
    <row r="50" spans="1:26" ht="18" hidden="1" customHeight="1" outlineLevel="2" x14ac:dyDescent="0.5">
      <c r="A50" s="364">
        <v>2025</v>
      </c>
      <c r="B50" s="262" t="s">
        <v>10</v>
      </c>
      <c r="C50" s="263" t="s">
        <v>224</v>
      </c>
      <c r="D50" s="266">
        <v>98.97</v>
      </c>
      <c r="E50" s="657"/>
      <c r="F50" s="266">
        <v>102.08</v>
      </c>
      <c r="G50" s="266">
        <v>98.9</v>
      </c>
      <c r="H50" s="266">
        <v>104.28</v>
      </c>
      <c r="I50" s="266">
        <v>97.28</v>
      </c>
      <c r="J50" s="266">
        <v>99.11</v>
      </c>
      <c r="K50" s="266">
        <v>97.29</v>
      </c>
      <c r="L50" s="266">
        <v>98.97</v>
      </c>
      <c r="M50" s="266">
        <v>100.46</v>
      </c>
      <c r="N50" s="266">
        <v>98.7</v>
      </c>
      <c r="O50" s="266">
        <v>102.97</v>
      </c>
      <c r="P50" s="266">
        <v>102.55</v>
      </c>
      <c r="Q50" s="266">
        <v>97.53</v>
      </c>
      <c r="R50" s="266">
        <v>98.09</v>
      </c>
      <c r="S50" s="266">
        <v>99.82</v>
      </c>
      <c r="T50" s="266">
        <v>103.69</v>
      </c>
      <c r="U50" s="266">
        <v>96.99</v>
      </c>
      <c r="V50" s="266">
        <v>97.35</v>
      </c>
      <c r="W50" s="266">
        <v>100</v>
      </c>
      <c r="X50" s="266">
        <v>96.24</v>
      </c>
      <c r="Y50" s="658"/>
      <c r="Z50" s="478">
        <v>104.56</v>
      </c>
    </row>
    <row r="51" spans="1:26" ht="18" hidden="1" customHeight="1" outlineLevel="2" x14ac:dyDescent="0.5">
      <c r="A51" s="367">
        <v>2025</v>
      </c>
      <c r="B51" s="260" t="s">
        <v>11</v>
      </c>
      <c r="C51" s="261" t="s">
        <v>225</v>
      </c>
      <c r="D51" s="265">
        <v>99.14</v>
      </c>
      <c r="E51" s="657"/>
      <c r="F51" s="265">
        <v>95.13</v>
      </c>
      <c r="G51" s="265">
        <v>99.3</v>
      </c>
      <c r="H51" s="265">
        <v>110.73</v>
      </c>
      <c r="I51" s="265">
        <v>98.05</v>
      </c>
      <c r="J51" s="265">
        <v>103.61</v>
      </c>
      <c r="K51" s="265">
        <v>99.42</v>
      </c>
      <c r="L51" s="265">
        <v>97.63</v>
      </c>
      <c r="M51" s="265">
        <v>101.78</v>
      </c>
      <c r="N51" s="265">
        <v>99.49</v>
      </c>
      <c r="O51" s="265">
        <v>92.87</v>
      </c>
      <c r="P51" s="265">
        <v>100.96</v>
      </c>
      <c r="Q51" s="265">
        <v>99.32</v>
      </c>
      <c r="R51" s="265">
        <v>98.23</v>
      </c>
      <c r="S51" s="265">
        <v>99.46</v>
      </c>
      <c r="T51" s="265">
        <v>99.01</v>
      </c>
      <c r="U51" s="265">
        <v>99.2</v>
      </c>
      <c r="V51" s="265">
        <v>99.18</v>
      </c>
      <c r="W51" s="265">
        <v>100</v>
      </c>
      <c r="X51" s="265">
        <v>96.01</v>
      </c>
      <c r="Y51" s="658"/>
      <c r="Z51" s="477">
        <v>106.17</v>
      </c>
    </row>
    <row r="52" spans="1:26" ht="18" hidden="1" customHeight="1" outlineLevel="1" x14ac:dyDescent="0.5">
      <c r="A52" s="399">
        <v>2025</v>
      </c>
      <c r="B52" s="377" t="s">
        <v>699</v>
      </c>
      <c r="C52" s="378" t="s">
        <v>696</v>
      </c>
      <c r="D52" s="379">
        <v>99.24</v>
      </c>
      <c r="E52" s="657"/>
      <c r="F52" s="379">
        <v>99.37</v>
      </c>
      <c r="G52" s="379">
        <v>98.68</v>
      </c>
      <c r="H52" s="379">
        <v>107.86</v>
      </c>
      <c r="I52" s="379">
        <v>97.41</v>
      </c>
      <c r="J52" s="379">
        <v>100.17</v>
      </c>
      <c r="K52" s="379">
        <v>97.99</v>
      </c>
      <c r="L52" s="379">
        <v>98.54</v>
      </c>
      <c r="M52" s="379">
        <v>100.22</v>
      </c>
      <c r="N52" s="379">
        <v>98.58</v>
      </c>
      <c r="O52" s="379">
        <v>97.04</v>
      </c>
      <c r="P52" s="379">
        <v>102.63</v>
      </c>
      <c r="Q52" s="379">
        <v>98.04</v>
      </c>
      <c r="R52" s="379">
        <v>97.78</v>
      </c>
      <c r="S52" s="379">
        <v>100.36</v>
      </c>
      <c r="T52" s="379">
        <v>101.01</v>
      </c>
      <c r="U52" s="379">
        <v>97.72</v>
      </c>
      <c r="V52" s="379">
        <v>97.96</v>
      </c>
      <c r="W52" s="379">
        <v>100</v>
      </c>
      <c r="X52" s="379">
        <v>96.19</v>
      </c>
      <c r="Y52" s="658"/>
      <c r="Z52" s="479">
        <v>104.53</v>
      </c>
    </row>
    <row r="53" spans="1:26" ht="18" hidden="1" customHeight="1" outlineLevel="2" x14ac:dyDescent="0.5">
      <c r="A53" s="364">
        <v>2025</v>
      </c>
      <c r="B53" s="262" t="s">
        <v>12</v>
      </c>
      <c r="C53" s="263" t="s">
        <v>226</v>
      </c>
      <c r="D53" s="266">
        <v>99.06</v>
      </c>
      <c r="E53" s="657"/>
      <c r="F53" s="266">
        <v>97.31</v>
      </c>
      <c r="G53" s="266">
        <v>101.4</v>
      </c>
      <c r="H53" s="266">
        <v>115.18</v>
      </c>
      <c r="I53" s="266">
        <v>99.52</v>
      </c>
      <c r="J53" s="266">
        <v>106.43</v>
      </c>
      <c r="K53" s="266">
        <v>101.04</v>
      </c>
      <c r="L53" s="266">
        <v>98.89</v>
      </c>
      <c r="M53" s="266">
        <v>102.55</v>
      </c>
      <c r="N53" s="266">
        <v>101.17</v>
      </c>
      <c r="O53" s="266">
        <v>104.72</v>
      </c>
      <c r="P53" s="266">
        <v>103.13</v>
      </c>
      <c r="Q53" s="266">
        <v>95.95</v>
      </c>
      <c r="R53" s="266">
        <v>100.68</v>
      </c>
      <c r="S53" s="266">
        <v>98.95</v>
      </c>
      <c r="T53" s="266">
        <v>101.86</v>
      </c>
      <c r="U53" s="266">
        <v>99.9</v>
      </c>
      <c r="V53" s="266">
        <v>99.78</v>
      </c>
      <c r="W53" s="266">
        <v>100</v>
      </c>
      <c r="X53" s="266">
        <v>96.58</v>
      </c>
      <c r="Y53" s="658"/>
      <c r="Z53" s="478">
        <v>106.86</v>
      </c>
    </row>
    <row r="54" spans="1:26" ht="18" hidden="1" customHeight="1" outlineLevel="2" x14ac:dyDescent="0.5">
      <c r="A54" s="367">
        <v>2025</v>
      </c>
      <c r="B54" s="260" t="s">
        <v>13</v>
      </c>
      <c r="C54" s="261" t="s">
        <v>227</v>
      </c>
      <c r="D54" s="265">
        <v>98.4</v>
      </c>
      <c r="E54" s="657"/>
      <c r="F54" s="265">
        <v>97.99</v>
      </c>
      <c r="G54" s="265">
        <v>100.1</v>
      </c>
      <c r="H54" s="265">
        <v>109.5</v>
      </c>
      <c r="I54" s="265">
        <v>99.52</v>
      </c>
      <c r="J54" s="265">
        <v>104.7</v>
      </c>
      <c r="K54" s="265">
        <v>101.69</v>
      </c>
      <c r="L54" s="265">
        <v>99.91</v>
      </c>
      <c r="M54" s="265">
        <v>103.68</v>
      </c>
      <c r="N54" s="265">
        <v>100.1</v>
      </c>
      <c r="O54" s="265">
        <v>99.91</v>
      </c>
      <c r="P54" s="265">
        <v>103.14</v>
      </c>
      <c r="Q54" s="265">
        <v>93.36</v>
      </c>
      <c r="R54" s="265">
        <v>100.09</v>
      </c>
      <c r="S54" s="265">
        <v>98.24</v>
      </c>
      <c r="T54" s="265">
        <v>98.57</v>
      </c>
      <c r="U54" s="265">
        <v>100.2</v>
      </c>
      <c r="V54" s="265">
        <v>101.89</v>
      </c>
      <c r="W54" s="265">
        <v>100</v>
      </c>
      <c r="X54" s="265">
        <v>95.09</v>
      </c>
      <c r="Y54" s="658"/>
      <c r="Z54" s="477">
        <v>107.44</v>
      </c>
    </row>
    <row r="55" spans="1:26" ht="18" hidden="1" customHeight="1" outlineLevel="2" x14ac:dyDescent="0.5">
      <c r="A55" s="364">
        <v>2025</v>
      </c>
      <c r="B55" s="262" t="s">
        <v>14</v>
      </c>
      <c r="C55" s="263" t="s">
        <v>228</v>
      </c>
      <c r="D55" s="266">
        <v>96.55</v>
      </c>
      <c r="E55" s="657"/>
      <c r="F55" s="266">
        <v>96.02</v>
      </c>
      <c r="G55" s="266">
        <v>97.44</v>
      </c>
      <c r="H55" s="266">
        <v>100.19</v>
      </c>
      <c r="I55" s="266">
        <v>98.35</v>
      </c>
      <c r="J55" s="266">
        <v>99.28</v>
      </c>
      <c r="K55" s="266">
        <v>99.27</v>
      </c>
      <c r="L55" s="266">
        <v>101.23</v>
      </c>
      <c r="M55" s="266">
        <v>102.46</v>
      </c>
      <c r="N55" s="266">
        <v>100.1</v>
      </c>
      <c r="O55" s="266">
        <v>96.95</v>
      </c>
      <c r="P55" s="266">
        <v>100.28</v>
      </c>
      <c r="Q55" s="266">
        <v>91.17</v>
      </c>
      <c r="R55" s="266">
        <v>98.73</v>
      </c>
      <c r="S55" s="266">
        <v>98.04</v>
      </c>
      <c r="T55" s="266">
        <v>98.57</v>
      </c>
      <c r="U55" s="266">
        <v>99.91</v>
      </c>
      <c r="V55" s="266">
        <v>97.15</v>
      </c>
      <c r="W55" s="266">
        <v>100</v>
      </c>
      <c r="X55" s="266">
        <v>93.15</v>
      </c>
      <c r="Y55" s="658"/>
      <c r="Z55" s="478">
        <v>105.85</v>
      </c>
    </row>
    <row r="56" spans="1:26" ht="18" hidden="1" customHeight="1" outlineLevel="1" x14ac:dyDescent="0.5">
      <c r="A56" s="399">
        <v>2025</v>
      </c>
      <c r="B56" s="377" t="s">
        <v>700</v>
      </c>
      <c r="C56" s="378" t="s">
        <v>697</v>
      </c>
      <c r="D56" s="379">
        <v>98</v>
      </c>
      <c r="E56" s="657"/>
      <c r="F56" s="379">
        <v>97.11</v>
      </c>
      <c r="G56" s="379">
        <v>99.63</v>
      </c>
      <c r="H56" s="379">
        <v>108.1</v>
      </c>
      <c r="I56" s="379">
        <v>99.13</v>
      </c>
      <c r="J56" s="379">
        <v>103.46</v>
      </c>
      <c r="K56" s="379">
        <v>100.66</v>
      </c>
      <c r="L56" s="379">
        <v>100</v>
      </c>
      <c r="M56" s="379">
        <v>102.9</v>
      </c>
      <c r="N56" s="379">
        <v>100.46</v>
      </c>
      <c r="O56" s="379">
        <v>100.52</v>
      </c>
      <c r="P56" s="379">
        <v>102.17</v>
      </c>
      <c r="Q56" s="379">
        <v>93.45</v>
      </c>
      <c r="R56" s="379">
        <v>99.84</v>
      </c>
      <c r="S56" s="379">
        <v>98.41</v>
      </c>
      <c r="T56" s="379">
        <v>99.65</v>
      </c>
      <c r="U56" s="379">
        <v>100</v>
      </c>
      <c r="V56" s="379">
        <v>99.59</v>
      </c>
      <c r="W56" s="379">
        <v>100</v>
      </c>
      <c r="X56" s="379">
        <v>94.93</v>
      </c>
      <c r="Y56" s="658"/>
      <c r="Z56" s="479">
        <v>106.71</v>
      </c>
    </row>
    <row r="57" spans="1:26" ht="18" customHeight="1" collapsed="1" x14ac:dyDescent="0.5">
      <c r="A57" s="480">
        <v>2025</v>
      </c>
      <c r="B57" s="481" t="s">
        <v>691</v>
      </c>
      <c r="C57" s="481" t="s">
        <v>692</v>
      </c>
      <c r="D57" s="482">
        <v>99.65</v>
      </c>
      <c r="E57" s="657"/>
      <c r="F57" s="482">
        <v>97.33</v>
      </c>
      <c r="G57" s="482">
        <v>98.79</v>
      </c>
      <c r="H57" s="482">
        <v>102.64</v>
      </c>
      <c r="I57" s="482">
        <v>97.35</v>
      </c>
      <c r="J57" s="482">
        <v>100.38</v>
      </c>
      <c r="K57" s="482">
        <v>98.56</v>
      </c>
      <c r="L57" s="482">
        <v>97.89</v>
      </c>
      <c r="M57" s="482">
        <v>100.13</v>
      </c>
      <c r="N57" s="482">
        <v>98.26</v>
      </c>
      <c r="O57" s="482">
        <v>97.32</v>
      </c>
      <c r="P57" s="482">
        <v>101.01</v>
      </c>
      <c r="Q57" s="482">
        <v>95.23</v>
      </c>
      <c r="R57" s="482">
        <v>98.19</v>
      </c>
      <c r="S57" s="482">
        <v>96.77</v>
      </c>
      <c r="T57" s="482">
        <v>98.61</v>
      </c>
      <c r="U57" s="482">
        <v>97.95</v>
      </c>
      <c r="V57" s="482">
        <v>97.56</v>
      </c>
      <c r="W57" s="482">
        <v>100</v>
      </c>
      <c r="X57" s="482">
        <v>95.43</v>
      </c>
      <c r="Y57" s="658"/>
      <c r="Z57" s="483">
        <v>105.28</v>
      </c>
    </row>
    <row r="58" spans="1:26" ht="18" customHeight="1" x14ac:dyDescent="0.5">
      <c r="A58" s="240" t="s">
        <v>636</v>
      </c>
      <c r="B58" s="260" t="s">
        <v>3</v>
      </c>
      <c r="C58" s="261" t="s">
        <v>217</v>
      </c>
      <c r="D58" s="265">
        <v>95.62</v>
      </c>
      <c r="E58" s="657"/>
      <c r="F58" s="265">
        <v>94.32</v>
      </c>
      <c r="G58" s="265">
        <v>97.15</v>
      </c>
      <c r="H58" s="265">
        <v>103.97</v>
      </c>
      <c r="I58" s="265">
        <v>94.85</v>
      </c>
      <c r="J58" s="265">
        <v>95.13</v>
      </c>
      <c r="K58" s="265">
        <v>98.24</v>
      </c>
      <c r="L58" s="265">
        <v>98.69</v>
      </c>
      <c r="M58" s="265">
        <v>99.7</v>
      </c>
      <c r="N58" s="265">
        <v>99.9</v>
      </c>
      <c r="O58" s="265">
        <v>95.49</v>
      </c>
      <c r="P58" s="265">
        <v>100.09</v>
      </c>
      <c r="Q58" s="265">
        <v>97.6</v>
      </c>
      <c r="R58" s="265">
        <v>98.25</v>
      </c>
      <c r="S58" s="265">
        <v>98.15</v>
      </c>
      <c r="T58" s="265">
        <v>98.04</v>
      </c>
      <c r="U58" s="265">
        <v>99.31</v>
      </c>
      <c r="V58" s="265">
        <v>97.14</v>
      </c>
      <c r="W58" s="265">
        <v>100</v>
      </c>
      <c r="X58" s="265">
        <v>91.91</v>
      </c>
      <c r="Y58" s="658"/>
      <c r="Z58" s="265">
        <v>105.08</v>
      </c>
    </row>
    <row r="59" spans="1:26" ht="18" customHeight="1" x14ac:dyDescent="0.5">
      <c r="A59" s="242" t="s">
        <v>636</v>
      </c>
      <c r="B59" s="262" t="s">
        <v>4</v>
      </c>
      <c r="C59" s="263" t="s">
        <v>218</v>
      </c>
      <c r="D59" s="266">
        <v>96.04</v>
      </c>
      <c r="E59" s="657"/>
      <c r="F59" s="266">
        <v>96.02</v>
      </c>
      <c r="G59" s="266">
        <v>98.62</v>
      </c>
      <c r="H59" s="266">
        <v>111.5</v>
      </c>
      <c r="I59" s="266">
        <v>98.16</v>
      </c>
      <c r="J59" s="266">
        <v>95.13</v>
      </c>
      <c r="K59" s="266">
        <v>98.14</v>
      </c>
      <c r="L59" s="266">
        <v>99.82</v>
      </c>
      <c r="M59" s="266">
        <v>102.56</v>
      </c>
      <c r="N59" s="266">
        <v>100.1</v>
      </c>
      <c r="O59" s="266">
        <v>96.95</v>
      </c>
      <c r="P59" s="266">
        <v>100.09</v>
      </c>
      <c r="Q59" s="266">
        <v>97.65</v>
      </c>
      <c r="R59" s="266">
        <v>98.25</v>
      </c>
      <c r="S59" s="266">
        <v>99.91</v>
      </c>
      <c r="T59" s="266">
        <v>99.73</v>
      </c>
      <c r="U59" s="266">
        <v>99.61</v>
      </c>
      <c r="V59" s="266">
        <v>97.14</v>
      </c>
      <c r="W59" s="266">
        <v>111.51</v>
      </c>
      <c r="X59" s="266">
        <v>92.88</v>
      </c>
      <c r="Y59" s="658"/>
      <c r="Z59" s="266">
        <v>104.39</v>
      </c>
    </row>
    <row r="60" spans="1:26" ht="18" customHeight="1" x14ac:dyDescent="0.5">
      <c r="A60" s="240" t="s">
        <v>636</v>
      </c>
      <c r="B60" s="260" t="s">
        <v>5</v>
      </c>
      <c r="C60" s="261" t="s">
        <v>219</v>
      </c>
      <c r="D60" s="265">
        <v>77.11</v>
      </c>
      <c r="E60" s="657"/>
      <c r="F60" s="265">
        <v>93.05</v>
      </c>
      <c r="G60" s="265">
        <v>101.38</v>
      </c>
      <c r="H60" s="265">
        <v>88.25</v>
      </c>
      <c r="I60" s="265">
        <v>98.33</v>
      </c>
      <c r="J60" s="265">
        <v>96.42</v>
      </c>
      <c r="K60" s="265">
        <v>104.89</v>
      </c>
      <c r="L60" s="265">
        <v>111.75</v>
      </c>
      <c r="M60" s="265">
        <v>103.53</v>
      </c>
      <c r="N60" s="265">
        <v>108.9</v>
      </c>
      <c r="O60" s="265">
        <v>90.83</v>
      </c>
      <c r="P60" s="265">
        <v>89.86</v>
      </c>
      <c r="Q60" s="265">
        <v>102.05</v>
      </c>
      <c r="R60" s="265">
        <v>100.69</v>
      </c>
      <c r="S60" s="265">
        <v>93.29</v>
      </c>
      <c r="T60" s="265">
        <v>99.16</v>
      </c>
      <c r="U60" s="265">
        <v>98.92</v>
      </c>
      <c r="V60" s="265">
        <v>103.75</v>
      </c>
      <c r="W60" s="265">
        <v>99.1</v>
      </c>
      <c r="X60" s="265">
        <v>93.44</v>
      </c>
      <c r="Y60" s="658"/>
      <c r="Z60" s="265">
        <v>76.75</v>
      </c>
    </row>
    <row r="61" spans="1:26" ht="18" customHeight="1" x14ac:dyDescent="0.5">
      <c r="A61" s="376" t="s">
        <v>636</v>
      </c>
      <c r="B61" s="377" t="s">
        <v>693</v>
      </c>
      <c r="C61" s="378" t="s">
        <v>694</v>
      </c>
      <c r="D61" s="379">
        <v>89.57</v>
      </c>
      <c r="E61" s="657"/>
      <c r="F61" s="379">
        <v>94.44</v>
      </c>
      <c r="G61" s="379">
        <v>99.05</v>
      </c>
      <c r="H61" s="379">
        <v>100.64</v>
      </c>
      <c r="I61" s="379">
        <v>97.08</v>
      </c>
      <c r="J61" s="379">
        <v>95.56</v>
      </c>
      <c r="K61" s="379">
        <v>100.45</v>
      </c>
      <c r="L61" s="379">
        <v>103.4</v>
      </c>
      <c r="M61" s="379">
        <v>101.93</v>
      </c>
      <c r="N61" s="379">
        <v>102.97</v>
      </c>
      <c r="O61" s="379">
        <v>94.33</v>
      </c>
      <c r="P61" s="379">
        <v>96.69</v>
      </c>
      <c r="Q61" s="379">
        <v>99.12</v>
      </c>
      <c r="R61" s="379">
        <v>99.06</v>
      </c>
      <c r="S61" s="379">
        <v>97.13</v>
      </c>
      <c r="T61" s="379">
        <v>98.98</v>
      </c>
      <c r="U61" s="379">
        <v>99.28</v>
      </c>
      <c r="V61" s="379">
        <v>99.37</v>
      </c>
      <c r="W61" s="379">
        <v>103.16</v>
      </c>
      <c r="X61" s="379">
        <v>92.74</v>
      </c>
      <c r="Y61" s="658"/>
      <c r="Z61" s="379">
        <v>95.34</v>
      </c>
    </row>
    <row r="62" spans="1:26" ht="18" customHeight="1" x14ac:dyDescent="0.5">
      <c r="A62" s="242" t="s">
        <v>636</v>
      </c>
      <c r="B62" s="262" t="s">
        <v>6</v>
      </c>
      <c r="C62" s="263" t="s">
        <v>220</v>
      </c>
      <c r="D62" s="266">
        <v>76.430000000000007</v>
      </c>
      <c r="E62" s="657"/>
      <c r="F62" s="266">
        <v>93.23</v>
      </c>
      <c r="G62" s="266">
        <v>100.68</v>
      </c>
      <c r="H62" s="266">
        <v>88.72</v>
      </c>
      <c r="I62" s="266">
        <v>97.86</v>
      </c>
      <c r="J62" s="266">
        <v>96.04</v>
      </c>
      <c r="K62" s="266">
        <v>105.52</v>
      </c>
      <c r="L62" s="266">
        <v>110.94</v>
      </c>
      <c r="M62" s="266">
        <v>104.45</v>
      </c>
      <c r="N62" s="266">
        <v>106.38</v>
      </c>
      <c r="O62" s="266">
        <v>95.02</v>
      </c>
      <c r="P62" s="266">
        <v>90.73</v>
      </c>
      <c r="Q62" s="266">
        <v>104.5</v>
      </c>
      <c r="R62" s="266">
        <v>100.58</v>
      </c>
      <c r="S62" s="266">
        <v>92.95</v>
      </c>
      <c r="T62" s="266">
        <v>99.68</v>
      </c>
      <c r="U62" s="266">
        <v>98.36</v>
      </c>
      <c r="V62" s="266">
        <v>101.46</v>
      </c>
      <c r="W62" s="266">
        <v>98.86</v>
      </c>
      <c r="X62" s="266">
        <v>93.09</v>
      </c>
      <c r="Y62" s="658"/>
      <c r="Z62" s="266">
        <v>72.67</v>
      </c>
    </row>
    <row r="63" spans="1:26" ht="18" customHeight="1" x14ac:dyDescent="0.5">
      <c r="A63" s="246" t="s">
        <v>632</v>
      </c>
      <c r="E63" s="244"/>
      <c r="Z63" s="246" t="s">
        <v>632</v>
      </c>
    </row>
  </sheetData>
  <mergeCells count="6">
    <mergeCell ref="A5:A6"/>
    <mergeCell ref="B5:B6"/>
    <mergeCell ref="C5:C6"/>
    <mergeCell ref="D5:D6"/>
    <mergeCell ref="Y4:Y62"/>
    <mergeCell ref="E4:E6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91"/>
  <sheetViews>
    <sheetView showGridLines="0" rightToLeft="1" zoomScaleNormal="100" workbookViewId="0">
      <selection activeCell="G171" sqref="G171"/>
    </sheetView>
  </sheetViews>
  <sheetFormatPr defaultColWidth="8.88671875" defaultRowHeight="18.600000000000001" customHeight="1" outlineLevelRow="2" x14ac:dyDescent="0.5"/>
  <cols>
    <col min="1" max="1" width="7" style="2" customWidth="1"/>
    <col min="2" max="3" width="12" style="2" customWidth="1"/>
    <col min="4" max="4" width="15.5546875" style="2" customWidth="1"/>
    <col min="5" max="5" width="6.88671875" style="2" customWidth="1"/>
    <col min="6" max="6" width="7" style="2" customWidth="1"/>
    <col min="7" max="7" width="15.5546875" style="2" customWidth="1"/>
    <col min="8" max="9" width="7" style="2" customWidth="1"/>
    <col min="10" max="10" width="18.6640625" style="2" customWidth="1"/>
    <col min="11" max="12" width="7" style="2" customWidth="1"/>
    <col min="13" max="13" width="15.44140625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11" t="s">
        <v>743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12" t="s">
        <v>744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02" t="s">
        <v>1</v>
      </c>
      <c r="B4" s="576" t="s">
        <v>2</v>
      </c>
      <c r="C4" s="581" t="s">
        <v>216</v>
      </c>
      <c r="D4" s="577" t="s">
        <v>499</v>
      </c>
      <c r="E4" s="573" t="s">
        <v>496</v>
      </c>
      <c r="F4" s="582"/>
      <c r="G4" s="578" t="s">
        <v>500</v>
      </c>
      <c r="H4" s="573" t="s">
        <v>496</v>
      </c>
      <c r="I4" s="575"/>
      <c r="J4" s="579" t="s">
        <v>745</v>
      </c>
      <c r="K4" s="573" t="s">
        <v>496</v>
      </c>
      <c r="L4" s="582"/>
      <c r="M4" s="580" t="s">
        <v>746</v>
      </c>
      <c r="N4" s="573" t="s">
        <v>496</v>
      </c>
      <c r="O4" s="574"/>
      <c r="T4" s="2"/>
      <c r="U4" s="2"/>
    </row>
    <row r="5" spans="1:21" ht="36" customHeight="1" x14ac:dyDescent="0.5">
      <c r="A5" s="102" t="s">
        <v>229</v>
      </c>
      <c r="B5" s="576"/>
      <c r="C5" s="581"/>
      <c r="D5" s="577"/>
      <c r="E5" s="544" t="s">
        <v>751</v>
      </c>
      <c r="F5" s="545" t="s">
        <v>497</v>
      </c>
      <c r="G5" s="578"/>
      <c r="H5" s="544" t="s">
        <v>751</v>
      </c>
      <c r="I5" s="547" t="s">
        <v>497</v>
      </c>
      <c r="J5" s="579"/>
      <c r="K5" s="544" t="s">
        <v>751</v>
      </c>
      <c r="L5" s="545" t="s">
        <v>497</v>
      </c>
      <c r="M5" s="580"/>
      <c r="N5" s="544" t="s">
        <v>751</v>
      </c>
      <c r="O5" s="546" t="s">
        <v>497</v>
      </c>
      <c r="T5" s="2"/>
      <c r="U5" s="2"/>
    </row>
    <row r="6" spans="1:21" s="236" customFormat="1" ht="18.600000000000001" customHeight="1" outlineLevel="2" x14ac:dyDescent="0.5">
      <c r="A6" s="240">
        <v>2017</v>
      </c>
      <c r="B6" s="260" t="s">
        <v>3</v>
      </c>
      <c r="C6" s="402" t="s">
        <v>217</v>
      </c>
      <c r="D6" s="427">
        <v>69719.941191999998</v>
      </c>
      <c r="E6" s="382">
        <v>2.469251053456234</v>
      </c>
      <c r="F6" s="428">
        <v>65.101177751642055</v>
      </c>
      <c r="G6" s="429">
        <v>45353.095735000003</v>
      </c>
      <c r="H6" s="382">
        <v>12.21384686574809</v>
      </c>
      <c r="I6" s="430">
        <v>-8.2147671035222025</v>
      </c>
      <c r="J6" s="427">
        <v>115073.03692700001</v>
      </c>
      <c r="K6" s="382">
        <v>6.1006051721626875</v>
      </c>
      <c r="L6" s="428">
        <v>25.569645245681439</v>
      </c>
      <c r="M6" s="429">
        <v>24366.845456999996</v>
      </c>
      <c r="N6" s="382">
        <v>-11.788477014593477</v>
      </c>
      <c r="O6" s="383">
        <v>439.20212167382448</v>
      </c>
    </row>
    <row r="7" spans="1:21" s="236" customFormat="1" ht="18.600000000000001" customHeight="1" outlineLevel="2" x14ac:dyDescent="0.5">
      <c r="A7" s="242">
        <v>2017</v>
      </c>
      <c r="B7" s="262" t="s">
        <v>4</v>
      </c>
      <c r="C7" s="410" t="s">
        <v>218</v>
      </c>
      <c r="D7" s="431">
        <v>66377.751740000007</v>
      </c>
      <c r="E7" s="386">
        <v>-4.793735328599924</v>
      </c>
      <c r="F7" s="432">
        <v>49.656349649958372</v>
      </c>
      <c r="G7" s="433">
        <v>38864.130824</v>
      </c>
      <c r="H7" s="386">
        <v>-14.307655973288547</v>
      </c>
      <c r="I7" s="434">
        <v>-14.248407049315571</v>
      </c>
      <c r="J7" s="431">
        <v>105241.882564</v>
      </c>
      <c r="K7" s="386">
        <v>-8.5434039333095022</v>
      </c>
      <c r="L7" s="432">
        <v>17.358950098474057</v>
      </c>
      <c r="M7" s="433">
        <v>27513.620916000007</v>
      </c>
      <c r="N7" s="386">
        <v>12.914168411964136</v>
      </c>
      <c r="O7" s="387">
        <v>2941.4025321025156</v>
      </c>
    </row>
    <row r="8" spans="1:21" s="236" customFormat="1" ht="18.600000000000001" customHeight="1" outlineLevel="2" x14ac:dyDescent="0.5">
      <c r="A8" s="240">
        <v>2017</v>
      </c>
      <c r="B8" s="260" t="s">
        <v>5</v>
      </c>
      <c r="C8" s="402" t="s">
        <v>219</v>
      </c>
      <c r="D8" s="427">
        <v>71276.076553999999</v>
      </c>
      <c r="E8" s="382">
        <v>7.3794677969609479</v>
      </c>
      <c r="F8" s="428">
        <v>32.968890676635375</v>
      </c>
      <c r="G8" s="429">
        <v>41503.248833999998</v>
      </c>
      <c r="H8" s="382">
        <v>6.7906266113386238</v>
      </c>
      <c r="I8" s="430">
        <v>-14.189413281822549</v>
      </c>
      <c r="J8" s="427">
        <v>112779.325388</v>
      </c>
      <c r="K8" s="382">
        <v>7.1620182387143405</v>
      </c>
      <c r="L8" s="428">
        <v>10.600831641612629</v>
      </c>
      <c r="M8" s="429">
        <v>29772.827720000001</v>
      </c>
      <c r="N8" s="382">
        <v>8.2112303971092242</v>
      </c>
      <c r="O8" s="383">
        <v>468.45971406084476</v>
      </c>
    </row>
    <row r="9" spans="1:21" s="236" customFormat="1" ht="18.600000000000001" customHeight="1" outlineLevel="1" x14ac:dyDescent="0.5">
      <c r="A9" s="376">
        <v>2017</v>
      </c>
      <c r="B9" s="377" t="s">
        <v>693</v>
      </c>
      <c r="C9" s="417" t="s">
        <v>694</v>
      </c>
      <c r="D9" s="435">
        <f>SUM(D6:D8)</f>
        <v>207373.769486</v>
      </c>
      <c r="E9" s="390"/>
      <c r="F9" s="436"/>
      <c r="G9" s="435">
        <f>SUM(G6:G8)</f>
        <v>125720.475393</v>
      </c>
      <c r="H9" s="390"/>
      <c r="I9" s="437"/>
      <c r="J9" s="435">
        <f>SUM(J6:J8)</f>
        <v>333094.24487900001</v>
      </c>
      <c r="K9" s="390"/>
      <c r="L9" s="436"/>
      <c r="M9" s="435">
        <f>D9-G9</f>
        <v>81653.294093000004</v>
      </c>
      <c r="N9" s="390"/>
      <c r="O9" s="391"/>
    </row>
    <row r="10" spans="1:21" s="236" customFormat="1" ht="18.600000000000001" customHeight="1" outlineLevel="2" x14ac:dyDescent="0.5">
      <c r="A10" s="242">
        <v>2017</v>
      </c>
      <c r="B10" s="262" t="s">
        <v>6</v>
      </c>
      <c r="C10" s="410" t="s">
        <v>220</v>
      </c>
      <c r="D10" s="431">
        <v>67148.298376999999</v>
      </c>
      <c r="E10" s="386">
        <v>-5.7912533581624963</v>
      </c>
      <c r="F10" s="432">
        <v>27.54731438942002</v>
      </c>
      <c r="G10" s="433">
        <v>44124.793023999999</v>
      </c>
      <c r="H10" s="386">
        <v>6.3164794652229572</v>
      </c>
      <c r="I10" s="434">
        <v>-0.24858620149069699</v>
      </c>
      <c r="J10" s="431">
        <v>111273.091401</v>
      </c>
      <c r="K10" s="386">
        <v>-1.3355586068794389</v>
      </c>
      <c r="L10" s="432">
        <v>14.855965730961129</v>
      </c>
      <c r="M10" s="433">
        <v>23023.505353</v>
      </c>
      <c r="N10" s="386">
        <v>-22.669403223886995</v>
      </c>
      <c r="O10" s="387">
        <v>173.72955667165195</v>
      </c>
    </row>
    <row r="11" spans="1:21" s="236" customFormat="1" ht="18.600000000000001" customHeight="1" outlineLevel="2" x14ac:dyDescent="0.5">
      <c r="A11" s="240">
        <v>2017</v>
      </c>
      <c r="B11" s="260" t="s">
        <v>7</v>
      </c>
      <c r="C11" s="402" t="s">
        <v>221</v>
      </c>
      <c r="D11" s="427">
        <v>63727.453027000003</v>
      </c>
      <c r="E11" s="382">
        <v>-5.09446319963891</v>
      </c>
      <c r="F11" s="428">
        <v>0.84308467146008148</v>
      </c>
      <c r="G11" s="429">
        <v>47263.030852000004</v>
      </c>
      <c r="H11" s="382">
        <v>7.1121870787996144</v>
      </c>
      <c r="I11" s="430">
        <v>-3.9615325333893892</v>
      </c>
      <c r="J11" s="427">
        <v>110990.48387900001</v>
      </c>
      <c r="K11" s="382">
        <v>-0.2539765170912256</v>
      </c>
      <c r="L11" s="428">
        <v>-1.2604066700602767</v>
      </c>
      <c r="M11" s="429">
        <v>16464.422175</v>
      </c>
      <c r="N11" s="382">
        <v>-28.488638360819117</v>
      </c>
      <c r="O11" s="383">
        <v>17.753872654612262</v>
      </c>
    </row>
    <row r="12" spans="1:21" s="236" customFormat="1" ht="18.600000000000001" customHeight="1" outlineLevel="2" x14ac:dyDescent="0.5">
      <c r="A12" s="242">
        <v>2017</v>
      </c>
      <c r="B12" s="262" t="s">
        <v>8</v>
      </c>
      <c r="C12" s="410" t="s">
        <v>222</v>
      </c>
      <c r="D12" s="431">
        <v>58852.531509</v>
      </c>
      <c r="E12" s="386">
        <v>-7.6496412243787564</v>
      </c>
      <c r="F12" s="432">
        <v>-2.076468564540257</v>
      </c>
      <c r="G12" s="433">
        <v>35322.480409000003</v>
      </c>
      <c r="H12" s="386">
        <v>-25.264038779888608</v>
      </c>
      <c r="I12" s="434">
        <v>-23.509656912729948</v>
      </c>
      <c r="J12" s="431">
        <v>94175.011918000004</v>
      </c>
      <c r="K12" s="386">
        <v>-15.150372692610258</v>
      </c>
      <c r="L12" s="432">
        <v>-11.389302053051631</v>
      </c>
      <c r="M12" s="433">
        <v>23530.051099999997</v>
      </c>
      <c r="N12" s="386">
        <v>42.914527153759636</v>
      </c>
      <c r="O12" s="387">
        <v>69.01959370038449</v>
      </c>
    </row>
    <row r="13" spans="1:21" s="236" customFormat="1" ht="18.600000000000001" customHeight="1" outlineLevel="1" x14ac:dyDescent="0.5">
      <c r="A13" s="376">
        <v>2017</v>
      </c>
      <c r="B13" s="377" t="s">
        <v>698</v>
      </c>
      <c r="C13" s="417" t="s">
        <v>695</v>
      </c>
      <c r="D13" s="435">
        <f>SUM(D10:D12)</f>
        <v>189728.282913</v>
      </c>
      <c r="E13" s="390">
        <f>(D13/D9-1)*100</f>
        <v>-8.5090253298362626</v>
      </c>
      <c r="F13" s="436"/>
      <c r="G13" s="435">
        <f>SUM(G10:G12)</f>
        <v>126710.30428500002</v>
      </c>
      <c r="H13" s="390">
        <f>(G13/G9-1)*100</f>
        <v>0.78732512656018994</v>
      </c>
      <c r="I13" s="437"/>
      <c r="J13" s="435">
        <f>SUM(J10:J12)</f>
        <v>316438.58719799999</v>
      </c>
      <c r="K13" s="390">
        <f>(J13/J9-1)*100</f>
        <v>-5.000283834699804</v>
      </c>
      <c r="L13" s="436"/>
      <c r="M13" s="435">
        <f>D13-G13</f>
        <v>63017.978627999983</v>
      </c>
      <c r="N13" s="390">
        <f>(M13/M9-1)*100</f>
        <v>-22.822490717612819</v>
      </c>
      <c r="O13" s="391"/>
    </row>
    <row r="14" spans="1:21" s="236" customFormat="1" ht="18.600000000000001" customHeight="1" outlineLevel="2" x14ac:dyDescent="0.5">
      <c r="A14" s="240">
        <v>2017</v>
      </c>
      <c r="B14" s="260" t="s">
        <v>9</v>
      </c>
      <c r="C14" s="402" t="s">
        <v>223</v>
      </c>
      <c r="D14" s="427">
        <v>64155.731894999997</v>
      </c>
      <c r="E14" s="382">
        <v>9.0109979129598052</v>
      </c>
      <c r="F14" s="428">
        <v>11.461633421268335</v>
      </c>
      <c r="G14" s="429">
        <v>44894.211418999999</v>
      </c>
      <c r="H14" s="382">
        <v>27.098128158522993</v>
      </c>
      <c r="I14" s="430">
        <v>20.532608811974363</v>
      </c>
      <c r="J14" s="427">
        <v>109049.943314</v>
      </c>
      <c r="K14" s="382">
        <v>15.794987537619743</v>
      </c>
      <c r="L14" s="428">
        <v>15.025390151237094</v>
      </c>
      <c r="M14" s="429">
        <v>19261.520475999998</v>
      </c>
      <c r="N14" s="382">
        <v>-18.140762235743718</v>
      </c>
      <c r="O14" s="383">
        <v>-5.1719569178161349</v>
      </c>
    </row>
    <row r="15" spans="1:21" s="236" customFormat="1" ht="18.600000000000001" customHeight="1" outlineLevel="2" x14ac:dyDescent="0.5">
      <c r="A15" s="242">
        <v>2017</v>
      </c>
      <c r="B15" s="262" t="s">
        <v>10</v>
      </c>
      <c r="C15" s="410" t="s">
        <v>224</v>
      </c>
      <c r="D15" s="431">
        <v>68118.803327000001</v>
      </c>
      <c r="E15" s="386">
        <v>6.1772678994390429</v>
      </c>
      <c r="F15" s="432">
        <v>12.714838298704079</v>
      </c>
      <c r="G15" s="433">
        <v>43538.375118000004</v>
      </c>
      <c r="H15" s="386">
        <v>-3.0200693099293074</v>
      </c>
      <c r="I15" s="434">
        <v>-3.4581189080702734</v>
      </c>
      <c r="J15" s="431">
        <v>111657.178445</v>
      </c>
      <c r="K15" s="386">
        <v>2.3908633528517242</v>
      </c>
      <c r="L15" s="432">
        <v>5.8035428506253206</v>
      </c>
      <c r="M15" s="433">
        <v>24580.428208999998</v>
      </c>
      <c r="N15" s="386">
        <v>27.614163376289007</v>
      </c>
      <c r="O15" s="387">
        <v>60.271716994696348</v>
      </c>
    </row>
    <row r="16" spans="1:21" s="236" customFormat="1" ht="18.600000000000001" customHeight="1" outlineLevel="2" x14ac:dyDescent="0.5">
      <c r="A16" s="240">
        <v>2017</v>
      </c>
      <c r="B16" s="260" t="s">
        <v>11</v>
      </c>
      <c r="C16" s="402" t="s">
        <v>225</v>
      </c>
      <c r="D16" s="427">
        <v>64013.944176999998</v>
      </c>
      <c r="E16" s="382">
        <v>-6.0260294507742396</v>
      </c>
      <c r="F16" s="428">
        <v>11.404191795852835</v>
      </c>
      <c r="G16" s="429">
        <v>35420.926003</v>
      </c>
      <c r="H16" s="382">
        <v>-18.644354762895176</v>
      </c>
      <c r="I16" s="430">
        <v>1.349877175909997</v>
      </c>
      <c r="J16" s="427">
        <v>99434.870179999998</v>
      </c>
      <c r="K16" s="382">
        <v>-10.946280781240104</v>
      </c>
      <c r="L16" s="428">
        <v>7.6016890818140448</v>
      </c>
      <c r="M16" s="429">
        <v>28593.018173999997</v>
      </c>
      <c r="N16" s="382">
        <v>16.324328977844292</v>
      </c>
      <c r="O16" s="383">
        <v>27.013310790346683</v>
      </c>
    </row>
    <row r="17" spans="1:15" s="236" customFormat="1" ht="18.600000000000001" customHeight="1" outlineLevel="1" x14ac:dyDescent="0.5">
      <c r="A17" s="376">
        <v>2017</v>
      </c>
      <c r="B17" s="377" t="s">
        <v>699</v>
      </c>
      <c r="C17" s="417" t="s">
        <v>696</v>
      </c>
      <c r="D17" s="435">
        <f>SUM(D14:D16)</f>
        <v>196288.479399</v>
      </c>
      <c r="E17" s="390">
        <f>(D17/D13-1)*100</f>
        <v>3.4576797856797015</v>
      </c>
      <c r="F17" s="436"/>
      <c r="G17" s="435">
        <f>SUM(G14:G16)</f>
        <v>123853.51254</v>
      </c>
      <c r="H17" s="390">
        <f>(G17/G13-1)*100</f>
        <v>-2.2545851824129937</v>
      </c>
      <c r="I17" s="437"/>
      <c r="J17" s="435">
        <f>SUM(J14:J16)</f>
        <v>320141.99193899997</v>
      </c>
      <c r="K17" s="390">
        <f>(J17/J13-1)*100</f>
        <v>1.1703391719046996</v>
      </c>
      <c r="L17" s="436"/>
      <c r="M17" s="435">
        <f>D17-G17</f>
        <v>72434.966859000007</v>
      </c>
      <c r="N17" s="390">
        <f>(M17/M13-1)*100</f>
        <v>14.94333591146939</v>
      </c>
      <c r="O17" s="391"/>
    </row>
    <row r="18" spans="1:15" s="236" customFormat="1" ht="18.600000000000001" customHeight="1" outlineLevel="2" x14ac:dyDescent="0.5">
      <c r="A18" s="242">
        <v>2017</v>
      </c>
      <c r="B18" s="262" t="s">
        <v>12</v>
      </c>
      <c r="C18" s="410" t="s">
        <v>226</v>
      </c>
      <c r="D18" s="431">
        <v>76862.456307999993</v>
      </c>
      <c r="E18" s="386">
        <v>20.07142708700087</v>
      </c>
      <c r="F18" s="432">
        <v>14.152238364582793</v>
      </c>
      <c r="G18" s="433">
        <v>44668.277562000003</v>
      </c>
      <c r="H18" s="386">
        <v>26.107029382057355</v>
      </c>
      <c r="I18" s="434">
        <v>4.1759355114161734</v>
      </c>
      <c r="J18" s="431">
        <v>121530.73387</v>
      </c>
      <c r="K18" s="386">
        <v>22.22144369475356</v>
      </c>
      <c r="L18" s="432">
        <v>10.270945623277839</v>
      </c>
      <c r="M18" s="433">
        <v>32194.17874599999</v>
      </c>
      <c r="N18" s="386">
        <v>12.594545109178352</v>
      </c>
      <c r="O18" s="387">
        <v>31.643609378813924</v>
      </c>
    </row>
    <row r="19" spans="1:15" s="236" customFormat="1" ht="18.600000000000001" customHeight="1" outlineLevel="2" x14ac:dyDescent="0.5">
      <c r="A19" s="240">
        <v>2017</v>
      </c>
      <c r="B19" s="260" t="s">
        <v>13</v>
      </c>
      <c r="C19" s="402" t="s">
        <v>227</v>
      </c>
      <c r="D19" s="427">
        <v>80685.505999000001</v>
      </c>
      <c r="E19" s="382">
        <v>4.9738843573778668</v>
      </c>
      <c r="F19" s="428">
        <v>31.261970061033907</v>
      </c>
      <c r="G19" s="429">
        <v>40691.838113999998</v>
      </c>
      <c r="H19" s="382">
        <v>-8.902155321482164</v>
      </c>
      <c r="I19" s="430">
        <v>-3.8507486779633449</v>
      </c>
      <c r="J19" s="427">
        <v>121377.344113</v>
      </c>
      <c r="K19" s="382">
        <v>-0.12621478708758627</v>
      </c>
      <c r="L19" s="428">
        <v>16.944448710255756</v>
      </c>
      <c r="M19" s="429">
        <v>39993.667885000003</v>
      </c>
      <c r="N19" s="382">
        <v>24.226395711271469</v>
      </c>
      <c r="O19" s="383">
        <v>108.87114614883173</v>
      </c>
    </row>
    <row r="20" spans="1:15" s="236" customFormat="1" ht="18.600000000000001" customHeight="1" outlineLevel="2" x14ac:dyDescent="0.5">
      <c r="A20" s="242">
        <v>2017</v>
      </c>
      <c r="B20" s="262" t="s">
        <v>14</v>
      </c>
      <c r="C20" s="410" t="s">
        <v>228</v>
      </c>
      <c r="D20" s="431">
        <v>80942.793724999996</v>
      </c>
      <c r="E20" s="386">
        <v>0.3188772541169671</v>
      </c>
      <c r="F20" s="432">
        <v>18.963775777350445</v>
      </c>
      <c r="G20" s="433">
        <v>42802.208843</v>
      </c>
      <c r="H20" s="386">
        <v>5.1862261003980725</v>
      </c>
      <c r="I20" s="434">
        <v>5.9023740449450246</v>
      </c>
      <c r="J20" s="431">
        <v>123745.002568</v>
      </c>
      <c r="K20" s="386">
        <v>1.9506593032681208</v>
      </c>
      <c r="L20" s="432">
        <v>14.096403554767246</v>
      </c>
      <c r="M20" s="433">
        <v>38140.584881999996</v>
      </c>
      <c r="N20" s="386">
        <v>-4.6334409945305941</v>
      </c>
      <c r="O20" s="387">
        <v>38.074462118315374</v>
      </c>
    </row>
    <row r="21" spans="1:15" s="236" customFormat="1" ht="18.600000000000001" customHeight="1" outlineLevel="1" x14ac:dyDescent="0.5">
      <c r="A21" s="376">
        <v>2017</v>
      </c>
      <c r="B21" s="377" t="s">
        <v>700</v>
      </c>
      <c r="C21" s="417" t="s">
        <v>697</v>
      </c>
      <c r="D21" s="435">
        <f>SUM(D18:D20)</f>
        <v>238490.756032</v>
      </c>
      <c r="E21" s="390">
        <f>(D21/D17-1)*100</f>
        <v>21.500129178348004</v>
      </c>
      <c r="F21" s="436"/>
      <c r="G21" s="435">
        <f>SUM(G18:G20)</f>
        <v>128162.324519</v>
      </c>
      <c r="H21" s="390">
        <f>(G21/G17-1)*100</f>
        <v>3.4789582391604901</v>
      </c>
      <c r="I21" s="437"/>
      <c r="J21" s="435">
        <f>SUM(J18:J20)</f>
        <v>366653.08055099996</v>
      </c>
      <c r="K21" s="390">
        <f>(J21/J17-1)*100</f>
        <v>14.528268638018037</v>
      </c>
      <c r="L21" s="436"/>
      <c r="M21" s="435">
        <f>D21-G21</f>
        <v>110328.431513</v>
      </c>
      <c r="N21" s="390">
        <f>(M21/M17-1)*100</f>
        <v>52.313773716170012</v>
      </c>
      <c r="O21" s="391"/>
    </row>
    <row r="22" spans="1:15" s="236" customFormat="1" ht="18.600000000000001" customHeight="1" x14ac:dyDescent="0.5">
      <c r="A22" s="376">
        <v>2017</v>
      </c>
      <c r="B22" s="377" t="s">
        <v>21</v>
      </c>
      <c r="C22" s="417" t="s">
        <v>240</v>
      </c>
      <c r="D22" s="435">
        <f>SUBTOTAL(9,D6:D8,D10:D12,D14:D16,D18:D20)</f>
        <v>831881.28782999993</v>
      </c>
      <c r="E22" s="390"/>
      <c r="F22" s="436">
        <v>20.83867976932514</v>
      </c>
      <c r="G22" s="435">
        <f>SUBTOTAL(9,G6:G8,G10:G12,G14:G16,G18:G20)</f>
        <v>504446.616737</v>
      </c>
      <c r="H22" s="390"/>
      <c r="I22" s="437">
        <v>-4.0311827132157525</v>
      </c>
      <c r="J22" s="435">
        <f>SUBTOTAL(9,J6:J8,J10:J12,J14:J16,J18:J20)</f>
        <v>1336327.904567</v>
      </c>
      <c r="K22" s="390"/>
      <c r="L22" s="436">
        <v>10.071085852720053</v>
      </c>
      <c r="M22" s="435">
        <f>D22-G22</f>
        <v>327434.67109299992</v>
      </c>
      <c r="N22" s="390"/>
      <c r="O22" s="391">
        <v>101.14293974490009</v>
      </c>
    </row>
    <row r="23" spans="1:15" s="236" customFormat="1" ht="18.600000000000001" customHeight="1" outlineLevel="2" x14ac:dyDescent="0.5">
      <c r="A23" s="240">
        <v>2018</v>
      </c>
      <c r="B23" s="260" t="s">
        <v>3</v>
      </c>
      <c r="C23" s="402" t="s">
        <v>217</v>
      </c>
      <c r="D23" s="427">
        <v>84238.516967000003</v>
      </c>
      <c r="E23" s="382">
        <v>4.0716697439392879</v>
      </c>
      <c r="F23" s="428">
        <v>20.824136576675613</v>
      </c>
      <c r="G23" s="429">
        <v>42205.095980999999</v>
      </c>
      <c r="H23" s="382">
        <v>-1.3950515128558716</v>
      </c>
      <c r="I23" s="430">
        <v>-6.9410912375064697</v>
      </c>
      <c r="J23" s="427">
        <v>126443.61294799999</v>
      </c>
      <c r="K23" s="382">
        <v>2.1807833237686314</v>
      </c>
      <c r="L23" s="428">
        <v>9.8811818342929847</v>
      </c>
      <c r="M23" s="429">
        <v>42033.420986000005</v>
      </c>
      <c r="N23" s="382">
        <v>10.206545379531365</v>
      </c>
      <c r="O23" s="383">
        <v>72.502513959700252</v>
      </c>
    </row>
    <row r="24" spans="1:15" s="236" customFormat="1" ht="18.600000000000001" customHeight="1" outlineLevel="2" x14ac:dyDescent="0.5">
      <c r="A24" s="242">
        <v>2018</v>
      </c>
      <c r="B24" s="262" t="s">
        <v>4</v>
      </c>
      <c r="C24" s="410" t="s">
        <v>218</v>
      </c>
      <c r="D24" s="431">
        <v>77549.696689999997</v>
      </c>
      <c r="E24" s="386">
        <v>-7.9403347991279567</v>
      </c>
      <c r="F24" s="432">
        <v>16.830857715338453</v>
      </c>
      <c r="G24" s="433">
        <v>42044.502259000001</v>
      </c>
      <c r="H24" s="386">
        <v>-0.38050789428910603</v>
      </c>
      <c r="I24" s="434">
        <v>8.1833077636616292</v>
      </c>
      <c r="J24" s="431">
        <v>119594.198949</v>
      </c>
      <c r="K24" s="386">
        <v>-5.4169711219947629</v>
      </c>
      <c r="L24" s="432">
        <v>13.637456909108426</v>
      </c>
      <c r="M24" s="433">
        <v>35505.194430999996</v>
      </c>
      <c r="N24" s="386">
        <v>-15.531037926164403</v>
      </c>
      <c r="O24" s="387">
        <v>29.045880727216993</v>
      </c>
    </row>
    <row r="25" spans="1:15" s="236" customFormat="1" ht="18.600000000000001" customHeight="1" outlineLevel="2" x14ac:dyDescent="0.5">
      <c r="A25" s="240">
        <v>2018</v>
      </c>
      <c r="B25" s="260" t="s">
        <v>5</v>
      </c>
      <c r="C25" s="402" t="s">
        <v>219</v>
      </c>
      <c r="D25" s="427">
        <v>82446.778292999996</v>
      </c>
      <c r="E25" s="382">
        <v>6.3147656432181343</v>
      </c>
      <c r="F25" s="428">
        <v>15.672441973621943</v>
      </c>
      <c r="G25" s="429">
        <v>41806.037349999999</v>
      </c>
      <c r="H25" s="382">
        <v>-0.56717262944635527</v>
      </c>
      <c r="I25" s="430">
        <v>0.72955376869665578</v>
      </c>
      <c r="J25" s="427">
        <v>124252.81564299999</v>
      </c>
      <c r="K25" s="382">
        <v>3.8953533991950895</v>
      </c>
      <c r="L25" s="428">
        <v>10.173398551132685</v>
      </c>
      <c r="M25" s="429">
        <v>40640.740942999997</v>
      </c>
      <c r="N25" s="382">
        <v>14.464211770422233</v>
      </c>
      <c r="O25" s="383">
        <v>36.502791488963737</v>
      </c>
    </row>
    <row r="26" spans="1:15" s="236" customFormat="1" ht="18.600000000000001" customHeight="1" outlineLevel="1" x14ac:dyDescent="0.5">
      <c r="A26" s="376">
        <v>2018</v>
      </c>
      <c r="B26" s="377" t="s">
        <v>693</v>
      </c>
      <c r="C26" s="417" t="s">
        <v>694</v>
      </c>
      <c r="D26" s="435">
        <f>SUM(D23:D25)</f>
        <v>244234.99195</v>
      </c>
      <c r="E26" s="390">
        <f>(D26/D21-1)*100</f>
        <v>2.4085780151702263</v>
      </c>
      <c r="F26" s="436">
        <f>(D26/D9-1)*100</f>
        <v>17.775257958306302</v>
      </c>
      <c r="G26" s="435">
        <f>SUM(G23:G25)</f>
        <v>126055.63558999999</v>
      </c>
      <c r="H26" s="390">
        <f>(G26/G21-1)*100</f>
        <v>-1.6437661667783598</v>
      </c>
      <c r="I26" s="436">
        <f>(G26/G9-1)*100</f>
        <v>0.26659157623472041</v>
      </c>
      <c r="J26" s="435">
        <f>SUM(J23:J25)</f>
        <v>370290.62754000002</v>
      </c>
      <c r="K26" s="390">
        <f>(J26/J21-1)*100</f>
        <v>0.99209502986681297</v>
      </c>
      <c r="L26" s="436">
        <f>(J26/J9-1)*100</f>
        <v>11.166924446416647</v>
      </c>
      <c r="M26" s="435">
        <f>D26-G26</f>
        <v>118179.35636000001</v>
      </c>
      <c r="N26" s="390">
        <f>(M26/M21-1)*100</f>
        <v>7.1159579986188159</v>
      </c>
      <c r="O26" s="436">
        <f>(M26/M9-1)*100</f>
        <v>44.733115390786573</v>
      </c>
    </row>
    <row r="27" spans="1:15" s="236" customFormat="1" ht="18.600000000000001" customHeight="1" outlineLevel="2" x14ac:dyDescent="0.5">
      <c r="A27" s="242">
        <v>2018</v>
      </c>
      <c r="B27" s="262" t="s">
        <v>6</v>
      </c>
      <c r="C27" s="410" t="s">
        <v>220</v>
      </c>
      <c r="D27" s="431">
        <v>89650.312372999993</v>
      </c>
      <c r="E27" s="386">
        <v>8.7371929251134794</v>
      </c>
      <c r="F27" s="432">
        <v>33.510922152730991</v>
      </c>
      <c r="G27" s="433">
        <v>47224.032464999997</v>
      </c>
      <c r="H27" s="386">
        <v>12.959838957327063</v>
      </c>
      <c r="I27" s="434">
        <v>7.0238050506305605</v>
      </c>
      <c r="J27" s="431">
        <v>136874.34483799999</v>
      </c>
      <c r="K27" s="386">
        <v>10.157942200089742</v>
      </c>
      <c r="L27" s="432">
        <v>23.00758711262867</v>
      </c>
      <c r="M27" s="433">
        <v>42426.279907999997</v>
      </c>
      <c r="N27" s="386">
        <v>4.3934705016925699</v>
      </c>
      <c r="O27" s="387">
        <v>84.273763953462378</v>
      </c>
    </row>
    <row r="28" spans="1:15" s="236" customFormat="1" ht="18.600000000000001" customHeight="1" outlineLevel="2" x14ac:dyDescent="0.5">
      <c r="A28" s="240">
        <v>2018</v>
      </c>
      <c r="B28" s="260" t="s">
        <v>7</v>
      </c>
      <c r="C28" s="402" t="s">
        <v>221</v>
      </c>
      <c r="D28" s="427">
        <v>96399.469146000003</v>
      </c>
      <c r="E28" s="382">
        <v>7.5283137273626011</v>
      </c>
      <c r="F28" s="428">
        <v>51.268353852393169</v>
      </c>
      <c r="G28" s="429">
        <v>48527.659895999997</v>
      </c>
      <c r="H28" s="382">
        <v>2.7605169718748268</v>
      </c>
      <c r="I28" s="430">
        <v>2.6757256595753898</v>
      </c>
      <c r="J28" s="427">
        <v>144927.12904199999</v>
      </c>
      <c r="K28" s="382">
        <v>5.8833408214892247</v>
      </c>
      <c r="L28" s="428">
        <v>30.576175521495298</v>
      </c>
      <c r="M28" s="429">
        <v>47871.809250000006</v>
      </c>
      <c r="N28" s="382">
        <v>12.835274159809584</v>
      </c>
      <c r="O28" s="383">
        <v>190.75912134159063</v>
      </c>
    </row>
    <row r="29" spans="1:15" s="236" customFormat="1" ht="18.600000000000001" customHeight="1" outlineLevel="2" x14ac:dyDescent="0.5">
      <c r="A29" s="242">
        <v>2018</v>
      </c>
      <c r="B29" s="262" t="s">
        <v>8</v>
      </c>
      <c r="C29" s="410" t="s">
        <v>222</v>
      </c>
      <c r="D29" s="431">
        <v>95044.245836000002</v>
      </c>
      <c r="E29" s="386">
        <v>-1.4058410507919672</v>
      </c>
      <c r="F29" s="432">
        <v>61.495594835143841</v>
      </c>
      <c r="G29" s="433">
        <v>37268.086433999997</v>
      </c>
      <c r="H29" s="386">
        <v>-23.202382901072248</v>
      </c>
      <c r="I29" s="434">
        <v>5.5081240118807218</v>
      </c>
      <c r="J29" s="431">
        <v>132312.33227000001</v>
      </c>
      <c r="K29" s="386">
        <v>-8.7042342281852481</v>
      </c>
      <c r="L29" s="432">
        <v>40.496220361731304</v>
      </c>
      <c r="M29" s="433">
        <v>57776.159402000005</v>
      </c>
      <c r="N29" s="386">
        <v>20.689316545937729</v>
      </c>
      <c r="O29" s="387">
        <v>145.54200565250795</v>
      </c>
    </row>
    <row r="30" spans="1:15" s="236" customFormat="1" ht="18.600000000000001" customHeight="1" outlineLevel="1" x14ac:dyDescent="0.5">
      <c r="A30" s="376">
        <v>2018</v>
      </c>
      <c r="B30" s="377" t="s">
        <v>698</v>
      </c>
      <c r="C30" s="417" t="s">
        <v>695</v>
      </c>
      <c r="D30" s="435">
        <f>SUM(D27:D29)</f>
        <v>281094.02735500003</v>
      </c>
      <c r="E30" s="390">
        <f>(D30/D26-1)*100</f>
        <v>15.091627579943934</v>
      </c>
      <c r="F30" s="436">
        <f>(D30/D13-1)*100</f>
        <v>48.156101472702332</v>
      </c>
      <c r="G30" s="435">
        <f>SUM(G27:G29)</f>
        <v>133019.77879499999</v>
      </c>
      <c r="H30" s="390">
        <f>(G30/G26-1)*100</f>
        <v>5.5246583561334051</v>
      </c>
      <c r="I30" s="436">
        <f>(G30/G13-1)*100</f>
        <v>4.9794486293778695</v>
      </c>
      <c r="J30" s="435">
        <f>SUM(J27:J29)</f>
        <v>414113.80614999996</v>
      </c>
      <c r="K30" s="390">
        <f>(J30/J26-1)*100</f>
        <v>11.834806325273783</v>
      </c>
      <c r="L30" s="436">
        <f>(J30/J13-1)*100</f>
        <v>30.867037998397851</v>
      </c>
      <c r="M30" s="435">
        <f>D30-G30</f>
        <v>148074.24856000004</v>
      </c>
      <c r="N30" s="390">
        <f>(M30/M26-1)*100</f>
        <v>25.296204955570833</v>
      </c>
      <c r="O30" s="391">
        <f>((M30-M13)/ABS(M13))*100</f>
        <v>134.97143479338462</v>
      </c>
    </row>
    <row r="31" spans="1:15" s="236" customFormat="1" ht="18.600000000000001" customHeight="1" outlineLevel="2" x14ac:dyDescent="0.5">
      <c r="A31" s="240">
        <v>2018</v>
      </c>
      <c r="B31" s="260" t="s">
        <v>9</v>
      </c>
      <c r="C31" s="402" t="s">
        <v>223</v>
      </c>
      <c r="D31" s="427">
        <v>98596.849331000005</v>
      </c>
      <c r="E31" s="382">
        <v>3.7378417428131971</v>
      </c>
      <c r="F31" s="428">
        <v>53.6836170653743</v>
      </c>
      <c r="G31" s="429">
        <v>48363.985882000001</v>
      </c>
      <c r="H31" s="382">
        <v>29.773193393361662</v>
      </c>
      <c r="I31" s="430">
        <v>7.728779175151157</v>
      </c>
      <c r="J31" s="427">
        <v>146960.83521300001</v>
      </c>
      <c r="K31" s="382">
        <v>11.071154662369542</v>
      </c>
      <c r="L31" s="428">
        <v>34.764705736562227</v>
      </c>
      <c r="M31" s="429">
        <v>50232.863449000004</v>
      </c>
      <c r="N31" s="382">
        <v>-13.056070239135483</v>
      </c>
      <c r="O31" s="383">
        <v>160.79386365988364</v>
      </c>
    </row>
    <row r="32" spans="1:15" s="236" customFormat="1" ht="18.600000000000001" customHeight="1" outlineLevel="2" x14ac:dyDescent="0.5">
      <c r="A32" s="242">
        <v>2018</v>
      </c>
      <c r="B32" s="262" t="s">
        <v>10</v>
      </c>
      <c r="C32" s="410" t="s">
        <v>224</v>
      </c>
      <c r="D32" s="431">
        <v>92557.857946999997</v>
      </c>
      <c r="E32" s="386">
        <v>-6.1249334283760675</v>
      </c>
      <c r="F32" s="432">
        <v>35.877105037623558</v>
      </c>
      <c r="G32" s="433">
        <v>37265.704925999999</v>
      </c>
      <c r="H32" s="386">
        <v>-22.947407567022992</v>
      </c>
      <c r="I32" s="434">
        <v>-14.40722161770962</v>
      </c>
      <c r="J32" s="431">
        <v>129823.56287299999</v>
      </c>
      <c r="K32" s="386">
        <v>-11.661115231933628</v>
      </c>
      <c r="L32" s="432">
        <v>16.26978639528167</v>
      </c>
      <c r="M32" s="433">
        <v>55292.153020999998</v>
      </c>
      <c r="N32" s="386">
        <v>10.07167265536544</v>
      </c>
      <c r="O32" s="387">
        <v>124.94381526174982</v>
      </c>
    </row>
    <row r="33" spans="1:18" s="236" customFormat="1" ht="18.600000000000001" customHeight="1" outlineLevel="2" x14ac:dyDescent="0.5">
      <c r="A33" s="240">
        <v>2018</v>
      </c>
      <c r="B33" s="260" t="s">
        <v>11</v>
      </c>
      <c r="C33" s="402" t="s">
        <v>225</v>
      </c>
      <c r="D33" s="427">
        <v>97276.932631999996</v>
      </c>
      <c r="E33" s="382">
        <v>5.0985132863621496</v>
      </c>
      <c r="F33" s="428">
        <v>51.962098075111719</v>
      </c>
      <c r="G33" s="429">
        <v>42391.673384000002</v>
      </c>
      <c r="H33" s="382">
        <v>13.755189840575511</v>
      </c>
      <c r="I33" s="430">
        <v>19.679743495157666</v>
      </c>
      <c r="J33" s="427">
        <v>139668.60601600001</v>
      </c>
      <c r="K33" s="382">
        <v>7.5834023694380859</v>
      </c>
      <c r="L33" s="428">
        <v>40.462400929540806</v>
      </c>
      <c r="M33" s="429">
        <v>54885.259247999995</v>
      </c>
      <c r="N33" s="382">
        <v>-0.73589786392558254</v>
      </c>
      <c r="O33" s="383">
        <v>91.953360481223612</v>
      </c>
    </row>
    <row r="34" spans="1:18" s="236" customFormat="1" ht="18.600000000000001" customHeight="1" outlineLevel="1" x14ac:dyDescent="0.5">
      <c r="A34" s="376">
        <v>2018</v>
      </c>
      <c r="B34" s="377" t="s">
        <v>699</v>
      </c>
      <c r="C34" s="417" t="s">
        <v>696</v>
      </c>
      <c r="D34" s="435">
        <f>SUM(D31:D33)</f>
        <v>288431.63991000003</v>
      </c>
      <c r="E34" s="390">
        <f>(D34/D30-1)*100</f>
        <v>2.6103765434094983</v>
      </c>
      <c r="F34" s="436">
        <f>(D34/D17-1)*100</f>
        <v>46.942724704539863</v>
      </c>
      <c r="G34" s="435">
        <f>SUM(G31:G33)</f>
        <v>128021.36419200001</v>
      </c>
      <c r="H34" s="390">
        <f>(G34/G30-1)*100</f>
        <v>-3.7576476583254248</v>
      </c>
      <c r="I34" s="436">
        <f>(G34/G17-1)*100</f>
        <v>3.3651461040751229</v>
      </c>
      <c r="J34" s="435">
        <f>SUM(J31:J33)</f>
        <v>416453.00410200004</v>
      </c>
      <c r="K34" s="390">
        <f>(J34/J30-1)*100</f>
        <v>0.56486838092830727</v>
      </c>
      <c r="L34" s="436">
        <f>(J34/J17-1)*100</f>
        <v>30.083842353723856</v>
      </c>
      <c r="M34" s="435">
        <f>D34-G34</f>
        <v>160410.27571800002</v>
      </c>
      <c r="N34" s="390">
        <f>(M34/M30-1)*100</f>
        <v>8.3309740065987228</v>
      </c>
      <c r="O34" s="391">
        <f>((M34-M17)/ABS(M17))*100</f>
        <v>121.45419908902619</v>
      </c>
    </row>
    <row r="35" spans="1:18" s="236" customFormat="1" ht="18.600000000000001" customHeight="1" outlineLevel="2" x14ac:dyDescent="0.5">
      <c r="A35" s="242">
        <v>2018</v>
      </c>
      <c r="B35" s="262" t="s">
        <v>12</v>
      </c>
      <c r="C35" s="410" t="s">
        <v>226</v>
      </c>
      <c r="D35" s="431">
        <v>105900.009011</v>
      </c>
      <c r="E35" s="386">
        <v>8.8644616413032118</v>
      </c>
      <c r="F35" s="432">
        <v>37.778590612095385</v>
      </c>
      <c r="G35" s="433">
        <v>46086.489556</v>
      </c>
      <c r="H35" s="386">
        <v>8.7159007348705853</v>
      </c>
      <c r="I35" s="434">
        <v>3.1749869737679237</v>
      </c>
      <c r="J35" s="431">
        <v>151986.498567</v>
      </c>
      <c r="K35" s="386">
        <v>8.8193710113988679</v>
      </c>
      <c r="L35" s="432">
        <v>25.060133948979679</v>
      </c>
      <c r="M35" s="433">
        <v>59813.519455000001</v>
      </c>
      <c r="N35" s="386">
        <v>8.9792054816240867</v>
      </c>
      <c r="O35" s="387">
        <v>85.789859486419147</v>
      </c>
    </row>
    <row r="36" spans="1:18" s="236" customFormat="1" ht="18.600000000000001" customHeight="1" outlineLevel="2" x14ac:dyDescent="0.5">
      <c r="A36" s="240">
        <v>2018</v>
      </c>
      <c r="B36" s="260" t="s">
        <v>13</v>
      </c>
      <c r="C36" s="402" t="s">
        <v>227</v>
      </c>
      <c r="D36" s="427">
        <v>93856.724713999996</v>
      </c>
      <c r="E36" s="382">
        <v>-11.372316593239429</v>
      </c>
      <c r="F36" s="428">
        <v>16.324144655129547</v>
      </c>
      <c r="G36" s="429">
        <v>38908.824329000003</v>
      </c>
      <c r="H36" s="382">
        <v>-15.574337069605548</v>
      </c>
      <c r="I36" s="430">
        <v>-4.3817479564447375</v>
      </c>
      <c r="J36" s="427">
        <v>132765.54904300001</v>
      </c>
      <c r="K36" s="382">
        <v>-12.646484855710295</v>
      </c>
      <c r="L36" s="428">
        <v>9.3824799127239178</v>
      </c>
      <c r="M36" s="429">
        <v>54947.900384999994</v>
      </c>
      <c r="N36" s="382">
        <v>-8.1346476755319497</v>
      </c>
      <c r="O36" s="383">
        <v>37.391500432018923</v>
      </c>
    </row>
    <row r="37" spans="1:18" s="236" customFormat="1" ht="18.600000000000001" customHeight="1" outlineLevel="2" x14ac:dyDescent="0.5">
      <c r="A37" s="242">
        <v>2018</v>
      </c>
      <c r="B37" s="262" t="s">
        <v>14</v>
      </c>
      <c r="C37" s="410" t="s">
        <v>228</v>
      </c>
      <c r="D37" s="431">
        <v>90383.093051000003</v>
      </c>
      <c r="E37" s="386">
        <v>-3.7009939070267284</v>
      </c>
      <c r="F37" s="432">
        <v>11.662927472052754</v>
      </c>
      <c r="G37" s="433">
        <v>41900.597736999996</v>
      </c>
      <c r="H37" s="386">
        <v>7.6891899449404111</v>
      </c>
      <c r="I37" s="434">
        <v>-2.1064592935078341</v>
      </c>
      <c r="J37" s="431">
        <v>132283.69078800001</v>
      </c>
      <c r="K37" s="386">
        <v>-0.36293922517801613</v>
      </c>
      <c r="L37" s="432">
        <v>6.9002287306979104</v>
      </c>
      <c r="M37" s="433">
        <v>48482.495314000007</v>
      </c>
      <c r="N37" s="386">
        <v>-11.766427881136931</v>
      </c>
      <c r="O37" s="387">
        <v>27.115238174757923</v>
      </c>
    </row>
    <row r="38" spans="1:18" s="236" customFormat="1" ht="18.600000000000001" customHeight="1" outlineLevel="1" x14ac:dyDescent="0.5">
      <c r="A38" s="376">
        <v>2018</v>
      </c>
      <c r="B38" s="377" t="s">
        <v>700</v>
      </c>
      <c r="C38" s="417" t="s">
        <v>697</v>
      </c>
      <c r="D38" s="435">
        <f>SUM(D35:D37)</f>
        <v>290139.82677599997</v>
      </c>
      <c r="E38" s="390">
        <f>(D38/D34-1)*100</f>
        <v>0.59223283081319966</v>
      </c>
      <c r="F38" s="436">
        <f>(D38/D21-1)*100</f>
        <v>21.656634245844675</v>
      </c>
      <c r="G38" s="435">
        <f>SUM(G35:G37)</f>
        <v>126895.91162200001</v>
      </c>
      <c r="H38" s="390">
        <f>(G38/G34-1)*100</f>
        <v>-0.87911308952473011</v>
      </c>
      <c r="I38" s="436">
        <f>(G38/G21-1)*100</f>
        <v>-0.98813196604611298</v>
      </c>
      <c r="J38" s="435">
        <f>SUM(J35:J37)</f>
        <v>417035.73839800002</v>
      </c>
      <c r="K38" s="390">
        <f>(J38/J34-1)*100</f>
        <v>0.1399279847330126</v>
      </c>
      <c r="L38" s="436">
        <f>(J38/J21-1)*100</f>
        <v>13.741234021895</v>
      </c>
      <c r="M38" s="435">
        <f>D38-G38</f>
        <v>163243.91515399996</v>
      </c>
      <c r="N38" s="390">
        <f>(M38/M34-1)*100</f>
        <v>1.7664949600744162</v>
      </c>
      <c r="O38" s="391">
        <f>((M38-M21)/ABS(M21))*100</f>
        <v>47.961783662958105</v>
      </c>
    </row>
    <row r="39" spans="1:18" s="236" customFormat="1" ht="18.600000000000001" customHeight="1" x14ac:dyDescent="0.5">
      <c r="A39" s="376">
        <v>2018</v>
      </c>
      <c r="B39" s="377" t="s">
        <v>21</v>
      </c>
      <c r="C39" s="417" t="s">
        <v>240</v>
      </c>
      <c r="D39" s="435">
        <f>SUBTOTAL(9,D23:D25,D27:D29,D31:D33,D35:D37)</f>
        <v>1103900.485991</v>
      </c>
      <c r="E39" s="390"/>
      <c r="F39" s="436">
        <f>(D39/D22-1)*100</f>
        <v>32.699280791682959</v>
      </c>
      <c r="G39" s="435">
        <f>SUBTOTAL(9,G23:G25,G27:G29,G31:G33,G35:G37)</f>
        <v>513992.69019899995</v>
      </c>
      <c r="H39" s="390"/>
      <c r="I39" s="436">
        <f>(G39/G22-1)*100</f>
        <v>1.892385268385488</v>
      </c>
      <c r="J39" s="435">
        <f>SUBTOTAL(9,J23:J25,J27:J29,J31:J33,J35:J37)</f>
        <v>1617893.17619</v>
      </c>
      <c r="K39" s="390"/>
      <c r="L39" s="436">
        <f>(J39/J22-1)*100</f>
        <v>21.07007349474106</v>
      </c>
      <c r="M39" s="435">
        <f>D39-G39</f>
        <v>589907.79579200002</v>
      </c>
      <c r="N39" s="390"/>
      <c r="O39" s="436">
        <f>(M39/M22-1)*100</f>
        <v>80.160455770565278</v>
      </c>
    </row>
    <row r="40" spans="1:18" s="236" customFormat="1" ht="18.600000000000001" customHeight="1" outlineLevel="2" x14ac:dyDescent="0.5">
      <c r="A40" s="240">
        <v>2019</v>
      </c>
      <c r="B40" s="260" t="s">
        <v>3</v>
      </c>
      <c r="C40" s="402" t="s">
        <v>217</v>
      </c>
      <c r="D40" s="427">
        <v>82804.226055000006</v>
      </c>
      <c r="E40" s="382">
        <v>-8.3852706741552989</v>
      </c>
      <c r="F40" s="428">
        <v>-1.7026545143973393</v>
      </c>
      <c r="G40" s="429">
        <v>46104.347585000003</v>
      </c>
      <c r="H40" s="382">
        <v>10.032672742250458</v>
      </c>
      <c r="I40" s="430">
        <v>9.2388170512759373</v>
      </c>
      <c r="J40" s="427">
        <v>128908.57364000002</v>
      </c>
      <c r="K40" s="382">
        <v>-2.5514234807743619</v>
      </c>
      <c r="L40" s="428">
        <v>1.9494544916347278</v>
      </c>
      <c r="M40" s="429">
        <v>36699.878470000003</v>
      </c>
      <c r="N40" s="382">
        <v>-24.302826757758911</v>
      </c>
      <c r="O40" s="383">
        <v>-12.688813784099167</v>
      </c>
      <c r="Q40" s="438"/>
      <c r="R40" s="439"/>
    </row>
    <row r="41" spans="1:18" s="236" customFormat="1" ht="18.600000000000001" customHeight="1" outlineLevel="2" x14ac:dyDescent="0.5">
      <c r="A41" s="242">
        <v>2019</v>
      </c>
      <c r="B41" s="262" t="s">
        <v>4</v>
      </c>
      <c r="C41" s="410" t="s">
        <v>218</v>
      </c>
      <c r="D41" s="431">
        <v>78259.626837000003</v>
      </c>
      <c r="E41" s="386">
        <v>-5.4883662761142205</v>
      </c>
      <c r="F41" s="432">
        <v>0.91545186802974854</v>
      </c>
      <c r="G41" s="433">
        <v>41087.700803</v>
      </c>
      <c r="H41" s="386">
        <v>-10.881070972213836</v>
      </c>
      <c r="I41" s="434">
        <v>-2.2756874373395353</v>
      </c>
      <c r="J41" s="431">
        <v>119347.32764</v>
      </c>
      <c r="K41" s="386">
        <v>-7.4170753193666394</v>
      </c>
      <c r="L41" s="432">
        <v>-0.20642415030955874</v>
      </c>
      <c r="M41" s="433">
        <v>37171.926034000004</v>
      </c>
      <c r="N41" s="386">
        <v>1.2862374037174853</v>
      </c>
      <c r="O41" s="387">
        <v>4.6943317159946734</v>
      </c>
      <c r="Q41" s="438"/>
      <c r="R41" s="439"/>
    </row>
    <row r="42" spans="1:18" s="236" customFormat="1" ht="18.600000000000001" customHeight="1" outlineLevel="2" x14ac:dyDescent="0.5">
      <c r="A42" s="240">
        <v>2019</v>
      </c>
      <c r="B42" s="260" t="s">
        <v>5</v>
      </c>
      <c r="C42" s="402" t="s">
        <v>219</v>
      </c>
      <c r="D42" s="427">
        <v>88023.423680000007</v>
      </c>
      <c r="E42" s="382">
        <v>12.476160745483945</v>
      </c>
      <c r="F42" s="428">
        <v>6.7639336581251097</v>
      </c>
      <c r="G42" s="429">
        <v>44999.793593000002</v>
      </c>
      <c r="H42" s="382">
        <v>9.521323202670807</v>
      </c>
      <c r="I42" s="430">
        <v>7.6394617750108473</v>
      </c>
      <c r="J42" s="427">
        <v>133023.21727300002</v>
      </c>
      <c r="K42" s="382">
        <v>11.458898915819926</v>
      </c>
      <c r="L42" s="428">
        <v>7.0585133903113384</v>
      </c>
      <c r="M42" s="429">
        <v>43023.630087000005</v>
      </c>
      <c r="N42" s="382">
        <v>15.742267558715225</v>
      </c>
      <c r="O42" s="383">
        <v>5.8633014278506632</v>
      </c>
      <c r="Q42" s="438"/>
      <c r="R42" s="439"/>
    </row>
    <row r="43" spans="1:18" s="236" customFormat="1" ht="18.600000000000001" customHeight="1" outlineLevel="1" x14ac:dyDescent="0.5">
      <c r="A43" s="376">
        <v>2019</v>
      </c>
      <c r="B43" s="377" t="s">
        <v>693</v>
      </c>
      <c r="C43" s="417" t="s">
        <v>694</v>
      </c>
      <c r="D43" s="435">
        <f>SUM(D40:D42)</f>
        <v>249087.276572</v>
      </c>
      <c r="E43" s="390">
        <f>(D43/D38-1)*100</f>
        <v>-14.149229583601509</v>
      </c>
      <c r="F43" s="436">
        <f>(D43/D26-1)*100</f>
        <v>1.986727857158721</v>
      </c>
      <c r="G43" s="435">
        <f>SUM(G40:G42)</f>
        <v>132191.84198100001</v>
      </c>
      <c r="H43" s="390">
        <f>(G43/G38-1)*100</f>
        <v>4.1734444327691245</v>
      </c>
      <c r="I43" s="436">
        <f>(G43/G26-1)*100</f>
        <v>4.8678556593520605</v>
      </c>
      <c r="J43" s="435">
        <f>SUM(J40:J42)</f>
        <v>381279.11855300004</v>
      </c>
      <c r="K43" s="390">
        <f>(J43/J38-1)*100</f>
        <v>-8.5739941575164185</v>
      </c>
      <c r="L43" s="436">
        <f>(J43/J26-1)*100</f>
        <v>2.9675314997847257</v>
      </c>
      <c r="M43" s="435">
        <f>SUM(M40:M42)</f>
        <v>116895.434591</v>
      </c>
      <c r="N43" s="390">
        <f>(M43/M38-1)*100</f>
        <v>-28.392164277165264</v>
      </c>
      <c r="O43" s="436">
        <f>(M43/M26-1)*100</f>
        <v>-1.0864179739555335</v>
      </c>
    </row>
    <row r="44" spans="1:18" s="236" customFormat="1" ht="18.600000000000001" customHeight="1" outlineLevel="2" x14ac:dyDescent="0.5">
      <c r="A44" s="242">
        <v>2019</v>
      </c>
      <c r="B44" s="262" t="s">
        <v>6</v>
      </c>
      <c r="C44" s="410" t="s">
        <v>220</v>
      </c>
      <c r="D44" s="431">
        <v>88736.282850999996</v>
      </c>
      <c r="E44" s="386">
        <v>0.80985167492633181</v>
      </c>
      <c r="F44" s="432">
        <v>-1.0195497347483595</v>
      </c>
      <c r="G44" s="433">
        <v>54200.396258000001</v>
      </c>
      <c r="H44" s="386">
        <v>20.44587748160518</v>
      </c>
      <c r="I44" s="434">
        <v>14.772909954630675</v>
      </c>
      <c r="J44" s="431">
        <v>142936.67910899999</v>
      </c>
      <c r="K44" s="386">
        <v>7.4524297631854974</v>
      </c>
      <c r="L44" s="432">
        <v>4.4291238640632002</v>
      </c>
      <c r="M44" s="433">
        <v>34535.886592999996</v>
      </c>
      <c r="N44" s="386">
        <v>-19.728097040711265</v>
      </c>
      <c r="O44" s="387">
        <v>-18.597891052692013</v>
      </c>
      <c r="Q44" s="438"/>
      <c r="R44" s="439"/>
    </row>
    <row r="45" spans="1:18" s="236" customFormat="1" ht="18.600000000000001" customHeight="1" outlineLevel="2" x14ac:dyDescent="0.5">
      <c r="A45" s="240">
        <v>2019</v>
      </c>
      <c r="B45" s="260" t="s">
        <v>7</v>
      </c>
      <c r="C45" s="402" t="s">
        <v>221</v>
      </c>
      <c r="D45" s="427">
        <v>86707.673798999997</v>
      </c>
      <c r="E45" s="382">
        <v>-2.2861100181605587</v>
      </c>
      <c r="F45" s="428">
        <v>-10.053784977095138</v>
      </c>
      <c r="G45" s="429">
        <v>54376.124280000004</v>
      </c>
      <c r="H45" s="382">
        <v>0.32421907242803361</v>
      </c>
      <c r="I45" s="430">
        <v>12.051816214781219</v>
      </c>
      <c r="J45" s="427">
        <v>141083.798079</v>
      </c>
      <c r="K45" s="382">
        <v>-1.2962950038786225</v>
      </c>
      <c r="L45" s="428">
        <v>-2.6519058152916219</v>
      </c>
      <c r="M45" s="429">
        <v>32331.549518999993</v>
      </c>
      <c r="N45" s="382">
        <v>-6.3827435501447223</v>
      </c>
      <c r="O45" s="383">
        <v>-32.462236072684078</v>
      </c>
      <c r="Q45" s="438"/>
      <c r="R45" s="439"/>
    </row>
    <row r="46" spans="1:18" s="236" customFormat="1" ht="18.600000000000001" customHeight="1" outlineLevel="2" x14ac:dyDescent="0.5">
      <c r="A46" s="242">
        <v>2019</v>
      </c>
      <c r="B46" s="262" t="s">
        <v>8</v>
      </c>
      <c r="C46" s="410" t="s">
        <v>222</v>
      </c>
      <c r="D46" s="431">
        <v>77173.053232000006</v>
      </c>
      <c r="E46" s="386">
        <v>-10.996282277278613</v>
      </c>
      <c r="F46" s="432">
        <v>-18.803024261812705</v>
      </c>
      <c r="G46" s="433">
        <v>43242.091756000002</v>
      </c>
      <c r="H46" s="386">
        <v>-20.475958283947048</v>
      </c>
      <c r="I46" s="434">
        <v>16.029815033781468</v>
      </c>
      <c r="J46" s="431">
        <v>120415.14498800001</v>
      </c>
      <c r="K46" s="386">
        <v>-14.649912585587298</v>
      </c>
      <c r="L46" s="432">
        <v>-8.9917448191618945</v>
      </c>
      <c r="M46" s="433">
        <v>33930.961476000004</v>
      </c>
      <c r="N46" s="386">
        <v>4.9469078370651527</v>
      </c>
      <c r="O46" s="387">
        <v>-41.271690906430457</v>
      </c>
      <c r="R46" s="439"/>
    </row>
    <row r="47" spans="1:18" s="236" customFormat="1" ht="18.600000000000001" customHeight="1" outlineLevel="1" x14ac:dyDescent="0.5">
      <c r="A47" s="376">
        <v>2019</v>
      </c>
      <c r="B47" s="377" t="s">
        <v>698</v>
      </c>
      <c r="C47" s="417" t="s">
        <v>695</v>
      </c>
      <c r="D47" s="435">
        <f>SUM(D44:D46)</f>
        <v>252617.00988200001</v>
      </c>
      <c r="E47" s="390">
        <f>(D47/D43-1)*100</f>
        <v>1.4170668845783885</v>
      </c>
      <c r="F47" s="436">
        <f>(D47/D30-1)*100</f>
        <v>-10.130779988802729</v>
      </c>
      <c r="G47" s="435">
        <f>SUM(G44:G46)</f>
        <v>151818.61229400002</v>
      </c>
      <c r="H47" s="390">
        <f>(G47/G43-1)*100</f>
        <v>14.847187253674088</v>
      </c>
      <c r="I47" s="436">
        <f>(G47/G30-1)*100</f>
        <v>14.132359615460931</v>
      </c>
      <c r="J47" s="435">
        <f>SUM(J44:J46)</f>
        <v>404435.62217600003</v>
      </c>
      <c r="K47" s="390">
        <f>(J47/J43-1)*100</f>
        <v>6.0733731526871226</v>
      </c>
      <c r="L47" s="436">
        <f>(J47/J30-1)*100</f>
        <v>-2.3370831472579123</v>
      </c>
      <c r="M47" s="435">
        <f>SUM(M44:M46)</f>
        <v>100798.39758799999</v>
      </c>
      <c r="N47" s="390">
        <f>(M47/M43-1)*100</f>
        <v>-13.770458238442917</v>
      </c>
      <c r="O47" s="391">
        <f>((M47-M30)/ABS(M30))*100</f>
        <v>-31.927125365653136</v>
      </c>
    </row>
    <row r="48" spans="1:18" s="236" customFormat="1" ht="18.600000000000001" customHeight="1" outlineLevel="2" x14ac:dyDescent="0.5">
      <c r="A48" s="240">
        <v>2019</v>
      </c>
      <c r="B48" s="260" t="s">
        <v>9</v>
      </c>
      <c r="C48" s="402" t="s">
        <v>223</v>
      </c>
      <c r="D48" s="427">
        <v>81901.04148</v>
      </c>
      <c r="E48" s="382">
        <v>6.1264755636744939</v>
      </c>
      <c r="F48" s="428">
        <v>-16.933409093986786</v>
      </c>
      <c r="G48" s="429">
        <v>54181.396387000001</v>
      </c>
      <c r="H48" s="382">
        <v>25.297815593026041</v>
      </c>
      <c r="I48" s="430">
        <v>12.028393439683626</v>
      </c>
      <c r="J48" s="427">
        <v>136082.437867</v>
      </c>
      <c r="K48" s="382">
        <v>13.011065078700291</v>
      </c>
      <c r="L48" s="428">
        <v>-7.4022424615600713</v>
      </c>
      <c r="M48" s="429">
        <v>27719.645092999999</v>
      </c>
      <c r="N48" s="382">
        <v>-18.305748239387157</v>
      </c>
      <c r="O48" s="383">
        <v>-44.817708588038258</v>
      </c>
      <c r="R48" s="439"/>
    </row>
    <row r="49" spans="1:18" s="236" customFormat="1" ht="18.600000000000001" customHeight="1" outlineLevel="2" x14ac:dyDescent="0.5">
      <c r="A49" s="242">
        <v>2019</v>
      </c>
      <c r="B49" s="262" t="s">
        <v>10</v>
      </c>
      <c r="C49" s="410" t="s">
        <v>224</v>
      </c>
      <c r="D49" s="431">
        <v>76642.848440000002</v>
      </c>
      <c r="E49" s="386">
        <v>-6.4201784800063111</v>
      </c>
      <c r="F49" s="432">
        <v>-17.194660572323496</v>
      </c>
      <c r="G49" s="433">
        <v>47158.917594999999</v>
      </c>
      <c r="H49" s="386">
        <v>-12.96105168984707</v>
      </c>
      <c r="I49" s="434">
        <v>26.547767414155587</v>
      </c>
      <c r="J49" s="431">
        <v>123801.76603500001</v>
      </c>
      <c r="K49" s="386">
        <v>-9.0244354999007967</v>
      </c>
      <c r="L49" s="432">
        <v>-4.6384467539924206</v>
      </c>
      <c r="M49" s="433">
        <v>29483.930845000003</v>
      </c>
      <c r="N49" s="386">
        <v>6.3647487046850246</v>
      </c>
      <c r="O49" s="387">
        <v>-46.676102784780355</v>
      </c>
      <c r="R49" s="439"/>
    </row>
    <row r="50" spans="1:18" s="236" customFormat="1" ht="18.600000000000001" customHeight="1" outlineLevel="2" x14ac:dyDescent="0.5">
      <c r="A50" s="240">
        <v>2019</v>
      </c>
      <c r="B50" s="260" t="s">
        <v>11</v>
      </c>
      <c r="C50" s="402" t="s">
        <v>225</v>
      </c>
      <c r="D50" s="427">
        <v>77329.835693000001</v>
      </c>
      <c r="E50" s="382">
        <v>0.89634880094233704</v>
      </c>
      <c r="F50" s="428">
        <v>-20.505474832826142</v>
      </c>
      <c r="G50" s="429">
        <v>44111.171941000001</v>
      </c>
      <c r="H50" s="382">
        <v>-6.4627133306450872</v>
      </c>
      <c r="I50" s="430">
        <v>4.0562176949801465</v>
      </c>
      <c r="J50" s="427">
        <v>121441.00763400001</v>
      </c>
      <c r="K50" s="382">
        <v>-1.9068858842713032</v>
      </c>
      <c r="L50" s="428">
        <v>-13.050605216115564</v>
      </c>
      <c r="M50" s="429">
        <v>33218.663752</v>
      </c>
      <c r="N50" s="382">
        <v>12.667011487151647</v>
      </c>
      <c r="O50" s="383">
        <v>-39.476164990128055</v>
      </c>
      <c r="Q50" s="438"/>
      <c r="R50" s="439"/>
    </row>
    <row r="51" spans="1:18" s="236" customFormat="1" ht="18.600000000000001" customHeight="1" outlineLevel="1" x14ac:dyDescent="0.5">
      <c r="A51" s="376">
        <v>2019</v>
      </c>
      <c r="B51" s="377" t="s">
        <v>699</v>
      </c>
      <c r="C51" s="417" t="s">
        <v>696</v>
      </c>
      <c r="D51" s="435">
        <f>SUM(D48:D50)</f>
        <v>235873.72561299999</v>
      </c>
      <c r="E51" s="390">
        <f>(D51/D47-1)*100</f>
        <v>-6.6279322508096321</v>
      </c>
      <c r="F51" s="436">
        <f>(D51/D34-1)*100</f>
        <v>-18.22196563227245</v>
      </c>
      <c r="G51" s="435">
        <f>SUM(G48:G50)</f>
        <v>145451.485923</v>
      </c>
      <c r="H51" s="390">
        <f>(G51/G47-1)*100</f>
        <v>-4.1939036820267788</v>
      </c>
      <c r="I51" s="436">
        <f>(G51/G34-1)*100</f>
        <v>13.615010151633111</v>
      </c>
      <c r="J51" s="435">
        <f>SUM(J48:J50)</f>
        <v>381325.21153600002</v>
      </c>
      <c r="K51" s="390">
        <f>(J51/J47-1)*100</f>
        <v>-5.7142371672550096</v>
      </c>
      <c r="L51" s="436">
        <f>(J51/J34-1)*100</f>
        <v>-8.4349955985420948</v>
      </c>
      <c r="M51" s="435">
        <f>SUM(M48:M50)</f>
        <v>90422.239690000002</v>
      </c>
      <c r="N51" s="390">
        <f>(M51/M47-1)*100</f>
        <v>-10.293971081178444</v>
      </c>
      <c r="O51" s="391">
        <f>((M51-M34)/ABS(M34))*100</f>
        <v>-43.630643806783567</v>
      </c>
    </row>
    <row r="52" spans="1:18" s="236" customFormat="1" ht="18.600000000000001" customHeight="1" outlineLevel="2" x14ac:dyDescent="0.5">
      <c r="A52" s="242">
        <v>2019</v>
      </c>
      <c r="B52" s="262" t="s">
        <v>12</v>
      </c>
      <c r="C52" s="410" t="s">
        <v>226</v>
      </c>
      <c r="D52" s="431">
        <v>76761.817228999993</v>
      </c>
      <c r="E52" s="386">
        <v>-0.73453985633054053</v>
      </c>
      <c r="F52" s="432">
        <v>-27.514815205514644</v>
      </c>
      <c r="G52" s="433">
        <v>49799.586224999999</v>
      </c>
      <c r="H52" s="386">
        <v>12.895631727056411</v>
      </c>
      <c r="I52" s="434">
        <v>8.0568008211781681</v>
      </c>
      <c r="J52" s="431">
        <v>126561.40345399998</v>
      </c>
      <c r="K52" s="386">
        <v>4.216364735239897</v>
      </c>
      <c r="L52" s="432">
        <v>-16.728522173166528</v>
      </c>
      <c r="M52" s="433">
        <v>26962.231003999994</v>
      </c>
      <c r="N52" s="386">
        <v>-18.834089157554764</v>
      </c>
      <c r="O52" s="387">
        <v>-54.922848129201441</v>
      </c>
      <c r="Q52" s="438"/>
      <c r="R52" s="439"/>
    </row>
    <row r="53" spans="1:18" s="236" customFormat="1" ht="18.600000000000001" customHeight="1" outlineLevel="2" x14ac:dyDescent="0.5">
      <c r="A53" s="240">
        <v>2019</v>
      </c>
      <c r="B53" s="260" t="s">
        <v>13</v>
      </c>
      <c r="C53" s="402" t="s">
        <v>227</v>
      </c>
      <c r="D53" s="427">
        <v>80833.791696</v>
      </c>
      <c r="E53" s="382">
        <v>5.3046874266307054</v>
      </c>
      <c r="F53" s="428">
        <v>-13.875332915870919</v>
      </c>
      <c r="G53" s="429">
        <v>44078.892528999997</v>
      </c>
      <c r="H53" s="382">
        <v>-11.487432184984991</v>
      </c>
      <c r="I53" s="430">
        <v>13.287649496380638</v>
      </c>
      <c r="J53" s="427">
        <v>124912.684225</v>
      </c>
      <c r="K53" s="382">
        <v>-1.3027030232002912</v>
      </c>
      <c r="L53" s="428">
        <v>-5.9148362467560167</v>
      </c>
      <c r="M53" s="429">
        <v>36754.899167000003</v>
      </c>
      <c r="N53" s="382">
        <v>36.319947564974179</v>
      </c>
      <c r="O53" s="383">
        <v>-33.109547572388088</v>
      </c>
      <c r="Q53" s="438"/>
      <c r="R53" s="439"/>
    </row>
    <row r="54" spans="1:18" s="236" customFormat="1" ht="18.600000000000001" customHeight="1" outlineLevel="2" x14ac:dyDescent="0.5">
      <c r="A54" s="242">
        <v>2019</v>
      </c>
      <c r="B54" s="262" t="s">
        <v>14</v>
      </c>
      <c r="C54" s="410" t="s">
        <v>228</v>
      </c>
      <c r="D54" s="431">
        <v>85838.742327</v>
      </c>
      <c r="E54" s="386">
        <v>6.1916563926911028</v>
      </c>
      <c r="F54" s="432">
        <v>-5.0278769741104012</v>
      </c>
      <c r="G54" s="433">
        <v>51021.035651999999</v>
      </c>
      <c r="H54" s="386">
        <v>15.749359216392932</v>
      </c>
      <c r="I54" s="434">
        <v>21.766844406962417</v>
      </c>
      <c r="J54" s="431">
        <v>136859.77797900001</v>
      </c>
      <c r="K54" s="386">
        <v>9.5643559564216893</v>
      </c>
      <c r="L54" s="432">
        <v>3.4592980916549276</v>
      </c>
      <c r="M54" s="433">
        <v>34817.706675000001</v>
      </c>
      <c r="N54" s="386">
        <v>-5.2705694639458827</v>
      </c>
      <c r="O54" s="387">
        <v>-28.184994502653215</v>
      </c>
      <c r="Q54" s="438"/>
      <c r="R54" s="439"/>
    </row>
    <row r="55" spans="1:18" s="236" customFormat="1" ht="18.600000000000001" customHeight="1" outlineLevel="1" x14ac:dyDescent="0.5">
      <c r="A55" s="376">
        <v>2019</v>
      </c>
      <c r="B55" s="377" t="s">
        <v>700</v>
      </c>
      <c r="C55" s="417" t="s">
        <v>697</v>
      </c>
      <c r="D55" s="435">
        <f>SUM(D52:D54)</f>
        <v>243434.35125200002</v>
      </c>
      <c r="E55" s="390">
        <f>(D55/D51-1)*100</f>
        <v>3.2053700001350771</v>
      </c>
      <c r="F55" s="436">
        <f>(D55/D38-1)*100</f>
        <v>-16.097574760068532</v>
      </c>
      <c r="G55" s="435">
        <f>SUM(G52:G54)</f>
        <v>144899.514406</v>
      </c>
      <c r="H55" s="390">
        <f>(G55/G51-1)*100</f>
        <v>-0.37948840020253227</v>
      </c>
      <c r="I55" s="436">
        <f>(G55/G38-1)*100</f>
        <v>14.187693325872841</v>
      </c>
      <c r="J55" s="435">
        <f>SUM(J52:J54)</f>
        <v>388333.865658</v>
      </c>
      <c r="K55" s="390">
        <f>(J55/J51-1)*100</f>
        <v>1.837972919170161</v>
      </c>
      <c r="L55" s="436">
        <f>(J55/J38-1)*100</f>
        <v>-6.8823532607194089</v>
      </c>
      <c r="M55" s="435">
        <f>SUM(M52:M54)</f>
        <v>98534.836845999991</v>
      </c>
      <c r="N55" s="390">
        <f>(M55/M51-1)*100</f>
        <v>8.9719046816501002</v>
      </c>
      <c r="O55" s="391">
        <f>((M55-M38)/ABS(M38))*100</f>
        <v>-39.63950401885127</v>
      </c>
    </row>
    <row r="56" spans="1:18" s="236" customFormat="1" ht="18.600000000000001" customHeight="1" x14ac:dyDescent="0.5">
      <c r="A56" s="376">
        <v>2019</v>
      </c>
      <c r="B56" s="377" t="s">
        <v>21</v>
      </c>
      <c r="C56" s="417" t="s">
        <v>240</v>
      </c>
      <c r="D56" s="435">
        <f>SUBTOTAL(9,D40:D42,D44:D46,D48:D50,D52:D54)</f>
        <v>981012.363319</v>
      </c>
      <c r="E56" s="390"/>
      <c r="F56" s="436">
        <f>(D56/D39-1)*100</f>
        <v>-11.132173980490656</v>
      </c>
      <c r="G56" s="435">
        <f>SUBTOTAL(9,G40:G42,G44:G46,G48:G50,G52:G54)</f>
        <v>574361.45460399997</v>
      </c>
      <c r="H56" s="390"/>
      <c r="I56" s="436">
        <f>(G56/G39-1)*100</f>
        <v>11.745062829906662</v>
      </c>
      <c r="J56" s="435">
        <f>SUBTOTAL(9,J40:J42,J44:J46,J48:J50,J52:J54)</f>
        <v>1555373.8179229998</v>
      </c>
      <c r="K56" s="390"/>
      <c r="L56" s="436">
        <f>(J56/J39-1)*100</f>
        <v>-3.8642451298439795</v>
      </c>
      <c r="M56" s="435">
        <f>D56-G56</f>
        <v>406650.90871500003</v>
      </c>
      <c r="N56" s="390"/>
      <c r="O56" s="436">
        <f>(M56/M39-1)*100</f>
        <v>-31.065344174840483</v>
      </c>
      <c r="Q56" s="438"/>
      <c r="R56" s="439"/>
    </row>
    <row r="57" spans="1:18" s="236" customFormat="1" ht="18.600000000000001" customHeight="1" outlineLevel="2" x14ac:dyDescent="0.5">
      <c r="A57" s="240">
        <v>2020</v>
      </c>
      <c r="B57" s="260" t="s">
        <v>3</v>
      </c>
      <c r="C57" s="402" t="s">
        <v>217</v>
      </c>
      <c r="D57" s="427">
        <v>82274.712822999994</v>
      </c>
      <c r="E57" s="382">
        <v>-4.1520057346867256</v>
      </c>
      <c r="F57" s="428">
        <v>-0.63947609587982068</v>
      </c>
      <c r="G57" s="429">
        <v>46017.6751</v>
      </c>
      <c r="H57" s="382">
        <v>-9.8064660743590224</v>
      </c>
      <c r="I57" s="430">
        <v>-0.18799199975709779</v>
      </c>
      <c r="J57" s="427">
        <v>128292.387923</v>
      </c>
      <c r="K57" s="382">
        <v>-6.2599765851692357</v>
      </c>
      <c r="L57" s="428">
        <v>-0.47800212165935996</v>
      </c>
      <c r="M57" s="429">
        <v>36257.037722999994</v>
      </c>
      <c r="N57" s="382">
        <v>4.1339053758915982</v>
      </c>
      <c r="O57" s="383">
        <v>-1.2066545325538491</v>
      </c>
      <c r="Q57" s="438"/>
      <c r="R57" s="439"/>
    </row>
    <row r="58" spans="1:18" s="236" customFormat="1" ht="18.600000000000001" customHeight="1" outlineLevel="2" x14ac:dyDescent="0.5">
      <c r="A58" s="242">
        <v>2020</v>
      </c>
      <c r="B58" s="262" t="s">
        <v>4</v>
      </c>
      <c r="C58" s="410" t="s">
        <v>218</v>
      </c>
      <c r="D58" s="431">
        <v>63846.115991999999</v>
      </c>
      <c r="E58" s="386">
        <v>-22.398858894404139</v>
      </c>
      <c r="F58" s="432">
        <v>-18.417556315494089</v>
      </c>
      <c r="G58" s="433">
        <v>43044.386638999997</v>
      </c>
      <c r="H58" s="386">
        <v>-6.4611879121203248</v>
      </c>
      <c r="I58" s="434">
        <v>4.7622178845722285</v>
      </c>
      <c r="J58" s="431">
        <v>106890.502631</v>
      </c>
      <c r="K58" s="386">
        <v>-16.682116249052314</v>
      </c>
      <c r="L58" s="432">
        <v>-10.437456167074687</v>
      </c>
      <c r="M58" s="433">
        <v>20801.729353000002</v>
      </c>
      <c r="N58" s="386">
        <v>-42.627057643475851</v>
      </c>
      <c r="O58" s="387">
        <v>-44.039140360999028</v>
      </c>
    </row>
    <row r="59" spans="1:18" s="236" customFormat="1" ht="18.600000000000001" customHeight="1" outlineLevel="2" x14ac:dyDescent="0.5">
      <c r="A59" s="240">
        <v>2020</v>
      </c>
      <c r="B59" s="260" t="s">
        <v>5</v>
      </c>
      <c r="C59" s="402" t="s">
        <v>219</v>
      </c>
      <c r="D59" s="427">
        <v>45552.345096999998</v>
      </c>
      <c r="E59" s="382">
        <v>-28.652911161099027</v>
      </c>
      <c r="F59" s="428">
        <v>-48.249746269128536</v>
      </c>
      <c r="G59" s="429">
        <v>43318.699232999999</v>
      </c>
      <c r="H59" s="382">
        <v>0.63727843609568957</v>
      </c>
      <c r="I59" s="430">
        <v>-3.7357823798140899</v>
      </c>
      <c r="J59" s="427">
        <v>88871.044330000004</v>
      </c>
      <c r="K59" s="382">
        <v>-16.857866562013957</v>
      </c>
      <c r="L59" s="428">
        <v>-33.191328437341639</v>
      </c>
      <c r="M59" s="429">
        <v>2233.6458639999983</v>
      </c>
      <c r="N59" s="382">
        <v>-89.262210722504847</v>
      </c>
      <c r="O59" s="383">
        <v>-94.808327750393801</v>
      </c>
    </row>
    <row r="60" spans="1:18" s="236" customFormat="1" ht="18.600000000000001" customHeight="1" outlineLevel="1" x14ac:dyDescent="0.5">
      <c r="A60" s="376">
        <v>2020</v>
      </c>
      <c r="B60" s="377" t="s">
        <v>693</v>
      </c>
      <c r="C60" s="417" t="s">
        <v>694</v>
      </c>
      <c r="D60" s="435">
        <f>SUM(D57:D59)</f>
        <v>191673.17391199997</v>
      </c>
      <c r="E60" s="390">
        <f>(D60/D55-1)*100</f>
        <v>-21.262889593760558</v>
      </c>
      <c r="F60" s="436">
        <f>(D60/D43-1)*100</f>
        <v>-23.04979340982284</v>
      </c>
      <c r="G60" s="435">
        <f>SUM(G57:G59)</f>
        <v>132380.76097199999</v>
      </c>
      <c r="H60" s="390">
        <f>(G60/G55-1)*100</f>
        <v>-8.6396103432915599</v>
      </c>
      <c r="I60" s="436">
        <f>(G60/G43-1)*100</f>
        <v>0.14291274572537649</v>
      </c>
      <c r="J60" s="435">
        <f>SUM(J57:J59)</f>
        <v>324053.93488399999</v>
      </c>
      <c r="K60" s="390">
        <f>(J60/J55-1)*100</f>
        <v>-16.552749182738136</v>
      </c>
      <c r="L60" s="436">
        <f>(J60/J43-1)*100</f>
        <v>-15.008737925689841</v>
      </c>
      <c r="M60" s="435">
        <f>SUM(M57:M59)</f>
        <v>59292.412939999995</v>
      </c>
      <c r="N60" s="390">
        <f>(M60/M55-1)*100</f>
        <v>-39.82593888832632</v>
      </c>
      <c r="O60" s="436">
        <f>(M60/M43-1)*100</f>
        <v>-49.277392100508067</v>
      </c>
    </row>
    <row r="61" spans="1:18" s="236" customFormat="1" ht="18.600000000000001" customHeight="1" outlineLevel="2" x14ac:dyDescent="0.5">
      <c r="A61" s="242">
        <v>2020</v>
      </c>
      <c r="B61" s="262" t="s">
        <v>6</v>
      </c>
      <c r="C61" s="410" t="s">
        <v>220</v>
      </c>
      <c r="D61" s="431">
        <v>38138.518365000004</v>
      </c>
      <c r="E61" s="386">
        <v>-16.275400786090934</v>
      </c>
      <c r="F61" s="432">
        <v>-57.020378654986438</v>
      </c>
      <c r="G61" s="433">
        <v>41789.809110000002</v>
      </c>
      <c r="H61" s="386">
        <v>-3.5293998898177747</v>
      </c>
      <c r="I61" s="434">
        <v>-22.897594860606198</v>
      </c>
      <c r="J61" s="431">
        <v>79928.327474999998</v>
      </c>
      <c r="K61" s="386">
        <v>-10.062576537070388</v>
      </c>
      <c r="L61" s="432">
        <v>-44.081303712080356</v>
      </c>
      <c r="M61" s="433">
        <v>-3651.2907449999984</v>
      </c>
      <c r="N61" s="386">
        <v>-263.46775484191085</v>
      </c>
      <c r="O61" s="387">
        <v>-110.57245406214669</v>
      </c>
    </row>
    <row r="62" spans="1:18" s="236" customFormat="1" ht="18.600000000000001" customHeight="1" outlineLevel="2" x14ac:dyDescent="0.5">
      <c r="A62" s="240">
        <v>2020</v>
      </c>
      <c r="B62" s="260" t="s">
        <v>7</v>
      </c>
      <c r="C62" s="402" t="s">
        <v>221</v>
      </c>
      <c r="D62" s="427">
        <v>37335.255251000002</v>
      </c>
      <c r="E62" s="382">
        <v>-2.1061728363762633</v>
      </c>
      <c r="F62" s="428">
        <v>-56.941232978354229</v>
      </c>
      <c r="G62" s="429">
        <v>36915.968561000002</v>
      </c>
      <c r="H62" s="382">
        <v>-11.662749011776953</v>
      </c>
      <c r="I62" s="430">
        <v>-32.109967288385789</v>
      </c>
      <c r="J62" s="427">
        <v>74251.223812000011</v>
      </c>
      <c r="K62" s="382">
        <v>-7.102742972791054</v>
      </c>
      <c r="L62" s="428">
        <v>-47.370835756475046</v>
      </c>
      <c r="M62" s="429">
        <v>419.28669000000082</v>
      </c>
      <c r="N62" s="382">
        <v>111.48324576929851</v>
      </c>
      <c r="O62" s="383">
        <v>-98.703165495505857</v>
      </c>
    </row>
    <row r="63" spans="1:18" s="236" customFormat="1" ht="18.600000000000001" customHeight="1" outlineLevel="2" x14ac:dyDescent="0.5">
      <c r="A63" s="242">
        <v>2020</v>
      </c>
      <c r="B63" s="262" t="s">
        <v>8</v>
      </c>
      <c r="C63" s="410" t="s">
        <v>222</v>
      </c>
      <c r="D63" s="431">
        <v>44182.149399000002</v>
      </c>
      <c r="E63" s="386">
        <v>18.338950951236921</v>
      </c>
      <c r="F63" s="432">
        <v>-42.749253076487378</v>
      </c>
      <c r="G63" s="433">
        <v>46143.005582999998</v>
      </c>
      <c r="H63" s="386">
        <v>24.994703868471511</v>
      </c>
      <c r="I63" s="434">
        <v>6.7085418609461378</v>
      </c>
      <c r="J63" s="431">
        <v>90325.154982000007</v>
      </c>
      <c r="K63" s="386">
        <v>21.648035338378136</v>
      </c>
      <c r="L63" s="432">
        <v>-24.988542769265965</v>
      </c>
      <c r="M63" s="433">
        <v>-1960.8561839999966</v>
      </c>
      <c r="N63" s="386">
        <v>-567.66478182266951</v>
      </c>
      <c r="O63" s="387">
        <v>-105.77895850486567</v>
      </c>
    </row>
    <row r="64" spans="1:18" s="236" customFormat="1" ht="18.600000000000001" customHeight="1" outlineLevel="1" x14ac:dyDescent="0.5">
      <c r="A64" s="376">
        <v>2020</v>
      </c>
      <c r="B64" s="377" t="s">
        <v>698</v>
      </c>
      <c r="C64" s="417" t="s">
        <v>695</v>
      </c>
      <c r="D64" s="435">
        <f>SUM(D61:D63)</f>
        <v>119655.92301500001</v>
      </c>
      <c r="E64" s="390">
        <f>(D64/D60-1)*100</f>
        <v>-37.57294222615846</v>
      </c>
      <c r="F64" s="436">
        <f>(D64/D47-1)*100</f>
        <v>-52.633465548938084</v>
      </c>
      <c r="G64" s="435">
        <f>SUM(G61:G63)</f>
        <v>124848.78325400001</v>
      </c>
      <c r="H64" s="390">
        <f>(G64/G60-1)*100</f>
        <v>-5.6896316826529514</v>
      </c>
      <c r="I64" s="436">
        <f>(G64/G47-1)*100</f>
        <v>-17.764507679580387</v>
      </c>
      <c r="J64" s="435">
        <f>SUM(J61:J63)</f>
        <v>244504.70626900002</v>
      </c>
      <c r="K64" s="390">
        <f>(J64/J60-1)*100</f>
        <v>-24.548144630144918</v>
      </c>
      <c r="L64" s="436">
        <f>(J64/J47-1)*100</f>
        <v>-39.544220918651462</v>
      </c>
      <c r="M64" s="435">
        <f>SUM(M61:M63)</f>
        <v>-5192.8602389999942</v>
      </c>
      <c r="N64" s="390">
        <f>((M64-M60)/ABS(M60))*100</f>
        <v>-108.75805180041303</v>
      </c>
      <c r="O64" s="391">
        <f>((M64-M47)/ABS(M47))*100</f>
        <v>-105.15172895924907</v>
      </c>
    </row>
    <row r="65" spans="1:15" s="236" customFormat="1" ht="18.600000000000001" customHeight="1" outlineLevel="2" x14ac:dyDescent="0.5">
      <c r="A65" s="240">
        <v>2020</v>
      </c>
      <c r="B65" s="260" t="s">
        <v>9</v>
      </c>
      <c r="C65" s="402" t="s">
        <v>223</v>
      </c>
      <c r="D65" s="427">
        <v>51084.552911999999</v>
      </c>
      <c r="E65" s="382">
        <v>15.622606882851709</v>
      </c>
      <c r="F65" s="428">
        <v>-37.626491691836783</v>
      </c>
      <c r="G65" s="429">
        <v>40298.209007999998</v>
      </c>
      <c r="H65" s="382">
        <v>-12.666701055020436</v>
      </c>
      <c r="I65" s="430">
        <v>-25.62353188507165</v>
      </c>
      <c r="J65" s="427">
        <v>91382.76191999999</v>
      </c>
      <c r="K65" s="382">
        <v>1.1708885948889192</v>
      </c>
      <c r="L65" s="428">
        <v>-32.847497919376764</v>
      </c>
      <c r="M65" s="429">
        <v>10786.343904000001</v>
      </c>
      <c r="N65" s="382">
        <v>650.0833764359345</v>
      </c>
      <c r="O65" s="383">
        <v>-61.087727249711932</v>
      </c>
    </row>
    <row r="66" spans="1:15" s="236" customFormat="1" ht="18.600000000000001" customHeight="1" outlineLevel="2" x14ac:dyDescent="0.5">
      <c r="A66" s="242">
        <v>2020</v>
      </c>
      <c r="B66" s="262" t="s">
        <v>10</v>
      </c>
      <c r="C66" s="410" t="s">
        <v>224</v>
      </c>
      <c r="D66" s="431">
        <v>56119.720207999999</v>
      </c>
      <c r="E66" s="386">
        <v>9.8565358977962489</v>
      </c>
      <c r="F66" s="432">
        <v>-26.777616763639166</v>
      </c>
      <c r="G66" s="433">
        <v>40739.298187</v>
      </c>
      <c r="H66" s="386">
        <v>1.0945627358090126</v>
      </c>
      <c r="I66" s="434">
        <v>-13.612736965533401</v>
      </c>
      <c r="J66" s="431">
        <v>96859.018394999992</v>
      </c>
      <c r="K66" s="386">
        <v>5.9926580899296145</v>
      </c>
      <c r="L66" s="432">
        <v>-21.762813651933712</v>
      </c>
      <c r="M66" s="433">
        <v>15380.422020999998</v>
      </c>
      <c r="N66" s="386">
        <v>42.591615452723815</v>
      </c>
      <c r="O66" s="387">
        <v>-47.834560792261968</v>
      </c>
    </row>
    <row r="67" spans="1:15" s="236" customFormat="1" ht="18.600000000000001" customHeight="1" outlineLevel="2" x14ac:dyDescent="0.5">
      <c r="A67" s="240">
        <v>2020</v>
      </c>
      <c r="B67" s="260" t="s">
        <v>11</v>
      </c>
      <c r="C67" s="402" t="s">
        <v>225</v>
      </c>
      <c r="D67" s="427">
        <v>53374.907008000002</v>
      </c>
      <c r="E67" s="382">
        <v>-4.8909958742251796</v>
      </c>
      <c r="F67" s="428">
        <v>-30.97760194409469</v>
      </c>
      <c r="G67" s="429">
        <v>41995.055714000002</v>
      </c>
      <c r="H67" s="382">
        <v>3.082423072768381</v>
      </c>
      <c r="I67" s="430">
        <v>-4.7972342014181102</v>
      </c>
      <c r="J67" s="427">
        <v>95369.962721999997</v>
      </c>
      <c r="K67" s="382">
        <v>-1.5373433446615015</v>
      </c>
      <c r="L67" s="428">
        <v>-21.468073610335281</v>
      </c>
      <c r="M67" s="429">
        <v>11379.851294</v>
      </c>
      <c r="N67" s="382">
        <v>-26.010799453602317</v>
      </c>
      <c r="O67" s="383">
        <v>-65.742597658477905</v>
      </c>
    </row>
    <row r="68" spans="1:15" s="236" customFormat="1" ht="18.600000000000001" customHeight="1" outlineLevel="1" x14ac:dyDescent="0.5">
      <c r="A68" s="376">
        <v>2020</v>
      </c>
      <c r="B68" s="377" t="s">
        <v>699</v>
      </c>
      <c r="C68" s="417" t="s">
        <v>696</v>
      </c>
      <c r="D68" s="435">
        <f>SUM(D65:D67)</f>
        <v>160579.18012800001</v>
      </c>
      <c r="E68" s="390">
        <f>(D68/D64-1)*100</f>
        <v>34.20077843356728</v>
      </c>
      <c r="F68" s="436">
        <f>(D68/D51-1)*100</f>
        <v>-31.921548400238684</v>
      </c>
      <c r="G68" s="435">
        <f>SUM(G65:G67)</f>
        <v>123032.562909</v>
      </c>
      <c r="H68" s="390">
        <f>(G68/G64-1)*100</f>
        <v>-1.4547361196984854</v>
      </c>
      <c r="I68" s="436">
        <f>(G68/G51-1)*100</f>
        <v>-15.413333780493844</v>
      </c>
      <c r="J68" s="435">
        <f>SUM(J65:J67)</f>
        <v>283611.74303699995</v>
      </c>
      <c r="K68" s="390">
        <f>(J68/J64-1)*100</f>
        <v>15.994390195898722</v>
      </c>
      <c r="L68" s="436">
        <f>(J68/J51-1)*100</f>
        <v>-25.624707085430977</v>
      </c>
      <c r="M68" s="435">
        <f>SUM(M65:M67)</f>
        <v>37546.617219</v>
      </c>
      <c r="N68" s="390">
        <f>((M68-M64)/ABS(M64))*100</f>
        <v>823.04309168602765</v>
      </c>
      <c r="O68" s="391">
        <f>((M68-M51)/ABS(M51))*100</f>
        <v>-58.47634680613605</v>
      </c>
    </row>
    <row r="69" spans="1:15" s="236" customFormat="1" ht="18.600000000000001" customHeight="1" outlineLevel="2" x14ac:dyDescent="0.5">
      <c r="A69" s="242">
        <v>2020</v>
      </c>
      <c r="B69" s="262" t="s">
        <v>12</v>
      </c>
      <c r="C69" s="410" t="s">
        <v>226</v>
      </c>
      <c r="D69" s="431">
        <v>55901.983740999996</v>
      </c>
      <c r="E69" s="386">
        <v>4.7345782403353409</v>
      </c>
      <c r="F69" s="432">
        <v>-27.174752032992934</v>
      </c>
      <c r="G69" s="433">
        <v>43035.318184999996</v>
      </c>
      <c r="H69" s="386">
        <v>2.4771070148936536</v>
      </c>
      <c r="I69" s="434">
        <v>-13.58298040758471</v>
      </c>
      <c r="J69" s="431">
        <v>98937.301925999986</v>
      </c>
      <c r="K69" s="386">
        <v>3.7405269984205125</v>
      </c>
      <c r="L69" s="432">
        <v>-21.826639697496919</v>
      </c>
      <c r="M69" s="433">
        <v>12866.665556</v>
      </c>
      <c r="N69" s="386">
        <v>13.065322415802738</v>
      </c>
      <c r="O69" s="387">
        <v>-52.278928423648772</v>
      </c>
    </row>
    <row r="70" spans="1:15" s="236" customFormat="1" ht="18.600000000000001" customHeight="1" outlineLevel="2" x14ac:dyDescent="0.5">
      <c r="A70" s="240">
        <v>2020</v>
      </c>
      <c r="B70" s="260" t="s">
        <v>13</v>
      </c>
      <c r="C70" s="402" t="s">
        <v>227</v>
      </c>
      <c r="D70" s="427">
        <v>58806.316251999997</v>
      </c>
      <c r="E70" s="382">
        <v>5.1954015164400902</v>
      </c>
      <c r="F70" s="428">
        <v>-27.25033056328844</v>
      </c>
      <c r="G70" s="429">
        <v>48714.608340999999</v>
      </c>
      <c r="H70" s="382">
        <v>13.196812282381408</v>
      </c>
      <c r="I70" s="430">
        <v>10.516860896516667</v>
      </c>
      <c r="J70" s="427">
        <v>107520.924593</v>
      </c>
      <c r="K70" s="382">
        <v>8.675820443759541</v>
      </c>
      <c r="L70" s="428">
        <v>-13.923133379051366</v>
      </c>
      <c r="M70" s="429">
        <v>10091.707910999998</v>
      </c>
      <c r="N70" s="382">
        <v>-21.567030190708429</v>
      </c>
      <c r="O70" s="383">
        <v>-72.543230590438583</v>
      </c>
    </row>
    <row r="71" spans="1:15" s="236" customFormat="1" ht="18.600000000000001" customHeight="1" outlineLevel="2" x14ac:dyDescent="0.5">
      <c r="A71" s="242">
        <v>2020</v>
      </c>
      <c r="B71" s="262" t="s">
        <v>14</v>
      </c>
      <c r="C71" s="410" t="s">
        <v>228</v>
      </c>
      <c r="D71" s="431">
        <v>65335.385636999999</v>
      </c>
      <c r="E71" s="386">
        <v>11.102666858133547</v>
      </c>
      <c r="F71" s="432">
        <v>-23.885900625026757</v>
      </c>
      <c r="G71" s="433">
        <v>45478.560609</v>
      </c>
      <c r="H71" s="386">
        <v>-6.6428692382125227</v>
      </c>
      <c r="I71" s="434">
        <v>-10.863117481196671</v>
      </c>
      <c r="J71" s="431">
        <v>110813.94624600001</v>
      </c>
      <c r="K71" s="386">
        <v>3.06267981368753</v>
      </c>
      <c r="L71" s="432">
        <v>-19.031034623625153</v>
      </c>
      <c r="M71" s="433">
        <v>19856.825027999999</v>
      </c>
      <c r="N71" s="386">
        <v>96.763770841563783</v>
      </c>
      <c r="O71" s="387">
        <v>-42.969175961673244</v>
      </c>
    </row>
    <row r="72" spans="1:15" s="236" customFormat="1" ht="18.600000000000001" customHeight="1" outlineLevel="1" x14ac:dyDescent="0.5">
      <c r="A72" s="376">
        <v>2020</v>
      </c>
      <c r="B72" s="377" t="s">
        <v>700</v>
      </c>
      <c r="C72" s="417" t="s">
        <v>697</v>
      </c>
      <c r="D72" s="435">
        <f>SUM(D69:D71)</f>
        <v>180043.68562999999</v>
      </c>
      <c r="E72" s="390">
        <f>(D72/D68-1)*100</f>
        <v>12.121437839254479</v>
      </c>
      <c r="F72" s="436">
        <f>(D72/D55-1)*100</f>
        <v>-26.040148112202477</v>
      </c>
      <c r="G72" s="435">
        <f>SUM(G69:G71)</f>
        <v>137228.487135</v>
      </c>
      <c r="H72" s="390">
        <f>(G72/G68-1)*100</f>
        <v>11.538347158142104</v>
      </c>
      <c r="I72" s="436">
        <f>(G72/G55-1)*100</f>
        <v>-5.2940324213276657</v>
      </c>
      <c r="J72" s="435">
        <f>SUM(J69:J71)</f>
        <v>317272.17276500002</v>
      </c>
      <c r="K72" s="390">
        <f>(J72/J68-1)*100</f>
        <v>11.868489424152218</v>
      </c>
      <c r="L72" s="436">
        <f>(J72/J55-1)*100</f>
        <v>-18.299123300150953</v>
      </c>
      <c r="M72" s="435">
        <f>SUM(M69:M71)</f>
        <v>42815.198494999997</v>
      </c>
      <c r="N72" s="390">
        <f>(M72/M68-1)*100</f>
        <v>14.032106395283716</v>
      </c>
      <c r="O72" s="391">
        <f>((M72-M55)/ABS(M55))*100</f>
        <v>-56.548161172767934</v>
      </c>
    </row>
    <row r="73" spans="1:15" s="236" customFormat="1" ht="18.600000000000001" customHeight="1" x14ac:dyDescent="0.5">
      <c r="A73" s="376">
        <v>2020</v>
      </c>
      <c r="B73" s="377" t="s">
        <v>21</v>
      </c>
      <c r="C73" s="417" t="s">
        <v>240</v>
      </c>
      <c r="D73" s="435">
        <f>SUBTOTAL(9,D57:D59,D61:D63,D65:D67,D69:D71)</f>
        <v>651951.96268499992</v>
      </c>
      <c r="E73" s="390"/>
      <c r="F73" s="436">
        <f>(D73/D56-1)*100</f>
        <v>-33.542941244971658</v>
      </c>
      <c r="G73" s="435">
        <f>SUBTOTAL(9,G57:G59,G61:G63,G65:G67,G69:G71)</f>
        <v>517490.59426999994</v>
      </c>
      <c r="H73" s="390"/>
      <c r="I73" s="436">
        <f>(G73/G56-1)*100</f>
        <v>-9.9015802467472884</v>
      </c>
      <c r="J73" s="435">
        <f>SUBTOTAL(9,J57:J59,J61:J63,J65:J67,J69:J71)</f>
        <v>1169442.5569549999</v>
      </c>
      <c r="K73" s="390"/>
      <c r="L73" s="436">
        <f>(J73/J56-1)*100</f>
        <v>-24.812765685059624</v>
      </c>
      <c r="M73" s="435">
        <f>D73-G73</f>
        <v>134461.36841499998</v>
      </c>
      <c r="N73" s="390"/>
      <c r="O73" s="436">
        <f>(M73/M56-1)*100</f>
        <v>-66.934447819164518</v>
      </c>
    </row>
    <row r="74" spans="1:15" s="236" customFormat="1" ht="18.600000000000001" customHeight="1" outlineLevel="2" x14ac:dyDescent="0.5">
      <c r="A74" s="240">
        <v>2021</v>
      </c>
      <c r="B74" s="260" t="s">
        <v>3</v>
      </c>
      <c r="C74" s="402" t="s">
        <v>217</v>
      </c>
      <c r="D74" s="427">
        <v>69862.596581999998</v>
      </c>
      <c r="E74" s="382">
        <v>6.9291868424148362</v>
      </c>
      <c r="F74" s="428">
        <v>-15.086186040785755</v>
      </c>
      <c r="G74" s="429">
        <v>48050.631590999998</v>
      </c>
      <c r="H74" s="382">
        <v>5.6555681348696707</v>
      </c>
      <c r="I74" s="430">
        <v>4.4177731416944033</v>
      </c>
      <c r="J74" s="427">
        <v>117913.228173</v>
      </c>
      <c r="K74" s="382">
        <v>6.4064877819981492</v>
      </c>
      <c r="L74" s="428">
        <v>-8.0902381801712941</v>
      </c>
      <c r="M74" s="429">
        <v>21811.964991000001</v>
      </c>
      <c r="N74" s="382">
        <v>9.8461861865785156</v>
      </c>
      <c r="O74" s="383">
        <v>-39.840741657823372</v>
      </c>
    </row>
    <row r="75" spans="1:15" s="236" customFormat="1" ht="18.600000000000001" customHeight="1" outlineLevel="2" x14ac:dyDescent="0.5">
      <c r="A75" s="242">
        <v>2021</v>
      </c>
      <c r="B75" s="262" t="s">
        <v>4</v>
      </c>
      <c r="C75" s="410" t="s">
        <v>218</v>
      </c>
      <c r="D75" s="431">
        <v>64584.612578</v>
      </c>
      <c r="E75" s="386">
        <v>-7.5548065234092192</v>
      </c>
      <c r="F75" s="432">
        <v>1.1566820855516635</v>
      </c>
      <c r="G75" s="433">
        <v>41041.415606000002</v>
      </c>
      <c r="H75" s="386">
        <v>-14.587146418097941</v>
      </c>
      <c r="I75" s="434">
        <v>-4.6532688450140913</v>
      </c>
      <c r="J75" s="431">
        <v>105626.028184</v>
      </c>
      <c r="K75" s="386">
        <v>-10.420544140282939</v>
      </c>
      <c r="L75" s="432">
        <v>-1.1829623922390287</v>
      </c>
      <c r="M75" s="433">
        <v>23543.196971999998</v>
      </c>
      <c r="N75" s="386">
        <v>7.9370748197804915</v>
      </c>
      <c r="O75" s="387">
        <v>13.179037052535367</v>
      </c>
    </row>
    <row r="76" spans="1:15" s="236" customFormat="1" ht="18.600000000000001" customHeight="1" outlineLevel="2" x14ac:dyDescent="0.5">
      <c r="A76" s="240">
        <v>2021</v>
      </c>
      <c r="B76" s="260" t="s">
        <v>5</v>
      </c>
      <c r="C76" s="402" t="s">
        <v>219</v>
      </c>
      <c r="D76" s="427">
        <v>73584.383398999998</v>
      </c>
      <c r="E76" s="382">
        <v>13.934852996339986</v>
      </c>
      <c r="F76" s="428">
        <v>61.538079416785372</v>
      </c>
      <c r="G76" s="429">
        <v>50300.031558000002</v>
      </c>
      <c r="H76" s="382">
        <v>22.559202248000542</v>
      </c>
      <c r="I76" s="430">
        <v>16.116209509083433</v>
      </c>
      <c r="J76" s="427">
        <v>123884.414957</v>
      </c>
      <c r="K76" s="382">
        <v>17.285878383303398</v>
      </c>
      <c r="L76" s="428">
        <v>39.397951144792167</v>
      </c>
      <c r="M76" s="429">
        <v>23284.351840999996</v>
      </c>
      <c r="N76" s="382">
        <v>-1.0994476719021942</v>
      </c>
      <c r="O76" s="383">
        <v>942.43704054780346</v>
      </c>
    </row>
    <row r="77" spans="1:15" s="236" customFormat="1" ht="18.600000000000001" customHeight="1" outlineLevel="1" x14ac:dyDescent="0.5">
      <c r="A77" s="376">
        <v>2021</v>
      </c>
      <c r="B77" s="377" t="s">
        <v>693</v>
      </c>
      <c r="C77" s="417" t="s">
        <v>694</v>
      </c>
      <c r="D77" s="435">
        <f>SUM(D74:D76)</f>
        <v>208031.59255900001</v>
      </c>
      <c r="E77" s="390">
        <f>(D77/D72-1)*100</f>
        <v>15.545064427594957</v>
      </c>
      <c r="F77" s="436">
        <f>(D77/D60-1)*100</f>
        <v>8.534537365416849</v>
      </c>
      <c r="G77" s="435">
        <f>SUM(G74:G76)</f>
        <v>139392.07875500002</v>
      </c>
      <c r="H77" s="390">
        <f>(G77/G72-1)*100</f>
        <v>1.5766344621081174</v>
      </c>
      <c r="I77" s="436">
        <f>(G77/G60-1)*100</f>
        <v>5.2963268465294755</v>
      </c>
      <c r="J77" s="435">
        <f>SUM(J74:J76)</f>
        <v>347423.67131399998</v>
      </c>
      <c r="K77" s="390">
        <f>(J77/J72-1)*100</f>
        <v>9.5033542608644836</v>
      </c>
      <c r="L77" s="436">
        <f>(J77/J60-1)*100</f>
        <v>7.2116811167145745</v>
      </c>
      <c r="M77" s="435">
        <f>SUM(M74:M76)</f>
        <v>68639.513803999987</v>
      </c>
      <c r="N77" s="390">
        <f>(M77/M72-1)*100</f>
        <v>60.315766869598384</v>
      </c>
      <c r="O77" s="436">
        <f>(M77/M60-1)*100</f>
        <v>15.764413017663227</v>
      </c>
    </row>
    <row r="78" spans="1:15" s="236" customFormat="1" ht="18.600000000000001" customHeight="1" outlineLevel="2" x14ac:dyDescent="0.5">
      <c r="A78" s="242">
        <v>2021</v>
      </c>
      <c r="B78" s="262" t="s">
        <v>6</v>
      </c>
      <c r="C78" s="410" t="s">
        <v>220</v>
      </c>
      <c r="D78" s="431">
        <v>69252.138475</v>
      </c>
      <c r="E78" s="386">
        <v>-5.8874515541009087</v>
      </c>
      <c r="F78" s="432">
        <v>81.580568527153872</v>
      </c>
      <c r="G78" s="433">
        <v>49702.660086999997</v>
      </c>
      <c r="H78" s="386">
        <v>-1.1876164934632061</v>
      </c>
      <c r="I78" s="434">
        <v>18.934881842057759</v>
      </c>
      <c r="J78" s="431">
        <v>118954.798562</v>
      </c>
      <c r="K78" s="386">
        <v>-3.9792062598923872</v>
      </c>
      <c r="L78" s="432">
        <v>48.826833138985307</v>
      </c>
      <c r="M78" s="433">
        <v>19549.478388000003</v>
      </c>
      <c r="N78" s="386">
        <v>-16.040272361902218</v>
      </c>
      <c r="O78" s="387">
        <v>635.41281024444993</v>
      </c>
    </row>
    <row r="79" spans="1:15" s="236" customFormat="1" ht="18.600000000000001" customHeight="1" outlineLevel="2" x14ac:dyDescent="0.5">
      <c r="A79" s="240">
        <v>2021</v>
      </c>
      <c r="B79" s="260" t="s">
        <v>7</v>
      </c>
      <c r="C79" s="402" t="s">
        <v>221</v>
      </c>
      <c r="D79" s="427">
        <v>78583.371473000007</v>
      </c>
      <c r="E79" s="382">
        <v>13.474288597410711</v>
      </c>
      <c r="F79" s="428">
        <v>110.48033807374384</v>
      </c>
      <c r="G79" s="429">
        <v>44214.151553999996</v>
      </c>
      <c r="H79" s="382">
        <v>-11.042685690047305</v>
      </c>
      <c r="I79" s="430">
        <v>19.769718302095928</v>
      </c>
      <c r="J79" s="427">
        <v>122797.523027</v>
      </c>
      <c r="K79" s="382">
        <v>3.2304072735637845</v>
      </c>
      <c r="L79" s="428">
        <v>65.381143532282408</v>
      </c>
      <c r="M79" s="429">
        <v>34369.21991900001</v>
      </c>
      <c r="N79" s="382">
        <v>75.806327088996724</v>
      </c>
      <c r="O79" s="383">
        <v>8097.0691507044849</v>
      </c>
    </row>
    <row r="80" spans="1:15" s="236" customFormat="1" ht="18.600000000000001" customHeight="1" outlineLevel="2" x14ac:dyDescent="0.5">
      <c r="A80" s="242">
        <v>2021</v>
      </c>
      <c r="B80" s="262" t="s">
        <v>8</v>
      </c>
      <c r="C80" s="410" t="s">
        <v>222</v>
      </c>
      <c r="D80" s="431">
        <v>84343.023929999996</v>
      </c>
      <c r="E80" s="386">
        <v>7.3293526977000756</v>
      </c>
      <c r="F80" s="432">
        <v>90.898417295897744</v>
      </c>
      <c r="G80" s="433">
        <v>46506.782373000002</v>
      </c>
      <c r="H80" s="386">
        <v>5.1852873761468743</v>
      </c>
      <c r="I80" s="434">
        <v>0.78836821616583563</v>
      </c>
      <c r="J80" s="431">
        <v>130849.80630299999</v>
      </c>
      <c r="K80" s="386">
        <v>6.5573662053667769</v>
      </c>
      <c r="L80" s="432">
        <v>44.865299516038171</v>
      </c>
      <c r="M80" s="433">
        <v>37836.241556999994</v>
      </c>
      <c r="N80" s="386">
        <v>10.087577332773105</v>
      </c>
      <c r="O80" s="387">
        <v>2029.5775929786423</v>
      </c>
    </row>
    <row r="81" spans="1:17" s="236" customFormat="1" ht="18.600000000000001" customHeight="1" outlineLevel="1" x14ac:dyDescent="0.5">
      <c r="A81" s="376">
        <v>2021</v>
      </c>
      <c r="B81" s="377" t="s">
        <v>698</v>
      </c>
      <c r="C81" s="417" t="s">
        <v>695</v>
      </c>
      <c r="D81" s="435">
        <f>SUM(D78:D80)</f>
        <v>232178.53387800002</v>
      </c>
      <c r="E81" s="390">
        <f>(D81/D77-1)*100</f>
        <v>11.60734339528342</v>
      </c>
      <c r="F81" s="436">
        <f>(D81/D64-1)*100</f>
        <v>94.038479690549238</v>
      </c>
      <c r="G81" s="435">
        <f>SUM(G78:G80)</f>
        <v>140423.594014</v>
      </c>
      <c r="H81" s="390">
        <f>(G81/G77-1)*100</f>
        <v>0.74000995480740794</v>
      </c>
      <c r="I81" s="436">
        <f>(G81/G64-1)*100</f>
        <v>12.474939966626387</v>
      </c>
      <c r="J81" s="435">
        <f>SUM(J78:J80)</f>
        <v>372602.12789200002</v>
      </c>
      <c r="K81" s="390">
        <f>(J81/J77-1)*100</f>
        <v>7.2471908672117724</v>
      </c>
      <c r="L81" s="436">
        <f>(J81/J64-1)*100</f>
        <v>52.390575043602361</v>
      </c>
      <c r="M81" s="435">
        <f>SUM(M78:M80)</f>
        <v>91754.939864000014</v>
      </c>
      <c r="N81" s="390">
        <f>(M81/M77-1)*100</f>
        <v>33.676558557809841</v>
      </c>
      <c r="O81" s="391">
        <f>((M81-M64)/ABS(M64))*100</f>
        <v>1866.9441433237876</v>
      </c>
    </row>
    <row r="82" spans="1:17" s="236" customFormat="1" ht="18.600000000000001" customHeight="1" outlineLevel="2" x14ac:dyDescent="0.5">
      <c r="A82" s="240">
        <v>2021</v>
      </c>
      <c r="B82" s="260" t="s">
        <v>9</v>
      </c>
      <c r="C82" s="402" t="s">
        <v>223</v>
      </c>
      <c r="D82" s="427">
        <v>88674.264796999996</v>
      </c>
      <c r="E82" s="382">
        <v>5.1352686507833534</v>
      </c>
      <c r="F82" s="428">
        <v>73.583323612038498</v>
      </c>
      <c r="G82" s="429">
        <v>46599.587974000002</v>
      </c>
      <c r="H82" s="382">
        <v>0.1995528313605277</v>
      </c>
      <c r="I82" s="430">
        <v>15.636871020121657</v>
      </c>
      <c r="J82" s="427">
        <v>135273.85277100001</v>
      </c>
      <c r="K82" s="382">
        <v>3.3810110943194971</v>
      </c>
      <c r="L82" s="428">
        <v>48.029945614276755</v>
      </c>
      <c r="M82" s="429">
        <v>42074.676822999994</v>
      </c>
      <c r="N82" s="382">
        <v>11.202051502961337</v>
      </c>
      <c r="O82" s="383">
        <v>290.07357078052229</v>
      </c>
    </row>
    <row r="83" spans="1:17" s="236" customFormat="1" ht="18.600000000000001" customHeight="1" outlineLevel="2" x14ac:dyDescent="0.5">
      <c r="A83" s="242">
        <v>2021</v>
      </c>
      <c r="B83" s="262" t="s">
        <v>10</v>
      </c>
      <c r="C83" s="410" t="s">
        <v>224</v>
      </c>
      <c r="D83" s="431">
        <v>89714.183982000002</v>
      </c>
      <c r="E83" s="386">
        <v>1.1727406901886006</v>
      </c>
      <c r="F83" s="432">
        <v>59.862136962705371</v>
      </c>
      <c r="G83" s="433">
        <v>50829.809834</v>
      </c>
      <c r="H83" s="386">
        <v>9.0778095771152145</v>
      </c>
      <c r="I83" s="434">
        <v>24.768496503506054</v>
      </c>
      <c r="J83" s="431">
        <v>140543.993816</v>
      </c>
      <c r="K83" s="386">
        <v>3.8959051856988447</v>
      </c>
      <c r="L83" s="432">
        <v>45.10160865232875</v>
      </c>
      <c r="M83" s="433">
        <v>38884.374148000003</v>
      </c>
      <c r="N83" s="386">
        <v>-7.5824769573893018</v>
      </c>
      <c r="O83" s="387">
        <v>152.81734203982415</v>
      </c>
    </row>
    <row r="84" spans="1:17" s="236" customFormat="1" ht="18.600000000000001" customHeight="1" outlineLevel="2" x14ac:dyDescent="0.5">
      <c r="A84" s="240">
        <v>2021</v>
      </c>
      <c r="B84" s="260" t="s">
        <v>11</v>
      </c>
      <c r="C84" s="402" t="s">
        <v>225</v>
      </c>
      <c r="D84" s="427">
        <v>95204.871150000006</v>
      </c>
      <c r="E84" s="382">
        <v>6.1201996432377337</v>
      </c>
      <c r="F84" s="428">
        <v>78.370092777361464</v>
      </c>
      <c r="G84" s="429">
        <v>47326.975918999997</v>
      </c>
      <c r="H84" s="382">
        <v>-6.891298484962971</v>
      </c>
      <c r="I84" s="430">
        <v>12.696542758062069</v>
      </c>
      <c r="J84" s="427">
        <v>142531.84706900001</v>
      </c>
      <c r="K84" s="382">
        <v>1.4143992916570314</v>
      </c>
      <c r="L84" s="428">
        <v>49.451507582607746</v>
      </c>
      <c r="M84" s="429">
        <v>47877.89523100001</v>
      </c>
      <c r="N84" s="382">
        <v>23.128882179688066</v>
      </c>
      <c r="O84" s="383">
        <v>320.72513949495561</v>
      </c>
    </row>
    <row r="85" spans="1:17" s="236" customFormat="1" ht="18.600000000000001" customHeight="1" outlineLevel="1" x14ac:dyDescent="0.5">
      <c r="A85" s="376">
        <v>2021</v>
      </c>
      <c r="B85" s="377" t="s">
        <v>699</v>
      </c>
      <c r="C85" s="417" t="s">
        <v>696</v>
      </c>
      <c r="D85" s="435">
        <f>SUM(D82:D84)</f>
        <v>273593.31992899999</v>
      </c>
      <c r="E85" s="390">
        <f>(D85/D81-1)*100</f>
        <v>17.837474188187308</v>
      </c>
      <c r="F85" s="436">
        <f>(D85/D68-1)*100</f>
        <v>70.379073869299091</v>
      </c>
      <c r="G85" s="435">
        <f>SUM(G82:G84)</f>
        <v>144756.373727</v>
      </c>
      <c r="H85" s="390">
        <f>(G85/G81-1)*100</f>
        <v>3.0855069216986664</v>
      </c>
      <c r="I85" s="436">
        <f>(G85/G68-1)*100</f>
        <v>17.656960323640369</v>
      </c>
      <c r="J85" s="435">
        <f>SUM(J82:J84)</f>
        <v>418349.69365600002</v>
      </c>
      <c r="K85" s="390">
        <f>(J85/J81-1)*100</f>
        <v>12.277859501988697</v>
      </c>
      <c r="L85" s="436">
        <f>(J85/J68-1)*100</f>
        <v>47.507888487333247</v>
      </c>
      <c r="M85" s="435">
        <f>SUM(M82:M84)</f>
        <v>128836.94620199999</v>
      </c>
      <c r="N85" s="390">
        <f>(M85/M81-1)*100</f>
        <v>40.414179762924206</v>
      </c>
      <c r="O85" s="391">
        <f>((M85-M68)/ABS(M68))*100</f>
        <v>243.13862538008789</v>
      </c>
    </row>
    <row r="86" spans="1:17" s="236" customFormat="1" ht="18.600000000000001" customHeight="1" outlineLevel="2" x14ac:dyDescent="0.5">
      <c r="A86" s="242">
        <v>2021</v>
      </c>
      <c r="B86" s="262" t="s">
        <v>12</v>
      </c>
      <c r="C86" s="410" t="s">
        <v>226</v>
      </c>
      <c r="D86" s="431">
        <v>106009.41574700001</v>
      </c>
      <c r="E86" s="386">
        <v>11.348730864807234</v>
      </c>
      <c r="F86" s="432">
        <v>89.634443454016278</v>
      </c>
      <c r="G86" s="433">
        <v>45851.977155</v>
      </c>
      <c r="H86" s="386">
        <v>-3.1166131690401166</v>
      </c>
      <c r="I86" s="434">
        <v>6.5449939463483542</v>
      </c>
      <c r="J86" s="431">
        <v>151861.39290199999</v>
      </c>
      <c r="K86" s="386">
        <v>6.5455868459233013</v>
      </c>
      <c r="L86" s="432">
        <v>53.492555331238464</v>
      </c>
      <c r="M86" s="433">
        <v>60157.438592000006</v>
      </c>
      <c r="N86" s="386">
        <v>25.647625698151472</v>
      </c>
      <c r="O86" s="387">
        <v>367.54489988237327</v>
      </c>
    </row>
    <row r="87" spans="1:17" s="236" customFormat="1" ht="18.600000000000001" customHeight="1" outlineLevel="2" x14ac:dyDescent="0.5">
      <c r="A87" s="240">
        <v>2021</v>
      </c>
      <c r="B87" s="260" t="s">
        <v>13</v>
      </c>
      <c r="C87" s="402" t="s">
        <v>227</v>
      </c>
      <c r="D87" s="427">
        <v>108814.37728299999</v>
      </c>
      <c r="E87" s="382">
        <v>2.6459550939269993</v>
      </c>
      <c r="F87" s="428">
        <v>85.03858806034161</v>
      </c>
      <c r="G87" s="429">
        <v>49558.592423000002</v>
      </c>
      <c r="H87" s="382">
        <v>8.0838722733155066</v>
      </c>
      <c r="I87" s="430">
        <v>1.7325071692912974</v>
      </c>
      <c r="J87" s="427">
        <v>158372.969706</v>
      </c>
      <c r="K87" s="382">
        <v>4.2878421431325142</v>
      </c>
      <c r="L87" s="428">
        <v>47.295022160096508</v>
      </c>
      <c r="M87" s="429">
        <v>59255.784859999992</v>
      </c>
      <c r="N87" s="382">
        <v>-1.4988233427211097</v>
      </c>
      <c r="O87" s="383">
        <v>487.17300760767142</v>
      </c>
    </row>
    <row r="88" spans="1:17" s="236" customFormat="1" ht="18.600000000000001" customHeight="1" outlineLevel="2" x14ac:dyDescent="0.5">
      <c r="A88" s="242">
        <v>2021</v>
      </c>
      <c r="B88" s="262" t="s">
        <v>14</v>
      </c>
      <c r="C88" s="410" t="s">
        <v>228</v>
      </c>
      <c r="D88" s="431">
        <v>107044.361328</v>
      </c>
      <c r="E88" s="386">
        <v>-1.6266379491348015</v>
      </c>
      <c r="F88" s="432">
        <v>63.838263575473334</v>
      </c>
      <c r="G88" s="433">
        <v>53202.531267999999</v>
      </c>
      <c r="H88" s="386">
        <v>7.3527892275424112</v>
      </c>
      <c r="I88" s="434">
        <v>16.983762360921027</v>
      </c>
      <c r="J88" s="431">
        <v>160246.89259599999</v>
      </c>
      <c r="K88" s="386">
        <v>1.1832340414394515</v>
      </c>
      <c r="L88" s="432">
        <v>44.608957648942436</v>
      </c>
      <c r="M88" s="433">
        <v>53841.83006</v>
      </c>
      <c r="N88" s="386">
        <v>-9.1365844073978781</v>
      </c>
      <c r="O88" s="387">
        <v>171.15024674930626</v>
      </c>
    </row>
    <row r="89" spans="1:17" s="236" customFormat="1" ht="18.600000000000001" customHeight="1" outlineLevel="1" x14ac:dyDescent="0.5">
      <c r="A89" s="376">
        <v>2021</v>
      </c>
      <c r="B89" s="377" t="s">
        <v>700</v>
      </c>
      <c r="C89" s="417" t="s">
        <v>697</v>
      </c>
      <c r="D89" s="435">
        <f>SUM(D86:D88)</f>
        <v>321868.15435800003</v>
      </c>
      <c r="E89" s="390">
        <f>(D89/D85-1)*100</f>
        <v>17.644741633870218</v>
      </c>
      <c r="F89" s="436">
        <f>(D89/D72-1)*100</f>
        <v>78.772253651515101</v>
      </c>
      <c r="G89" s="435">
        <f>SUM(G86:G88)</f>
        <v>148613.10084599999</v>
      </c>
      <c r="H89" s="390">
        <f>(G89/G85-1)*100</f>
        <v>2.6642882932902845</v>
      </c>
      <c r="I89" s="436">
        <f>(G89/G72-1)*100</f>
        <v>8.2961008670162215</v>
      </c>
      <c r="J89" s="435">
        <f>SUM(J86:J88)</f>
        <v>470481.25520399999</v>
      </c>
      <c r="K89" s="390">
        <f>(J89/J85-1)*100</f>
        <v>12.46124052163562</v>
      </c>
      <c r="L89" s="436">
        <f>(J89/J72-1)*100</f>
        <v>48.289480008220018</v>
      </c>
      <c r="M89" s="435">
        <f>SUM(M86:M88)</f>
        <v>173255.05351200001</v>
      </c>
      <c r="N89" s="390">
        <f>(M89/M85-1)*100</f>
        <v>34.476218677488731</v>
      </c>
      <c r="O89" s="391">
        <f>((M89-M72)/ABS(M72))*100</f>
        <v>304.65783086871107</v>
      </c>
    </row>
    <row r="90" spans="1:17" s="236" customFormat="1" ht="18.600000000000001" customHeight="1" x14ac:dyDescent="0.5">
      <c r="A90" s="376">
        <v>2021</v>
      </c>
      <c r="B90" s="377" t="s">
        <v>21</v>
      </c>
      <c r="C90" s="417" t="s">
        <v>240</v>
      </c>
      <c r="D90" s="435">
        <f>SUBTOTAL(9,D74:D76,D78:D80,D82:D84,D86:D88)</f>
        <v>1035671.600724</v>
      </c>
      <c r="E90" s="390"/>
      <c r="F90" s="436">
        <f>(D90/D73-1)*100</f>
        <v>58.857041622927021</v>
      </c>
      <c r="G90" s="435">
        <f>SUBTOTAL(9,G74:G76,G78:G80,G82:G84,G86:G88)</f>
        <v>573185.14734200004</v>
      </c>
      <c r="H90" s="390"/>
      <c r="I90" s="436">
        <f>(G90/G73-1)*100</f>
        <v>10.762428088295174</v>
      </c>
      <c r="J90" s="435">
        <f>SUBTOTAL(9,J74:J76,J78:J80,J82:J84,J86:J88)</f>
        <v>1608856.7480660002</v>
      </c>
      <c r="K90" s="390"/>
      <c r="L90" s="436">
        <f>(J90/J73-1)*100</f>
        <v>37.57467081197634</v>
      </c>
      <c r="M90" s="435">
        <f>D90-G90</f>
        <v>462486.45338199998</v>
      </c>
      <c r="N90" s="390"/>
      <c r="O90" s="436">
        <f>(M90/M73-1)*100</f>
        <v>243.95489115846809</v>
      </c>
    </row>
    <row r="91" spans="1:17" s="236" customFormat="1" ht="18.600000000000001" customHeight="1" outlineLevel="2" x14ac:dyDescent="0.5">
      <c r="A91" s="240">
        <v>2022</v>
      </c>
      <c r="B91" s="260" t="s">
        <v>3</v>
      </c>
      <c r="C91" s="402" t="s">
        <v>217</v>
      </c>
      <c r="D91" s="427">
        <v>109228.960036</v>
      </c>
      <c r="E91" s="382">
        <v>2.0408349219872113</v>
      </c>
      <c r="F91" s="428">
        <v>56.348268429723227</v>
      </c>
      <c r="G91" s="429">
        <v>52350.524237999998</v>
      </c>
      <c r="H91" s="382">
        <v>-1.6014407767708239</v>
      </c>
      <c r="I91" s="430">
        <v>8.9486704016714427</v>
      </c>
      <c r="J91" s="427">
        <v>161579.48427399999</v>
      </c>
      <c r="K91" s="382">
        <v>0.83158659516699984</v>
      </c>
      <c r="L91" s="428">
        <v>37.032533819643795</v>
      </c>
      <c r="M91" s="429">
        <v>56878.435798000006</v>
      </c>
      <c r="N91" s="382">
        <v>5.639863531042848</v>
      </c>
      <c r="O91" s="383">
        <v>160.76713318341126</v>
      </c>
    </row>
    <row r="92" spans="1:17" s="236" customFormat="1" ht="18.600000000000001" customHeight="1" outlineLevel="2" x14ac:dyDescent="0.5">
      <c r="A92" s="242">
        <v>2022</v>
      </c>
      <c r="B92" s="262" t="s">
        <v>4</v>
      </c>
      <c r="C92" s="410" t="s">
        <v>218</v>
      </c>
      <c r="D92" s="431">
        <v>115872.420564</v>
      </c>
      <c r="E92" s="386">
        <v>6.0821420672781512</v>
      </c>
      <c r="F92" s="432">
        <v>79.411807145330158</v>
      </c>
      <c r="G92" s="433">
        <v>49266.231052000003</v>
      </c>
      <c r="H92" s="386">
        <v>-5.891618528933817</v>
      </c>
      <c r="I92" s="434">
        <v>20.040282053033231</v>
      </c>
      <c r="J92" s="431">
        <v>165138.65161599999</v>
      </c>
      <c r="K92" s="386">
        <v>2.2027346837947048</v>
      </c>
      <c r="L92" s="432">
        <v>56.342763668372832</v>
      </c>
      <c r="M92" s="433">
        <v>66606.189511999997</v>
      </c>
      <c r="N92" s="386">
        <v>17.102709625397335</v>
      </c>
      <c r="O92" s="387">
        <v>182.9105562477983</v>
      </c>
    </row>
    <row r="93" spans="1:17" s="236" customFormat="1" ht="18.600000000000001" customHeight="1" outlineLevel="2" x14ac:dyDescent="0.5">
      <c r="A93" s="240">
        <v>2022</v>
      </c>
      <c r="B93" s="260" t="s">
        <v>5</v>
      </c>
      <c r="C93" s="402" t="s">
        <v>219</v>
      </c>
      <c r="D93" s="427">
        <v>142002.395231</v>
      </c>
      <c r="E93" s="382">
        <v>22.550641938620419</v>
      </c>
      <c r="F93" s="428">
        <v>92.978983680564212</v>
      </c>
      <c r="G93" s="429">
        <v>56287.946711999997</v>
      </c>
      <c r="H93" s="382">
        <v>14.252593531233693</v>
      </c>
      <c r="I93" s="430">
        <v>11.9043964159256</v>
      </c>
      <c r="J93" s="427">
        <v>198290.34194300001</v>
      </c>
      <c r="K93" s="382">
        <v>20.075064197622417</v>
      </c>
      <c r="L93" s="428">
        <v>60.060764715098443</v>
      </c>
      <c r="M93" s="429">
        <v>85714.448518999998</v>
      </c>
      <c r="N93" s="382">
        <v>28.688413414728359</v>
      </c>
      <c r="O93" s="383">
        <v>268.12039735660858</v>
      </c>
    </row>
    <row r="94" spans="1:17" s="236" customFormat="1" ht="18.600000000000001" customHeight="1" outlineLevel="1" x14ac:dyDescent="0.5">
      <c r="A94" s="376">
        <v>2022</v>
      </c>
      <c r="B94" s="377" t="s">
        <v>693</v>
      </c>
      <c r="C94" s="417" t="s">
        <v>694</v>
      </c>
      <c r="D94" s="435">
        <f>SUM(D91:D93)</f>
        <v>367103.77583100001</v>
      </c>
      <c r="E94" s="390">
        <f>(D94/D89-1)*100</f>
        <v>14.05408421445955</v>
      </c>
      <c r="F94" s="436">
        <f>(D94/D77-1)*100</f>
        <v>76.46539706553726</v>
      </c>
      <c r="G94" s="435">
        <f>SUM(G91:G93)</f>
        <v>157904.70200200001</v>
      </c>
      <c r="H94" s="390">
        <f>(G94/G89-1)*100</f>
        <v>6.2522086566435542</v>
      </c>
      <c r="I94" s="436">
        <f>(G94/G77-1)*100</f>
        <v>13.280972213305153</v>
      </c>
      <c r="J94" s="435">
        <f>SUM(J91:J93)</f>
        <v>525008.47783300001</v>
      </c>
      <c r="K94" s="390">
        <f>(J94/J89-1)*100</f>
        <v>11.589669519427947</v>
      </c>
      <c r="L94" s="436">
        <f>(J94/J77-1)*100</f>
        <v>51.114768849040139</v>
      </c>
      <c r="M94" s="435">
        <f>SUM(M91:M93)</f>
        <v>209199.073829</v>
      </c>
      <c r="N94" s="390">
        <f>(M94/M89-1)*100</f>
        <v>20.746304127002226</v>
      </c>
      <c r="O94" s="436">
        <f>(M94/M77-1)*100</f>
        <v>204.77936429789932</v>
      </c>
    </row>
    <row r="95" spans="1:17" s="236" customFormat="1" ht="18.600000000000001" customHeight="1" outlineLevel="2" x14ac:dyDescent="0.5">
      <c r="A95" s="242">
        <v>2022</v>
      </c>
      <c r="B95" s="262" t="s">
        <v>6</v>
      </c>
      <c r="C95" s="410" t="s">
        <v>220</v>
      </c>
      <c r="D95" s="431">
        <v>137701.70522800001</v>
      </c>
      <c r="E95" s="386">
        <v>-3.0286038457336684</v>
      </c>
      <c r="F95" s="432">
        <v>98.84108745278715</v>
      </c>
      <c r="G95" s="433">
        <v>57324.396277</v>
      </c>
      <c r="H95" s="386">
        <v>1.8413348248481176</v>
      </c>
      <c r="I95" s="434">
        <v>15.334664536382657</v>
      </c>
      <c r="J95" s="431">
        <v>195026.101505</v>
      </c>
      <c r="K95" s="386">
        <v>-1.6461923490647568</v>
      </c>
      <c r="L95" s="432">
        <v>63.949755590020317</v>
      </c>
      <c r="M95" s="433">
        <v>80377.308951000014</v>
      </c>
      <c r="N95" s="386">
        <v>-6.2266510025050454</v>
      </c>
      <c r="O95" s="387">
        <v>311.14809999400171</v>
      </c>
      <c r="Q95" s="440"/>
    </row>
    <row r="96" spans="1:17" s="236" customFormat="1" ht="18.600000000000001" customHeight="1" outlineLevel="2" x14ac:dyDescent="0.5">
      <c r="A96" s="240">
        <v>2022</v>
      </c>
      <c r="B96" s="260" t="s">
        <v>7</v>
      </c>
      <c r="C96" s="402" t="s">
        <v>221</v>
      </c>
      <c r="D96" s="427">
        <v>143003.61502900001</v>
      </c>
      <c r="E96" s="382">
        <v>3.8502862344524713</v>
      </c>
      <c r="F96" s="428">
        <v>81.976940348167375</v>
      </c>
      <c r="G96" s="429">
        <v>55958.986956000001</v>
      </c>
      <c r="H96" s="382">
        <v>-2.3818991732632244</v>
      </c>
      <c r="I96" s="430">
        <v>26.563520929844621</v>
      </c>
      <c r="J96" s="427">
        <v>198962.60198500002</v>
      </c>
      <c r="K96" s="382">
        <v>2.0184480177896091</v>
      </c>
      <c r="L96" s="428">
        <v>62.02493102507718</v>
      </c>
      <c r="M96" s="429">
        <v>87044.628073</v>
      </c>
      <c r="N96" s="382">
        <v>8.2950265553983016</v>
      </c>
      <c r="O96" s="383">
        <v>153.26332188552217</v>
      </c>
    </row>
    <row r="97" spans="1:15" s="236" customFormat="1" ht="18.600000000000001" customHeight="1" outlineLevel="2" x14ac:dyDescent="0.5">
      <c r="A97" s="242">
        <v>2022</v>
      </c>
      <c r="B97" s="262" t="s">
        <v>8</v>
      </c>
      <c r="C97" s="410" t="s">
        <v>222</v>
      </c>
      <c r="D97" s="431">
        <v>147098.102013</v>
      </c>
      <c r="E97" s="386">
        <v>2.8632052295808563</v>
      </c>
      <c r="F97" s="432">
        <v>74.404586365178488</v>
      </c>
      <c r="G97" s="433">
        <v>62070.882832000003</v>
      </c>
      <c r="H97" s="386">
        <v>10.922098859305173</v>
      </c>
      <c r="I97" s="434">
        <v>33.466302472122656</v>
      </c>
      <c r="J97" s="431">
        <v>209168.984845</v>
      </c>
      <c r="K97" s="386">
        <v>5.1297996498706144</v>
      </c>
      <c r="L97" s="432">
        <v>59.854256383568206</v>
      </c>
      <c r="M97" s="433">
        <v>85027.219180999993</v>
      </c>
      <c r="N97" s="386">
        <v>-2.3176719076886698</v>
      </c>
      <c r="O97" s="387">
        <v>124.72427408760241</v>
      </c>
    </row>
    <row r="98" spans="1:15" s="236" customFormat="1" ht="18.600000000000001" customHeight="1" outlineLevel="1" x14ac:dyDescent="0.5">
      <c r="A98" s="376">
        <v>2022</v>
      </c>
      <c r="B98" s="377" t="s">
        <v>698</v>
      </c>
      <c r="C98" s="417" t="s">
        <v>695</v>
      </c>
      <c r="D98" s="435">
        <f>SUM(D95:D97)</f>
        <v>427803.42227000004</v>
      </c>
      <c r="E98" s="390">
        <f>(D98/D94-1)*100</f>
        <v>16.534737705052581</v>
      </c>
      <c r="F98" s="436">
        <f>(D98/D81-1)*100</f>
        <v>84.256233823404457</v>
      </c>
      <c r="G98" s="435">
        <f>SUM(G95:G97)</f>
        <v>175354.266065</v>
      </c>
      <c r="H98" s="390">
        <f>(G98/G94-1)*100</f>
        <v>11.05069313438114</v>
      </c>
      <c r="I98" s="436">
        <f>(G98/G81-1)*100</f>
        <v>24.875215804202732</v>
      </c>
      <c r="J98" s="435">
        <f>SUM(J95:J97)</f>
        <v>603157.68833499996</v>
      </c>
      <c r="K98" s="390">
        <f>(J98/J94-1)*100</f>
        <v>14.885323533167494</v>
      </c>
      <c r="L98" s="436">
        <f>(J98/J81-1)*100</f>
        <v>61.877145401012633</v>
      </c>
      <c r="M98" s="435">
        <f>SUM(M95:M97)</f>
        <v>252449.15620500001</v>
      </c>
      <c r="N98" s="390">
        <f>(M98/M94-1)*100</f>
        <v>20.674127081151795</v>
      </c>
      <c r="O98" s="391">
        <f>((M98-M81)/ABS(M81))*100</f>
        <v>175.13413073909959</v>
      </c>
    </row>
    <row r="99" spans="1:15" s="236" customFormat="1" ht="18.600000000000001" customHeight="1" outlineLevel="2" x14ac:dyDescent="0.5">
      <c r="A99" s="240">
        <v>2022</v>
      </c>
      <c r="B99" s="260" t="s">
        <v>9</v>
      </c>
      <c r="C99" s="402" t="s">
        <v>223</v>
      </c>
      <c r="D99" s="427">
        <v>140148.33834799999</v>
      </c>
      <c r="E99" s="382">
        <v>-4.7245773873994761</v>
      </c>
      <c r="F99" s="428">
        <v>58.048492049906962</v>
      </c>
      <c r="G99" s="429">
        <v>57555.576458000003</v>
      </c>
      <c r="H99" s="382">
        <v>-7.274435561390435</v>
      </c>
      <c r="I99" s="430">
        <v>23.510912779127647</v>
      </c>
      <c r="J99" s="427">
        <v>197703.91480599999</v>
      </c>
      <c r="K99" s="382">
        <v>-5.4812476369266445</v>
      </c>
      <c r="L99" s="428">
        <v>46.15087155141908</v>
      </c>
      <c r="M99" s="429">
        <v>82592.761889999994</v>
      </c>
      <c r="N99" s="382">
        <v>-2.8631505469062755</v>
      </c>
      <c r="O99" s="383">
        <v>96.3004071010497</v>
      </c>
    </row>
    <row r="100" spans="1:15" s="236" customFormat="1" ht="18.600000000000001" customHeight="1" outlineLevel="2" x14ac:dyDescent="0.5">
      <c r="A100" s="242">
        <v>2022</v>
      </c>
      <c r="B100" s="262" t="s">
        <v>10</v>
      </c>
      <c r="C100" s="410" t="s">
        <v>224</v>
      </c>
      <c r="D100" s="431">
        <v>133603.68497599999</v>
      </c>
      <c r="E100" s="386">
        <v>-4.6698044722792815</v>
      </c>
      <c r="F100" s="432">
        <v>48.921473780339866</v>
      </c>
      <c r="G100" s="433">
        <v>63796.635368000003</v>
      </c>
      <c r="H100" s="386">
        <v>10.843534708672898</v>
      </c>
      <c r="I100" s="434">
        <v>25.510277485489439</v>
      </c>
      <c r="J100" s="431">
        <v>197400.32034400001</v>
      </c>
      <c r="K100" s="386">
        <v>-0.153560167130673</v>
      </c>
      <c r="L100" s="432">
        <v>40.45446908420449</v>
      </c>
      <c r="M100" s="433">
        <v>69807.049607999987</v>
      </c>
      <c r="N100" s="386">
        <v>-15.480427085158476</v>
      </c>
      <c r="O100" s="387">
        <v>79.524683468746218</v>
      </c>
    </row>
    <row r="101" spans="1:15" s="236" customFormat="1" ht="18.600000000000001" customHeight="1" outlineLevel="2" x14ac:dyDescent="0.5">
      <c r="A101" s="240">
        <v>2022</v>
      </c>
      <c r="B101" s="260" t="s">
        <v>11</v>
      </c>
      <c r="C101" s="402" t="s">
        <v>225</v>
      </c>
      <c r="D101" s="427">
        <v>125303.93098600001</v>
      </c>
      <c r="E101" s="382">
        <v>-6.212219364676141</v>
      </c>
      <c r="F101" s="428">
        <v>31.615041827615563</v>
      </c>
      <c r="G101" s="429">
        <v>61458.585811999998</v>
      </c>
      <c r="H101" s="382">
        <v>-3.6648477502196908</v>
      </c>
      <c r="I101" s="430">
        <v>29.85952433805663</v>
      </c>
      <c r="J101" s="427">
        <v>186762.516798</v>
      </c>
      <c r="K101" s="382">
        <v>-5.3889494847131019</v>
      </c>
      <c r="L101" s="428">
        <v>31.032131161246944</v>
      </c>
      <c r="M101" s="429">
        <v>63845.345174000009</v>
      </c>
      <c r="N101" s="382">
        <v>-8.5402612880472706</v>
      </c>
      <c r="O101" s="383">
        <v>33.350359003796356</v>
      </c>
    </row>
    <row r="102" spans="1:15" s="236" customFormat="1" ht="18.600000000000001" customHeight="1" outlineLevel="1" x14ac:dyDescent="0.5">
      <c r="A102" s="376">
        <v>2022</v>
      </c>
      <c r="B102" s="377" t="s">
        <v>699</v>
      </c>
      <c r="C102" s="417" t="s">
        <v>696</v>
      </c>
      <c r="D102" s="435">
        <f>SUM(D99:D101)</f>
        <v>399055.95430999994</v>
      </c>
      <c r="E102" s="390">
        <f>(D102/D98-1)*100</f>
        <v>-6.7197844765852892</v>
      </c>
      <c r="F102" s="436">
        <f>(D102/D85-1)*100</f>
        <v>45.857345644827397</v>
      </c>
      <c r="G102" s="435">
        <f>SUM(G99:G101)</f>
        <v>182810.79763800002</v>
      </c>
      <c r="H102" s="390">
        <f>(G102/G98-1)*100</f>
        <v>4.252266990890341</v>
      </c>
      <c r="I102" s="436">
        <f>(G102/G85-1)*100</f>
        <v>26.288599894584188</v>
      </c>
      <c r="J102" s="435">
        <f>SUM(J99:J101)</f>
        <v>581866.75194799993</v>
      </c>
      <c r="K102" s="390">
        <f>(J102/J98-1)*100</f>
        <v>-3.5299121272536649</v>
      </c>
      <c r="L102" s="436">
        <f>(J102/J85-1)*100</f>
        <v>39.08621442100457</v>
      </c>
      <c r="M102" s="435">
        <f>SUM(M99:M101)</f>
        <v>216245.15667200001</v>
      </c>
      <c r="N102" s="390">
        <f>(M102/M98-1)*100</f>
        <v>-14.341105384246456</v>
      </c>
      <c r="O102" s="391">
        <f>((M102-M85)/ABS(M85))*100</f>
        <v>67.844056419154043</v>
      </c>
    </row>
    <row r="103" spans="1:15" s="236" customFormat="1" ht="18.600000000000001" customHeight="1" outlineLevel="2" x14ac:dyDescent="0.5">
      <c r="A103" s="242">
        <v>2022</v>
      </c>
      <c r="B103" s="262" t="s">
        <v>12</v>
      </c>
      <c r="C103" s="410" t="s">
        <v>226</v>
      </c>
      <c r="D103" s="431">
        <v>126247.000332</v>
      </c>
      <c r="E103" s="386">
        <v>0.75262550710029075</v>
      </c>
      <c r="F103" s="432">
        <v>19.090365174069635</v>
      </c>
      <c r="G103" s="433">
        <v>66275.153928999993</v>
      </c>
      <c r="H103" s="386">
        <v>7.8370955878056314</v>
      </c>
      <c r="I103" s="434">
        <v>44.541540062625003</v>
      </c>
      <c r="J103" s="431">
        <v>192522.15426099999</v>
      </c>
      <c r="K103" s="386">
        <v>3.0839365209612835</v>
      </c>
      <c r="L103" s="432">
        <v>26.774916640755041</v>
      </c>
      <c r="M103" s="433">
        <v>59971.846403000003</v>
      </c>
      <c r="N103" s="386">
        <v>-6.067002630251932</v>
      </c>
      <c r="O103" s="387">
        <v>-0.30851078992695602</v>
      </c>
    </row>
    <row r="104" spans="1:15" s="236" customFormat="1" ht="18.600000000000001" customHeight="1" outlineLevel="2" x14ac:dyDescent="0.5">
      <c r="A104" s="240">
        <v>2022</v>
      </c>
      <c r="B104" s="260" t="s">
        <v>13</v>
      </c>
      <c r="C104" s="402" t="s">
        <v>227</v>
      </c>
      <c r="D104" s="427">
        <v>112597.792779</v>
      </c>
      <c r="E104" s="382">
        <v>-10.811510386073165</v>
      </c>
      <c r="F104" s="428">
        <v>3.4769444906717073</v>
      </c>
      <c r="G104" s="429">
        <v>64754.098078000003</v>
      </c>
      <c r="H104" s="382">
        <v>-2.2950619664037109</v>
      </c>
      <c r="I104" s="430">
        <v>30.661697421308954</v>
      </c>
      <c r="J104" s="427">
        <v>177351.89085699999</v>
      </c>
      <c r="K104" s="382">
        <v>-7.8797494564879278</v>
      </c>
      <c r="L104" s="428">
        <v>11.983687106601604</v>
      </c>
      <c r="M104" s="429">
        <v>47843.694700999993</v>
      </c>
      <c r="N104" s="382">
        <v>-20.223075375236931</v>
      </c>
      <c r="O104" s="383">
        <v>-19.259031309706966</v>
      </c>
    </row>
    <row r="105" spans="1:15" s="236" customFormat="1" ht="18.600000000000001" customHeight="1" outlineLevel="2" x14ac:dyDescent="0.5">
      <c r="A105" s="242">
        <v>2022</v>
      </c>
      <c r="B105" s="262" t="s">
        <v>14</v>
      </c>
      <c r="C105" s="410" t="s">
        <v>228</v>
      </c>
      <c r="D105" s="431">
        <v>109132.91743</v>
      </c>
      <c r="E105" s="386">
        <v>-3.0772142716870454</v>
      </c>
      <c r="F105" s="432">
        <v>1.9511126752397079</v>
      </c>
      <c r="G105" s="433">
        <v>64938.981055999997</v>
      </c>
      <c r="H105" s="386">
        <v>0.28551548625894707</v>
      </c>
      <c r="I105" s="434">
        <v>22.059946224887959</v>
      </c>
      <c r="J105" s="431">
        <v>174071.89848599999</v>
      </c>
      <c r="K105" s="386">
        <v>-1.8494262199012512</v>
      </c>
      <c r="L105" s="432">
        <v>8.6273160533941518</v>
      </c>
      <c r="M105" s="433">
        <v>44193.936374000004</v>
      </c>
      <c r="N105" s="386">
        <v>-7.6285043406643593</v>
      </c>
      <c r="O105" s="387">
        <v>-17.918955717605851</v>
      </c>
    </row>
    <row r="106" spans="1:15" s="236" customFormat="1" ht="18.600000000000001" customHeight="1" outlineLevel="1" x14ac:dyDescent="0.5">
      <c r="A106" s="376">
        <v>2022</v>
      </c>
      <c r="B106" s="377" t="s">
        <v>700</v>
      </c>
      <c r="C106" s="417" t="s">
        <v>697</v>
      </c>
      <c r="D106" s="435">
        <f>SUM(D103:D105)</f>
        <v>347977.71054100001</v>
      </c>
      <c r="E106" s="390">
        <f>(D106/D102-1)*100</f>
        <v>-12.799769861176069</v>
      </c>
      <c r="F106" s="436">
        <f>(D106/D89-1)*100</f>
        <v>8.1118792988633004</v>
      </c>
      <c r="G106" s="435">
        <f>SUM(G103:G105)</f>
        <v>195968.23306299999</v>
      </c>
      <c r="H106" s="390">
        <f>(G106/G102-1)*100</f>
        <v>7.1972966558869089</v>
      </c>
      <c r="I106" s="436">
        <f>(G106/G89-1)*100</f>
        <v>31.864709064964369</v>
      </c>
      <c r="J106" s="435">
        <f>SUM(J103:J105)</f>
        <v>543945.94360400003</v>
      </c>
      <c r="K106" s="390">
        <f>(J106/J102-1)*100</f>
        <v>-6.5170948876262287</v>
      </c>
      <c r="L106" s="436">
        <f>(J106/J89-1)*100</f>
        <v>15.61479603861069</v>
      </c>
      <c r="M106" s="435">
        <f>SUM(M103:M105)</f>
        <v>152009.47747800002</v>
      </c>
      <c r="N106" s="390">
        <f>(M106/M102-1)*100</f>
        <v>-29.705025621189975</v>
      </c>
      <c r="O106" s="391">
        <f>((M106-M89)/ABS(M89))*100</f>
        <v>-12.262601063194086</v>
      </c>
    </row>
    <row r="107" spans="1:15" s="236" customFormat="1" ht="18.600000000000001" customHeight="1" x14ac:dyDescent="0.5">
      <c r="A107" s="376">
        <v>2022</v>
      </c>
      <c r="B107" s="377" t="s">
        <v>21</v>
      </c>
      <c r="C107" s="417" t="s">
        <v>240</v>
      </c>
      <c r="D107" s="435">
        <f>SUBTOTAL(9,D91:D93,D95:D97,D99:D101,D103:D105)</f>
        <v>1541940.8629519998</v>
      </c>
      <c r="E107" s="390"/>
      <c r="F107" s="436">
        <f>(D107/D90-1)*100</f>
        <v>48.883184773444157</v>
      </c>
      <c r="G107" s="435">
        <f>SUBTOTAL(9,G91:G93,G95:G97,G99:G101,G103:G105)</f>
        <v>712037.99876800005</v>
      </c>
      <c r="H107" s="390"/>
      <c r="I107" s="436">
        <f>(G107/G90-1)*100</f>
        <v>24.224781830076147</v>
      </c>
      <c r="J107" s="435">
        <f>SUBTOTAL(9,J91:J93,J95:J97,J99:J101,J103:J105)</f>
        <v>2253978.8617199999</v>
      </c>
      <c r="K107" s="390"/>
      <c r="L107" s="436">
        <f>(J107/J90-1)*100</f>
        <v>40.098169984959718</v>
      </c>
      <c r="M107" s="435">
        <f>D107-G107</f>
        <v>829902.86418399971</v>
      </c>
      <c r="N107" s="390"/>
      <c r="O107" s="436">
        <f>(M107/M90-1)*100</f>
        <v>79.443713024503396</v>
      </c>
    </row>
    <row r="108" spans="1:15" s="236" customFormat="1" ht="18.600000000000001" customHeight="1" outlineLevel="2" x14ac:dyDescent="0.5">
      <c r="A108" s="240">
        <v>2023</v>
      </c>
      <c r="B108" s="260" t="s">
        <v>3</v>
      </c>
      <c r="C108" s="402" t="s">
        <v>217</v>
      </c>
      <c r="D108" s="427">
        <v>105467.523642</v>
      </c>
      <c r="E108" s="382">
        <v>-3.3586509683029897</v>
      </c>
      <c r="F108" s="428">
        <v>-3.4436255666631777</v>
      </c>
      <c r="G108" s="429">
        <v>66071.600479000001</v>
      </c>
      <c r="H108" s="382">
        <v>1.744128726047145</v>
      </c>
      <c r="I108" s="430">
        <v>26.210007331770324</v>
      </c>
      <c r="J108" s="427">
        <v>171539.124121</v>
      </c>
      <c r="K108" s="382">
        <v>-1.4550162243469167</v>
      </c>
      <c r="L108" s="428">
        <v>6.1639260031990606</v>
      </c>
      <c r="M108" s="429">
        <v>39395.923162999999</v>
      </c>
      <c r="N108" s="382">
        <v>-10.856722900616639</v>
      </c>
      <c r="O108" s="383">
        <v>-30.736626965424986</v>
      </c>
    </row>
    <row r="109" spans="1:15" s="236" customFormat="1" ht="18.600000000000001" customHeight="1" outlineLevel="2" x14ac:dyDescent="0.5">
      <c r="A109" s="242">
        <v>2023</v>
      </c>
      <c r="B109" s="262" t="s">
        <v>4</v>
      </c>
      <c r="C109" s="410" t="s">
        <v>218</v>
      </c>
      <c r="D109" s="431">
        <v>96972.197264000002</v>
      </c>
      <c r="E109" s="386">
        <v>-8.054921633351908</v>
      </c>
      <c r="F109" s="432">
        <v>-16.311235415644752</v>
      </c>
      <c r="G109" s="433">
        <v>56195.934169</v>
      </c>
      <c r="H109" s="386">
        <v>-14.946915525587812</v>
      </c>
      <c r="I109" s="434">
        <v>14.065827584183911</v>
      </c>
      <c r="J109" s="431">
        <v>153168.131433</v>
      </c>
      <c r="K109" s="386">
        <v>-10.70950594048824</v>
      </c>
      <c r="L109" s="432">
        <v>-7.2487694830131399</v>
      </c>
      <c r="M109" s="433">
        <v>40776.263095000002</v>
      </c>
      <c r="N109" s="386">
        <v>3.5037633876197503</v>
      </c>
      <c r="O109" s="387">
        <v>-38.780069249189502</v>
      </c>
    </row>
    <row r="110" spans="1:15" s="236" customFormat="1" ht="18.600000000000001" customHeight="1" outlineLevel="2" x14ac:dyDescent="0.5">
      <c r="A110" s="240">
        <v>2023</v>
      </c>
      <c r="B110" s="260" t="s">
        <v>5</v>
      </c>
      <c r="C110" s="402" t="s">
        <v>219</v>
      </c>
      <c r="D110" s="427">
        <v>107020.04754299999</v>
      </c>
      <c r="E110" s="382">
        <v>10.361578434327345</v>
      </c>
      <c r="F110" s="428">
        <v>-24.63504057878254</v>
      </c>
      <c r="G110" s="429">
        <v>66686.295026000007</v>
      </c>
      <c r="H110" s="382">
        <v>18.667473033639716</v>
      </c>
      <c r="I110" s="430">
        <v>18.47349019001112</v>
      </c>
      <c r="J110" s="427">
        <v>173706.342569</v>
      </c>
      <c r="K110" s="382">
        <v>13.408932356783353</v>
      </c>
      <c r="L110" s="428">
        <v>-12.397981229497734</v>
      </c>
      <c r="M110" s="429">
        <v>40333.752516999986</v>
      </c>
      <c r="N110" s="382">
        <v>-1.0852161145052956</v>
      </c>
      <c r="O110" s="383">
        <v>-52.944044774365715</v>
      </c>
    </row>
    <row r="111" spans="1:15" s="236" customFormat="1" ht="18.600000000000001" customHeight="1" outlineLevel="1" x14ac:dyDescent="0.5">
      <c r="A111" s="376">
        <v>2023</v>
      </c>
      <c r="B111" s="377" t="s">
        <v>693</v>
      </c>
      <c r="C111" s="417" t="s">
        <v>694</v>
      </c>
      <c r="D111" s="435">
        <f>SUM(D108:D110)</f>
        <v>309459.76844899997</v>
      </c>
      <c r="E111" s="390">
        <f>(D111/D106-1)*100</f>
        <v>-11.069083141019664</v>
      </c>
      <c r="F111" s="436">
        <f>(D111/D94-1)*100</f>
        <v>-15.702373872759356</v>
      </c>
      <c r="G111" s="435">
        <f>SUM(G108:G110)</f>
        <v>188953.82967400001</v>
      </c>
      <c r="H111" s="390">
        <f>(G111/G106-1)*100</f>
        <v>-3.5793573679592239</v>
      </c>
      <c r="I111" s="436">
        <f>(G111/G94-1)*100</f>
        <v>19.663206527951726</v>
      </c>
      <c r="J111" s="435">
        <f>SUM(J108:J110)</f>
        <v>498413.598123</v>
      </c>
      <c r="K111" s="390">
        <f>(J111/J106-1)*100</f>
        <v>-8.3707482363630241</v>
      </c>
      <c r="L111" s="436">
        <f>(J111/J94-1)*100</f>
        <v>-5.0656095725866717</v>
      </c>
      <c r="M111" s="435">
        <f>SUM(M108:M110)</f>
        <v>120505.93877499999</v>
      </c>
      <c r="N111" s="390">
        <f>(M111/M106-1)*100</f>
        <v>-20.724720080403848</v>
      </c>
      <c r="O111" s="436">
        <f>(M111/M94-1)*100</f>
        <v>-42.396523765921678</v>
      </c>
    </row>
    <row r="112" spans="1:15" s="236" customFormat="1" ht="18.600000000000001" customHeight="1" outlineLevel="2" x14ac:dyDescent="0.5">
      <c r="A112" s="242">
        <v>2023</v>
      </c>
      <c r="B112" s="262" t="s">
        <v>6</v>
      </c>
      <c r="C112" s="410" t="s">
        <v>220</v>
      </c>
      <c r="D112" s="431">
        <v>102742.24871299999</v>
      </c>
      <c r="E112" s="386">
        <v>-3.9971939166642656</v>
      </c>
      <c r="F112" s="432">
        <v>-25.387816699230981</v>
      </c>
      <c r="G112" s="433">
        <v>61116.955199000004</v>
      </c>
      <c r="H112" s="386">
        <v>-8.3515508318892202</v>
      </c>
      <c r="I112" s="434">
        <v>6.6159596407675991</v>
      </c>
      <c r="J112" s="431">
        <v>163859.203912</v>
      </c>
      <c r="K112" s="386">
        <v>-5.6688423182294052</v>
      </c>
      <c r="L112" s="432">
        <v>-15.980885303294112</v>
      </c>
      <c r="M112" s="433">
        <v>41625.29351399999</v>
      </c>
      <c r="N112" s="386">
        <v>3.2021344814262975</v>
      </c>
      <c r="O112" s="387">
        <v>-48.212631080525732</v>
      </c>
    </row>
    <row r="113" spans="1:17" s="236" customFormat="1" ht="18.600000000000001" customHeight="1" outlineLevel="2" x14ac:dyDescent="0.5">
      <c r="A113" s="240">
        <v>2023</v>
      </c>
      <c r="B113" s="260" t="s">
        <v>7</v>
      </c>
      <c r="C113" s="402" t="s">
        <v>221</v>
      </c>
      <c r="D113" s="427">
        <v>99038.573854000002</v>
      </c>
      <c r="E113" s="382">
        <v>-3.6048216827975321</v>
      </c>
      <c r="F113" s="428">
        <v>-30.744006832333749</v>
      </c>
      <c r="G113" s="429">
        <v>68437.407315000004</v>
      </c>
      <c r="H113" s="382">
        <v>11.977776203287993</v>
      </c>
      <c r="I113" s="430">
        <v>22.299224910578985</v>
      </c>
      <c r="J113" s="427">
        <v>167475.98116900001</v>
      </c>
      <c r="K113" s="382">
        <v>2.2072469355718161</v>
      </c>
      <c r="L113" s="428">
        <v>-15.82539658300901</v>
      </c>
      <c r="M113" s="429">
        <v>30601.166538999998</v>
      </c>
      <c r="N113" s="382">
        <v>-26.484202378758496</v>
      </c>
      <c r="O113" s="383">
        <v>-64.844279059545968</v>
      </c>
    </row>
    <row r="114" spans="1:17" s="236" customFormat="1" ht="18.600000000000001" customHeight="1" outlineLevel="2" x14ac:dyDescent="0.5">
      <c r="A114" s="242">
        <v>2023</v>
      </c>
      <c r="B114" s="262" t="s">
        <v>8</v>
      </c>
      <c r="C114" s="410" t="s">
        <v>222</v>
      </c>
      <c r="D114" s="431">
        <v>93273.326453999995</v>
      </c>
      <c r="E114" s="386">
        <v>-5.8212140741232599</v>
      </c>
      <c r="F114" s="432">
        <v>-36.591074135166721</v>
      </c>
      <c r="G114" s="433">
        <v>60800.478174999997</v>
      </c>
      <c r="H114" s="386">
        <v>-11.158998330911574</v>
      </c>
      <c r="I114" s="434">
        <v>-2.0466998357965394</v>
      </c>
      <c r="J114" s="431">
        <v>154073.80462899999</v>
      </c>
      <c r="K114" s="386">
        <v>-8.0024469457956933</v>
      </c>
      <c r="L114" s="432">
        <v>-26.340033278273577</v>
      </c>
      <c r="M114" s="433">
        <v>32472.848278999998</v>
      </c>
      <c r="N114" s="386">
        <v>6.1163738239018253</v>
      </c>
      <c r="O114" s="387">
        <v>-61.808878860457526</v>
      </c>
    </row>
    <row r="115" spans="1:17" s="236" customFormat="1" ht="18.600000000000001" customHeight="1" outlineLevel="1" x14ac:dyDescent="0.5">
      <c r="A115" s="376">
        <v>2023</v>
      </c>
      <c r="B115" s="377" t="s">
        <v>698</v>
      </c>
      <c r="C115" s="417" t="s">
        <v>695</v>
      </c>
      <c r="D115" s="435">
        <f>SUM(D112:D114)</f>
        <v>295054.14902100002</v>
      </c>
      <c r="E115" s="390">
        <f>(D115/D111-1)*100</f>
        <v>-4.6550863461833352</v>
      </c>
      <c r="F115" s="436">
        <f>(D115/D98-1)*100</f>
        <v>-31.03043742488293</v>
      </c>
      <c r="G115" s="435">
        <f>SUM(G112:G114)</f>
        <v>190354.840689</v>
      </c>
      <c r="H115" s="390">
        <f>(G115/G111-1)*100</f>
        <v>0.74145679789456853</v>
      </c>
      <c r="I115" s="436">
        <f>(G115/G98-1)*100</f>
        <v>8.5544395130025652</v>
      </c>
      <c r="J115" s="435">
        <f>SUM(J112:J114)</f>
        <v>485408.98970999999</v>
      </c>
      <c r="K115" s="390">
        <f>(J115/J111-1)*100</f>
        <v>-2.6092001626710659</v>
      </c>
      <c r="L115" s="436">
        <f>(J115/J98-1)*100</f>
        <v>-19.5220422291295</v>
      </c>
      <c r="M115" s="435">
        <f>SUM(M112:M114)</f>
        <v>104699.30833199999</v>
      </c>
      <c r="N115" s="390">
        <f>(M115/M111-1)*100</f>
        <v>-13.116889178808854</v>
      </c>
      <c r="O115" s="391">
        <f>((M115-M98)/ABS(M98))*100</f>
        <v>-58.526576239779757</v>
      </c>
    </row>
    <row r="116" spans="1:17" s="236" customFormat="1" ht="18.600000000000001" customHeight="1" outlineLevel="2" x14ac:dyDescent="0.5">
      <c r="A116" s="240">
        <v>2023</v>
      </c>
      <c r="B116" s="260" t="s">
        <v>9</v>
      </c>
      <c r="C116" s="402" t="s">
        <v>223</v>
      </c>
      <c r="D116" s="427">
        <v>92644.128244000007</v>
      </c>
      <c r="E116" s="382">
        <v>-0.67457464413503976</v>
      </c>
      <c r="F116" s="428">
        <v>-33.895664168377849</v>
      </c>
      <c r="G116" s="429">
        <v>66794.125732</v>
      </c>
      <c r="H116" s="382">
        <v>9.8578954260009066</v>
      </c>
      <c r="I116" s="430">
        <v>16.051527658213338</v>
      </c>
      <c r="J116" s="427">
        <v>159438.25397600001</v>
      </c>
      <c r="K116" s="382">
        <v>3.4817400400524168</v>
      </c>
      <c r="L116" s="428">
        <v>-19.355034455209829</v>
      </c>
      <c r="M116" s="429">
        <v>25850.002512000006</v>
      </c>
      <c r="N116" s="382">
        <v>-20.395025746118328</v>
      </c>
      <c r="O116" s="383">
        <v>-68.701854835139216</v>
      </c>
    </row>
    <row r="117" spans="1:17" s="236" customFormat="1" ht="18.600000000000001" customHeight="1" outlineLevel="2" x14ac:dyDescent="0.5">
      <c r="A117" s="242">
        <v>2023</v>
      </c>
      <c r="B117" s="262" t="s">
        <v>10</v>
      </c>
      <c r="C117" s="410" t="s">
        <v>224</v>
      </c>
      <c r="D117" s="431">
        <v>102876.802427</v>
      </c>
      <c r="E117" s="386">
        <v>11.0451405576939</v>
      </c>
      <c r="F117" s="432">
        <v>-22.998529235566846</v>
      </c>
      <c r="G117" s="433">
        <v>67436.825349000006</v>
      </c>
      <c r="H117" s="386">
        <v>0.96220979009251639</v>
      </c>
      <c r="I117" s="434">
        <v>5.7059278440033445</v>
      </c>
      <c r="J117" s="431">
        <v>170313.62777600001</v>
      </c>
      <c r="K117" s="386">
        <v>6.8210567594631621</v>
      </c>
      <c r="L117" s="432">
        <v>-13.721706490038788</v>
      </c>
      <c r="M117" s="433">
        <v>35439.977077999996</v>
      </c>
      <c r="N117" s="386">
        <v>37.098544039011841</v>
      </c>
      <c r="O117" s="387">
        <v>-49.231521347754359</v>
      </c>
    </row>
    <row r="118" spans="1:17" s="236" customFormat="1" ht="18.600000000000001" customHeight="1" outlineLevel="2" x14ac:dyDescent="0.5">
      <c r="A118" s="240">
        <v>2023</v>
      </c>
      <c r="B118" s="260" t="s">
        <v>11</v>
      </c>
      <c r="C118" s="402" t="s">
        <v>225</v>
      </c>
      <c r="D118" s="427">
        <v>104094.875476</v>
      </c>
      <c r="E118" s="382">
        <v>1.1840113808594843</v>
      </c>
      <c r="F118" s="428">
        <v>-16.926089503424802</v>
      </c>
      <c r="G118" s="429">
        <v>60754.793618999996</v>
      </c>
      <c r="H118" s="382">
        <v>-9.9085799122646474</v>
      </c>
      <c r="I118" s="430">
        <v>-1.145148694362863</v>
      </c>
      <c r="J118" s="427">
        <v>164849.66909499999</v>
      </c>
      <c r="K118" s="382">
        <v>-3.2081746788849674</v>
      </c>
      <c r="L118" s="428">
        <v>-11.733000860499576</v>
      </c>
      <c r="M118" s="429">
        <v>43340.081857000005</v>
      </c>
      <c r="N118" s="382">
        <v>22.291506457841759</v>
      </c>
      <c r="O118" s="383">
        <v>-32.117084277822094</v>
      </c>
    </row>
    <row r="119" spans="1:17" s="236" customFormat="1" ht="18.600000000000001" customHeight="1" outlineLevel="1" x14ac:dyDescent="0.5">
      <c r="A119" s="376">
        <v>2023</v>
      </c>
      <c r="B119" s="377" t="s">
        <v>699</v>
      </c>
      <c r="C119" s="417" t="s">
        <v>696</v>
      </c>
      <c r="D119" s="435">
        <f>SUM(D116:D118)</f>
        <v>299615.806147</v>
      </c>
      <c r="E119" s="390">
        <f>(D119/D115-1)*100</f>
        <v>1.54604066444608</v>
      </c>
      <c r="F119" s="436">
        <f>(D119/D102-1)*100</f>
        <v>-24.918848369256896</v>
      </c>
      <c r="G119" s="435">
        <f>SUM(G116:G118)</f>
        <v>194985.74470000001</v>
      </c>
      <c r="H119" s="390">
        <f>(G119/G115-1)*100</f>
        <v>2.4327744932769679</v>
      </c>
      <c r="I119" s="436">
        <f>(G119/G102-1)*100</f>
        <v>6.6598621193638019</v>
      </c>
      <c r="J119" s="435">
        <f>SUM(J116:J118)</f>
        <v>494601.55084699998</v>
      </c>
      <c r="K119" s="390">
        <f>(J119/J115-1)*100</f>
        <v>1.8937764507599875</v>
      </c>
      <c r="L119" s="436">
        <f>(J119/J102-1)*100</f>
        <v>-14.997454453077019</v>
      </c>
      <c r="M119" s="435">
        <f>SUM(M116:M118)</f>
        <v>104630.06144700001</v>
      </c>
      <c r="N119" s="390">
        <f>(M119/M115-1)*100</f>
        <v>-6.6138818014338518E-2</v>
      </c>
      <c r="O119" s="391">
        <f>((M119-M102)/ABS(M102))*100</f>
        <v>-51.615072884290051</v>
      </c>
    </row>
    <row r="120" spans="1:17" s="236" customFormat="1" ht="18.600000000000001" customHeight="1" outlineLevel="2" x14ac:dyDescent="0.5">
      <c r="A120" s="242">
        <v>2023</v>
      </c>
      <c r="B120" s="262" t="s">
        <v>12</v>
      </c>
      <c r="C120" s="410" t="s">
        <v>226</v>
      </c>
      <c r="D120" s="431">
        <v>103945.298025</v>
      </c>
      <c r="E120" s="386">
        <v>-0.14369338578487101</v>
      </c>
      <c r="F120" s="432">
        <v>-17.665134417730133</v>
      </c>
      <c r="G120" s="433">
        <v>74866.783806000007</v>
      </c>
      <c r="H120" s="386">
        <v>23.227780634887594</v>
      </c>
      <c r="I120" s="434">
        <v>12.963575891810297</v>
      </c>
      <c r="J120" s="431">
        <v>178812.08183099999</v>
      </c>
      <c r="K120" s="386">
        <v>8.4697851155246759</v>
      </c>
      <c r="L120" s="432">
        <v>-7.1212959789622055</v>
      </c>
      <c r="M120" s="433">
        <v>29078.51421899999</v>
      </c>
      <c r="N120" s="386">
        <v>-32.906185283765403</v>
      </c>
      <c r="O120" s="387">
        <v>-51.513058271380189</v>
      </c>
    </row>
    <row r="121" spans="1:17" s="236" customFormat="1" ht="18.600000000000001" customHeight="1" outlineLevel="2" x14ac:dyDescent="0.5">
      <c r="A121" s="240">
        <v>2023</v>
      </c>
      <c r="B121" s="260" t="s">
        <v>13</v>
      </c>
      <c r="C121" s="402" t="s">
        <v>227</v>
      </c>
      <c r="D121" s="427">
        <v>95007.922730000006</v>
      </c>
      <c r="E121" s="382">
        <v>-8.5981525521726336</v>
      </c>
      <c r="F121" s="428">
        <v>-15.62186044225956</v>
      </c>
      <c r="G121" s="429">
        <v>64663.487847999997</v>
      </c>
      <c r="H121" s="382">
        <v>-13.62860195041835</v>
      </c>
      <c r="I121" s="430">
        <v>-0.13992972288928707</v>
      </c>
      <c r="J121" s="427">
        <v>159671.41057800001</v>
      </c>
      <c r="K121" s="382">
        <v>-10.704350095923798</v>
      </c>
      <c r="L121" s="428">
        <v>-9.9691523972844855</v>
      </c>
      <c r="M121" s="429">
        <v>30344.434882000009</v>
      </c>
      <c r="N121" s="382">
        <v>4.3534571727631892</v>
      </c>
      <c r="O121" s="383">
        <v>-36.575895587416305</v>
      </c>
    </row>
    <row r="122" spans="1:17" s="236" customFormat="1" ht="18.600000000000001" customHeight="1" outlineLevel="2" x14ac:dyDescent="0.5">
      <c r="A122" s="242">
        <v>2023</v>
      </c>
      <c r="B122" s="262" t="s">
        <v>14</v>
      </c>
      <c r="C122" s="410" t="s">
        <v>228</v>
      </c>
      <c r="D122" s="431">
        <v>96986.185863999999</v>
      </c>
      <c r="E122" s="386">
        <v>2.0822085960367387</v>
      </c>
      <c r="F122" s="432">
        <v>-11.130217950776544</v>
      </c>
      <c r="G122" s="433">
        <v>62199.571830000001</v>
      </c>
      <c r="H122" s="386">
        <v>-3.8103667154356979</v>
      </c>
      <c r="I122" s="434">
        <v>-4.2184358015067591</v>
      </c>
      <c r="J122" s="431">
        <v>159185.757694</v>
      </c>
      <c r="K122" s="386">
        <v>-0.30415769626007672</v>
      </c>
      <c r="L122" s="432">
        <v>-8.5517196753025821</v>
      </c>
      <c r="M122" s="433">
        <v>34786.614033999998</v>
      </c>
      <c r="N122" s="386">
        <v>14.63918892961504</v>
      </c>
      <c r="O122" s="387">
        <v>-21.286454911797545</v>
      </c>
    </row>
    <row r="123" spans="1:17" s="236" customFormat="1" ht="18.600000000000001" customHeight="1" outlineLevel="1" x14ac:dyDescent="0.5">
      <c r="A123" s="376">
        <v>2023</v>
      </c>
      <c r="B123" s="377" t="s">
        <v>700</v>
      </c>
      <c r="C123" s="417" t="s">
        <v>697</v>
      </c>
      <c r="D123" s="435">
        <f>SUM(D120:D122)</f>
        <v>295939.40661900002</v>
      </c>
      <c r="E123" s="390">
        <f>(D123/D119-1)*100</f>
        <v>-1.2270379107423457</v>
      </c>
      <c r="F123" s="436">
        <f>(D123/D106-1)*100</f>
        <v>-14.954493447610817</v>
      </c>
      <c r="G123" s="435">
        <f>SUM(G120:G122)</f>
        <v>201729.84348400001</v>
      </c>
      <c r="H123" s="390">
        <f>(G123/G119-1)*100</f>
        <v>3.4587650468377973</v>
      </c>
      <c r="I123" s="436">
        <f>(G123/G106-1)*100</f>
        <v>2.9400736695665231</v>
      </c>
      <c r="J123" s="435">
        <f>SUM(J120:J122)</f>
        <v>497669.25010299997</v>
      </c>
      <c r="K123" s="390">
        <f>(J123/J119-1)*100</f>
        <v>0.6202364814155148</v>
      </c>
      <c r="L123" s="436">
        <f>(J123/J106-1)*100</f>
        <v>-8.5075905143048747</v>
      </c>
      <c r="M123" s="435">
        <f>SUM(M120:M122)</f>
        <v>94209.563135000004</v>
      </c>
      <c r="N123" s="390">
        <f>(M123/M119-1)*100</f>
        <v>-9.9593732125240813</v>
      </c>
      <c r="O123" s="391">
        <f>((M123-M106)/ABS(M106))*100</f>
        <v>-38.023888577187734</v>
      </c>
    </row>
    <row r="124" spans="1:17" s="236" customFormat="1" ht="18.600000000000001" customHeight="1" x14ac:dyDescent="0.5">
      <c r="A124" s="376">
        <v>2023</v>
      </c>
      <c r="B124" s="377" t="s">
        <v>21</v>
      </c>
      <c r="C124" s="417" t="s">
        <v>240</v>
      </c>
      <c r="D124" s="435">
        <f>SUBTOTAL(9,D108:D110,D112:D114,D116:D118,D120:D122)</f>
        <v>1200069.1302360003</v>
      </c>
      <c r="E124" s="390"/>
      <c r="F124" s="436">
        <f>(D124/D107-1)*100</f>
        <v>-22.17152038253246</v>
      </c>
      <c r="G124" s="435">
        <f>SUBTOTAL(9,G108:G110,G112:G114,G116:G118,G120:G122)</f>
        <v>776024.258547</v>
      </c>
      <c r="H124" s="390"/>
      <c r="I124" s="436">
        <f>(G124/G107-1)*100</f>
        <v>8.9863546453576646</v>
      </c>
      <c r="J124" s="435">
        <f>SUBTOTAL(9,J108:J110,J112:J114,J116:J118,J120:J122)</f>
        <v>1976093.3887829999</v>
      </c>
      <c r="K124" s="390"/>
      <c r="L124" s="436">
        <f>(J124/J107-1)*100</f>
        <v>-12.328663664793515</v>
      </c>
      <c r="M124" s="435">
        <f>D124-G124</f>
        <v>424044.87168900028</v>
      </c>
      <c r="N124" s="390"/>
      <c r="O124" s="436">
        <f>(M124/M107-1)*100</f>
        <v>-48.904276634116506</v>
      </c>
    </row>
    <row r="125" spans="1:17" s="236" customFormat="1" ht="18.600000000000001" customHeight="1" outlineLevel="2" x14ac:dyDescent="0.5">
      <c r="A125" s="240">
        <v>2024</v>
      </c>
      <c r="B125" s="260" t="s">
        <v>3</v>
      </c>
      <c r="C125" s="402" t="s">
        <v>217</v>
      </c>
      <c r="D125" s="427">
        <v>94925.569273000001</v>
      </c>
      <c r="E125" s="382">
        <v>-2.1246495803943888</v>
      </c>
      <c r="F125" s="428">
        <v>-9.9954507368388725</v>
      </c>
      <c r="G125" s="429">
        <v>66831.901641999997</v>
      </c>
      <c r="H125" s="382">
        <v>7.447526848996322</v>
      </c>
      <c r="I125" s="430">
        <v>1.1507230905382082</v>
      </c>
      <c r="J125" s="427">
        <v>161757.47091500001</v>
      </c>
      <c r="K125" s="382">
        <v>1.6155422810774089</v>
      </c>
      <c r="L125" s="428">
        <v>-5.7022870182665937</v>
      </c>
      <c r="M125" s="429">
        <v>28093.667631000004</v>
      </c>
      <c r="N125" s="382">
        <v>-19.240005355101243</v>
      </c>
      <c r="O125" s="383">
        <v>-28.688896272939456</v>
      </c>
    </row>
    <row r="126" spans="1:17" s="236" customFormat="1" ht="18.600000000000001" customHeight="1" outlineLevel="2" x14ac:dyDescent="0.5">
      <c r="A126" s="242">
        <v>2024</v>
      </c>
      <c r="B126" s="262" t="s">
        <v>4</v>
      </c>
      <c r="C126" s="410" t="s">
        <v>218</v>
      </c>
      <c r="D126" s="431">
        <v>96284.031870999999</v>
      </c>
      <c r="E126" s="386">
        <v>1.4310818553988858</v>
      </c>
      <c r="F126" s="432">
        <v>-0.7096522636550362</v>
      </c>
      <c r="G126" s="433">
        <v>66899.471162999995</v>
      </c>
      <c r="H126" s="386">
        <v>0.10110369350546655</v>
      </c>
      <c r="I126" s="434">
        <v>19.04681744734571</v>
      </c>
      <c r="J126" s="431">
        <v>163183.50303399999</v>
      </c>
      <c r="K126" s="386">
        <v>0.88158655729064783</v>
      </c>
      <c r="L126" s="432">
        <v>6.5388090246312203</v>
      </c>
      <c r="M126" s="433">
        <v>29384.560708000005</v>
      </c>
      <c r="N126" s="386">
        <v>4.5949610209510796</v>
      </c>
      <c r="O126" s="387">
        <v>-27.937092617976695</v>
      </c>
      <c r="Q126" s="7"/>
    </row>
    <row r="127" spans="1:17" s="236" customFormat="1" ht="18.600000000000001" customHeight="1" outlineLevel="2" x14ac:dyDescent="0.5">
      <c r="A127" s="240">
        <v>2024</v>
      </c>
      <c r="B127" s="260" t="s">
        <v>5</v>
      </c>
      <c r="C127" s="402" t="s">
        <v>219</v>
      </c>
      <c r="D127" s="427">
        <v>103954.535999</v>
      </c>
      <c r="E127" s="382">
        <v>7.9665381465088947</v>
      </c>
      <c r="F127" s="428">
        <v>-2.8644273800834341</v>
      </c>
      <c r="G127" s="429">
        <v>73883.478417999999</v>
      </c>
      <c r="H127" s="382">
        <v>10.439555251466093</v>
      </c>
      <c r="I127" s="430">
        <v>10.792597473279809</v>
      </c>
      <c r="J127" s="427">
        <v>177838.014417</v>
      </c>
      <c r="K127" s="382">
        <v>8.9803877907601137</v>
      </c>
      <c r="L127" s="428">
        <v>2.3785382772415486</v>
      </c>
      <c r="M127" s="429">
        <v>30071.057581000001</v>
      </c>
      <c r="N127" s="382">
        <v>2.3362502499930047</v>
      </c>
      <c r="O127" s="383">
        <v>-25.444433744850407</v>
      </c>
      <c r="Q127" s="7"/>
    </row>
    <row r="128" spans="1:17" s="236" customFormat="1" ht="18.600000000000001" customHeight="1" outlineLevel="1" x14ac:dyDescent="0.5">
      <c r="A128" s="376">
        <v>2024</v>
      </c>
      <c r="B128" s="377" t="s">
        <v>693</v>
      </c>
      <c r="C128" s="417" t="s">
        <v>694</v>
      </c>
      <c r="D128" s="435">
        <f>SUM(D125:D127)</f>
        <v>295164.13714300003</v>
      </c>
      <c r="E128" s="390">
        <f>(D128/D123-1)*100</f>
        <v>-0.26196899049611977</v>
      </c>
      <c r="F128" s="436">
        <f>(D128/D111-1)*100</f>
        <v>-4.6195443684486248</v>
      </c>
      <c r="G128" s="435">
        <f>SUM(G125:G127)</f>
        <v>207614.85122299998</v>
      </c>
      <c r="H128" s="390">
        <f>(G128/G123-1)*100</f>
        <v>2.9172717518450408</v>
      </c>
      <c r="I128" s="436">
        <f>(G128/G111-1)*100</f>
        <v>9.8759689502962758</v>
      </c>
      <c r="J128" s="435">
        <f>SUM(J125:J127)</f>
        <v>502778.98836600001</v>
      </c>
      <c r="K128" s="390">
        <f>(J128/J123-1)*100</f>
        <v>1.0267337718660619</v>
      </c>
      <c r="L128" s="436">
        <f>(J128/J111-1)*100</f>
        <v>0.87585697088519154</v>
      </c>
      <c r="M128" s="435">
        <f>SUM(M125:M127)</f>
        <v>87549.285920000009</v>
      </c>
      <c r="N128" s="390">
        <f>(M128/M123-1)*100</f>
        <v>-7.0696402715040518</v>
      </c>
      <c r="O128" s="436">
        <f>(M128/M111-1)*100</f>
        <v>-27.34857152271497</v>
      </c>
    </row>
    <row r="129" spans="1:17" s="236" customFormat="1" ht="18.600000000000001" customHeight="1" outlineLevel="2" x14ac:dyDescent="0.5">
      <c r="A129" s="242">
        <v>2024</v>
      </c>
      <c r="B129" s="262" t="s">
        <v>6</v>
      </c>
      <c r="C129" s="410" t="s">
        <v>220</v>
      </c>
      <c r="D129" s="431">
        <v>101376.396297</v>
      </c>
      <c r="E129" s="386">
        <v>-2.4800646525177106</v>
      </c>
      <c r="F129" s="432">
        <v>-1.3293970427057378</v>
      </c>
      <c r="G129" s="433">
        <v>64363.522628999999</v>
      </c>
      <c r="H129" s="386">
        <v>-12.885094195403612</v>
      </c>
      <c r="I129" s="434">
        <v>5.312056890643535</v>
      </c>
      <c r="J129" s="431">
        <v>165739.91892600001</v>
      </c>
      <c r="K129" s="386">
        <v>-6.8028736885421992</v>
      </c>
      <c r="L129" s="432">
        <v>1.147762816551956</v>
      </c>
      <c r="M129" s="433">
        <v>37012.873668</v>
      </c>
      <c r="N129" s="386">
        <v>23.084708837730052</v>
      </c>
      <c r="O129" s="387">
        <v>-11.080810383832336</v>
      </c>
      <c r="Q129" s="7"/>
    </row>
    <row r="130" spans="1:17" s="236" customFormat="1" ht="18.600000000000001" customHeight="1" outlineLevel="2" x14ac:dyDescent="0.5">
      <c r="A130" s="240">
        <v>2024</v>
      </c>
      <c r="B130" s="260" t="s">
        <v>7</v>
      </c>
      <c r="C130" s="402" t="s">
        <v>221</v>
      </c>
      <c r="D130" s="427">
        <v>105218.173534</v>
      </c>
      <c r="E130" s="382">
        <v>3.7896170877339541</v>
      </c>
      <c r="F130" s="428">
        <v>6.2395887173312792</v>
      </c>
      <c r="G130" s="429">
        <v>75099.337362000006</v>
      </c>
      <c r="H130" s="382">
        <v>16.67996761905448</v>
      </c>
      <c r="I130" s="430">
        <v>9.7343401925453321</v>
      </c>
      <c r="J130" s="427">
        <v>180317.51089600002</v>
      </c>
      <c r="K130" s="382">
        <v>8.7954622305014283</v>
      </c>
      <c r="L130" s="428">
        <v>7.6676844269636613</v>
      </c>
      <c r="M130" s="429">
        <v>30118.836171999996</v>
      </c>
      <c r="N130" s="382">
        <v>-18.62605308044574</v>
      </c>
      <c r="O130" s="383">
        <v>-1.5761829418669011</v>
      </c>
      <c r="Q130" s="7"/>
    </row>
    <row r="131" spans="1:17" s="236" customFormat="1" ht="18.600000000000001" customHeight="1" outlineLevel="2" x14ac:dyDescent="0.5">
      <c r="A131" s="242">
        <v>2024</v>
      </c>
      <c r="B131" s="262" t="s">
        <v>8</v>
      </c>
      <c r="C131" s="410" t="s">
        <v>222</v>
      </c>
      <c r="D131" s="431">
        <v>88815.643414000006</v>
      </c>
      <c r="E131" s="386">
        <v>-15.589065623439769</v>
      </c>
      <c r="F131" s="432">
        <v>-4.7791616418852767</v>
      </c>
      <c r="G131" s="433">
        <v>68834.009336000003</v>
      </c>
      <c r="H131" s="386">
        <v>-8.3427207830068522</v>
      </c>
      <c r="I131" s="434">
        <v>13.212940756612724</v>
      </c>
      <c r="J131" s="431">
        <v>157649.65275000001</v>
      </c>
      <c r="K131" s="386">
        <v>-12.571079776646831</v>
      </c>
      <c r="L131" s="432">
        <v>2.320867021886297</v>
      </c>
      <c r="M131" s="433">
        <v>19981.634078000003</v>
      </c>
      <c r="N131" s="386">
        <v>-33.65734995904009</v>
      </c>
      <c r="O131" s="387">
        <v>-38.466641711494077</v>
      </c>
      <c r="Q131" s="7"/>
    </row>
    <row r="132" spans="1:17" s="236" customFormat="1" ht="18.600000000000001" customHeight="1" outlineLevel="1" x14ac:dyDescent="0.5">
      <c r="A132" s="376">
        <v>2024</v>
      </c>
      <c r="B132" s="377" t="s">
        <v>698</v>
      </c>
      <c r="C132" s="417" t="s">
        <v>695</v>
      </c>
      <c r="D132" s="435">
        <f>SUM(D129:D131)</f>
        <v>295410.21324499999</v>
      </c>
      <c r="E132" s="390">
        <f>(D132/D128-1)*100</f>
        <v>8.3369241392872162E-2</v>
      </c>
      <c r="F132" s="436">
        <f>(D132/D115-1)*100</f>
        <v>0.12067758585379007</v>
      </c>
      <c r="G132" s="435">
        <f>SUM(G129:G131)</f>
        <v>208296.86932699999</v>
      </c>
      <c r="H132" s="390">
        <f>(G132/G128-1)*100</f>
        <v>0.32850159802271239</v>
      </c>
      <c r="I132" s="436">
        <f>(G132/G115-1)*100</f>
        <v>9.4255699372066459</v>
      </c>
      <c r="J132" s="435">
        <f>SUM(J129:J131)</f>
        <v>503707.08257200004</v>
      </c>
      <c r="K132" s="390">
        <f>(J132/J128-1)*100</f>
        <v>0.18459287827765625</v>
      </c>
      <c r="L132" s="436">
        <f>(J132/J115-1)*100</f>
        <v>3.7696238120624725</v>
      </c>
      <c r="M132" s="435">
        <f>SUM(M129:M131)</f>
        <v>87113.343917999999</v>
      </c>
      <c r="N132" s="390">
        <f>(M132/M128-1)*100</f>
        <v>-0.49793895794690846</v>
      </c>
      <c r="O132" s="391">
        <f>((M132-M115)/ABS(M115))*100</f>
        <v>-16.796638577816722</v>
      </c>
    </row>
    <row r="133" spans="1:17" s="236" customFormat="1" ht="18.600000000000001" customHeight="1" outlineLevel="2" x14ac:dyDescent="0.5">
      <c r="A133" s="240">
        <v>2024</v>
      </c>
      <c r="B133" s="260" t="s">
        <v>9</v>
      </c>
      <c r="C133" s="402" t="s">
        <v>223</v>
      </c>
      <c r="D133" s="427">
        <v>94993.831420999995</v>
      </c>
      <c r="E133" s="382">
        <v>6.956193491952023</v>
      </c>
      <c r="F133" s="428">
        <v>2.5362677824670277</v>
      </c>
      <c r="G133" s="429">
        <v>77487.681439000007</v>
      </c>
      <c r="H133" s="382">
        <v>12.57179726486477</v>
      </c>
      <c r="I133" s="430">
        <v>16.009724792126278</v>
      </c>
      <c r="J133" s="427">
        <v>172481.51286000002</v>
      </c>
      <c r="K133" s="382">
        <v>9.4081146715370814</v>
      </c>
      <c r="L133" s="428">
        <v>8.1807587318181376</v>
      </c>
      <c r="M133" s="429">
        <v>17506.149981999988</v>
      </c>
      <c r="N133" s="382">
        <v>-12.38879706402766</v>
      </c>
      <c r="O133" s="383">
        <v>-32.277956360455462</v>
      </c>
      <c r="Q133" s="7"/>
    </row>
    <row r="134" spans="1:17" s="236" customFormat="1" ht="18.600000000000001" customHeight="1" outlineLevel="2" x14ac:dyDescent="0.5">
      <c r="A134" s="242">
        <v>2024</v>
      </c>
      <c r="B134" s="262" t="s">
        <v>10</v>
      </c>
      <c r="C134" s="410" t="s">
        <v>224</v>
      </c>
      <c r="D134" s="431">
        <v>93003.985293999998</v>
      </c>
      <c r="E134" s="386">
        <v>-2.0947108851534391</v>
      </c>
      <c r="F134" s="432">
        <v>-9.5967379429445447</v>
      </c>
      <c r="G134" s="433">
        <v>69725.233445000005</v>
      </c>
      <c r="H134" s="386">
        <v>-10.017654225608453</v>
      </c>
      <c r="I134" s="434">
        <v>3.393410179315226</v>
      </c>
      <c r="J134" s="431">
        <v>162729.218739</v>
      </c>
      <c r="K134" s="386">
        <v>-5.654109799532991</v>
      </c>
      <c r="L134" s="432">
        <v>-4.4532015059741248</v>
      </c>
      <c r="M134" s="433">
        <v>23278.751848999993</v>
      </c>
      <c r="N134" s="386">
        <v>32.974708162191327</v>
      </c>
      <c r="O134" s="387">
        <v>-34.314991802151305</v>
      </c>
      <c r="Q134" s="7"/>
    </row>
    <row r="135" spans="1:17" s="236" customFormat="1" ht="18.600000000000001" customHeight="1" outlineLevel="2" x14ac:dyDescent="0.5">
      <c r="A135" s="240">
        <v>2024</v>
      </c>
      <c r="B135" s="260" t="s">
        <v>11</v>
      </c>
      <c r="C135" s="402" t="s">
        <v>225</v>
      </c>
      <c r="D135" s="427">
        <v>88959.809137999997</v>
      </c>
      <c r="E135" s="382">
        <v>-4.3483901719004177</v>
      </c>
      <c r="F135" s="428">
        <v>-14.539684368506233</v>
      </c>
      <c r="G135" s="429">
        <v>73325.746727999998</v>
      </c>
      <c r="H135" s="382">
        <v>5.1638597751560322</v>
      </c>
      <c r="I135" s="430">
        <v>20.691294234054737</v>
      </c>
      <c r="J135" s="427">
        <v>162285.55586600001</v>
      </c>
      <c r="K135" s="382">
        <v>-0.27263872858112048</v>
      </c>
      <c r="L135" s="428">
        <v>-1.5554251598299262</v>
      </c>
      <c r="M135" s="429">
        <v>15634.062409999999</v>
      </c>
      <c r="N135" s="382">
        <v>-32.839773749847303</v>
      </c>
      <c r="O135" s="383">
        <v>-63.92701227103268</v>
      </c>
      <c r="Q135" s="7"/>
    </row>
    <row r="136" spans="1:17" s="236" customFormat="1" ht="18.600000000000001" customHeight="1" outlineLevel="1" x14ac:dyDescent="0.5">
      <c r="A136" s="376">
        <v>2024</v>
      </c>
      <c r="B136" s="377" t="s">
        <v>699</v>
      </c>
      <c r="C136" s="417" t="s">
        <v>696</v>
      </c>
      <c r="D136" s="435">
        <f>SUM(D133:D135)</f>
        <v>276957.62585299998</v>
      </c>
      <c r="E136" s="390">
        <f>(D136/D132-1)*100</f>
        <v>-6.2464283781198393</v>
      </c>
      <c r="F136" s="436">
        <f>(D136/D119-1)*100</f>
        <v>-7.5624115380893091</v>
      </c>
      <c r="G136" s="435">
        <f>SUM(G133:G135)</f>
        <v>220538.66161200003</v>
      </c>
      <c r="H136" s="390">
        <f>(G136/G132-1)*100</f>
        <v>5.8770889474012877</v>
      </c>
      <c r="I136" s="436">
        <f>(G136/G119-1)*100</f>
        <v>13.105017985450718</v>
      </c>
      <c r="J136" s="435">
        <f>SUM(J133:J135)</f>
        <v>497496.28746500006</v>
      </c>
      <c r="K136" s="390">
        <f>(J136/J132-1)*100</f>
        <v>-1.2330172280458629</v>
      </c>
      <c r="L136" s="436">
        <f>(J136/J119-1)*100</f>
        <v>0.58526638524341035</v>
      </c>
      <c r="M136" s="435">
        <f>SUM(M133:M135)</f>
        <v>56418.96424099998</v>
      </c>
      <c r="N136" s="390">
        <f>(M136/M132-1)*100</f>
        <v>-35.234991904217004</v>
      </c>
      <c r="O136" s="391">
        <f>((M136-M119)/ABS(M119))*100</f>
        <v>-46.077672649003645</v>
      </c>
    </row>
    <row r="137" spans="1:17" s="236" customFormat="1" ht="18.600000000000001" customHeight="1" outlineLevel="2" x14ac:dyDescent="0.5">
      <c r="A137" s="242">
        <v>2024</v>
      </c>
      <c r="B137" s="262" t="s">
        <v>12</v>
      </c>
      <c r="C137" s="410" t="s">
        <v>226</v>
      </c>
      <c r="D137" s="431">
        <v>93027.053144000005</v>
      </c>
      <c r="E137" s="386">
        <v>4.572001722362784</v>
      </c>
      <c r="F137" s="432">
        <v>-10.503837199421984</v>
      </c>
      <c r="G137" s="433">
        <v>76801.991435000004</v>
      </c>
      <c r="H137" s="386">
        <v>4.7408241472058243</v>
      </c>
      <c r="I137" s="434">
        <v>2.5848681225770775</v>
      </c>
      <c r="J137" s="431">
        <v>169829.04457900001</v>
      </c>
      <c r="K137" s="386">
        <v>4.6482810332354463</v>
      </c>
      <c r="L137" s="432">
        <v>-5.0237305891276947</v>
      </c>
      <c r="M137" s="433">
        <v>16225.061709000001</v>
      </c>
      <c r="N137" s="386">
        <v>3.7802030176237658</v>
      </c>
      <c r="O137" s="387">
        <v>-44.202576559436139</v>
      </c>
      <c r="Q137" s="7"/>
    </row>
    <row r="138" spans="1:17" s="236" customFormat="1" ht="18.600000000000001" customHeight="1" outlineLevel="2" x14ac:dyDescent="0.5">
      <c r="A138" s="240">
        <v>2024</v>
      </c>
      <c r="B138" s="260" t="s">
        <v>13</v>
      </c>
      <c r="C138" s="402" t="s">
        <v>227</v>
      </c>
      <c r="D138" s="427">
        <v>90702.607344999997</v>
      </c>
      <c r="E138" s="382">
        <v>-2.4986772346770048</v>
      </c>
      <c r="F138" s="428">
        <v>-4.5315330146046273</v>
      </c>
      <c r="G138" s="429">
        <v>77574.821186999994</v>
      </c>
      <c r="H138" s="382">
        <v>1.0062626470487501</v>
      </c>
      <c r="I138" s="430">
        <v>19.966960905897601</v>
      </c>
      <c r="J138" s="427">
        <v>168277.42853199999</v>
      </c>
      <c r="K138" s="382">
        <v>-0.91363409059175282</v>
      </c>
      <c r="L138" s="428">
        <v>5.3898302287471278</v>
      </c>
      <c r="M138" s="429">
        <v>13127.786158000003</v>
      </c>
      <c r="N138" s="382">
        <v>-19.089453134603165</v>
      </c>
      <c r="O138" s="383">
        <v>-56.737417555970815</v>
      </c>
      <c r="Q138" s="7"/>
    </row>
    <row r="139" spans="1:17" s="236" customFormat="1" ht="18.600000000000001" customHeight="1" outlineLevel="2" x14ac:dyDescent="0.5">
      <c r="A139" s="242">
        <v>2024</v>
      </c>
      <c r="B139" s="262" t="s">
        <v>14</v>
      </c>
      <c r="C139" s="410" t="s">
        <v>228</v>
      </c>
      <c r="D139" s="431">
        <v>94361.094498999999</v>
      </c>
      <c r="E139" s="386">
        <v>4.033497229119809</v>
      </c>
      <c r="F139" s="432">
        <v>-2.7066652241393041</v>
      </c>
      <c r="G139" s="433">
        <v>82196.335944999999</v>
      </c>
      <c r="H139" s="386">
        <v>5.9574932784691725</v>
      </c>
      <c r="I139" s="434">
        <v>32.149359757095944</v>
      </c>
      <c r="J139" s="431">
        <v>176557.430444</v>
      </c>
      <c r="K139" s="386">
        <v>4.9204471355619006</v>
      </c>
      <c r="L139" s="432">
        <v>10.912831023107783</v>
      </c>
      <c r="M139" s="433">
        <v>12164.758554</v>
      </c>
      <c r="N139" s="386">
        <v>-7.3357959400727948</v>
      </c>
      <c r="O139" s="387">
        <v>-65.030346034511098</v>
      </c>
      <c r="Q139" s="7"/>
    </row>
    <row r="140" spans="1:17" s="236" customFormat="1" ht="18.600000000000001" customHeight="1" outlineLevel="1" x14ac:dyDescent="0.5">
      <c r="A140" s="376">
        <v>2024</v>
      </c>
      <c r="B140" s="377" t="s">
        <v>700</v>
      </c>
      <c r="C140" s="417" t="s">
        <v>697</v>
      </c>
      <c r="D140" s="435">
        <f>SUM(D137:D139)</f>
        <v>278090.75498800003</v>
      </c>
      <c r="E140" s="390">
        <f>(D140/D136-1)*100</f>
        <v>0.4091344773447414</v>
      </c>
      <c r="F140" s="436">
        <f>(D140/D123-1)*100</f>
        <v>-6.0311845032448801</v>
      </c>
      <c r="G140" s="435">
        <f>SUM(G137:G139)</f>
        <v>236573.148567</v>
      </c>
      <c r="H140" s="390">
        <f>(G140/G136-1)*100</f>
        <v>7.27060137111466</v>
      </c>
      <c r="I140" s="436">
        <f>(G140/G123-1)*100</f>
        <v>17.272261000769351</v>
      </c>
      <c r="J140" s="435">
        <f>SUM(J137:J139)</f>
        <v>514663.90355500003</v>
      </c>
      <c r="K140" s="390">
        <f>(J140/J136-1)*100</f>
        <v>3.4508028547263869</v>
      </c>
      <c r="L140" s="436">
        <f>(J140/J123-1)*100</f>
        <v>3.4148490083489635</v>
      </c>
      <c r="M140" s="435">
        <f>SUM(M137:M139)</f>
        <v>41517.606421000004</v>
      </c>
      <c r="N140" s="390">
        <f>(M140/M136-1)*100</f>
        <v>-26.411966296203428</v>
      </c>
      <c r="O140" s="391">
        <f>((M140-M123)/ABS(M123))*100</f>
        <v>-55.93058173775173</v>
      </c>
    </row>
    <row r="141" spans="1:17" s="236" customFormat="1" ht="18.600000000000001" customHeight="1" x14ac:dyDescent="0.5">
      <c r="A141" s="376">
        <v>2024</v>
      </c>
      <c r="B141" s="377" t="s">
        <v>21</v>
      </c>
      <c r="C141" s="417" t="s">
        <v>240</v>
      </c>
      <c r="D141" s="435">
        <f>SUBTOTAL(9,D125:D127,D129:D131,D133:D135,D137:D139)</f>
        <v>1145622.7312289998</v>
      </c>
      <c r="E141" s="390"/>
      <c r="F141" s="436">
        <f>(D141/D124-1)*100</f>
        <v>-4.536938550889424</v>
      </c>
      <c r="G141" s="435">
        <f>SUBTOTAL(9,G125:G127,G129:G131,G133:G135,G137:G139)</f>
        <v>873023.53072899999</v>
      </c>
      <c r="H141" s="390"/>
      <c r="I141" s="436">
        <f>(G141/G124-1)*100</f>
        <v>12.499515461490596</v>
      </c>
      <c r="J141" s="435">
        <f>SUBTOTAL(9,J125:J127,J129:J131,J133:J135,J137:J139)</f>
        <v>2018646.261958</v>
      </c>
      <c r="K141" s="390"/>
      <c r="L141" s="436">
        <f>(J141/J124-1)*100</f>
        <v>2.1533837123561606</v>
      </c>
      <c r="M141" s="435">
        <f>D141-G141</f>
        <v>272599.2004999998</v>
      </c>
      <c r="N141" s="390"/>
      <c r="O141" s="436">
        <f>(M141/M124-1)*100</f>
        <v>-35.714539026443546</v>
      </c>
      <c r="Q141" s="7"/>
    </row>
    <row r="142" spans="1:17" s="236" customFormat="1" ht="18.600000000000001" customHeight="1" outlineLevel="2" x14ac:dyDescent="0.5">
      <c r="A142" s="240">
        <v>2025</v>
      </c>
      <c r="B142" s="260" t="s">
        <v>3</v>
      </c>
      <c r="C142" s="402" t="s">
        <v>217</v>
      </c>
      <c r="D142" s="427">
        <v>98209.608294999998</v>
      </c>
      <c r="E142" s="382">
        <v>4.0999999999999996</v>
      </c>
      <c r="F142" s="428">
        <v>3.5</v>
      </c>
      <c r="G142" s="429">
        <v>76379.087992000001</v>
      </c>
      <c r="H142" s="382">
        <v>-7.1</v>
      </c>
      <c r="I142" s="430">
        <v>14.3</v>
      </c>
      <c r="J142" s="427">
        <v>174588.696287</v>
      </c>
      <c r="K142" s="382">
        <v>-1.1000000000000001</v>
      </c>
      <c r="L142" s="428">
        <v>7.9</v>
      </c>
      <c r="M142" s="429">
        <v>21830.520303000001</v>
      </c>
      <c r="N142" s="382">
        <v>79.5</v>
      </c>
      <c r="O142" s="383">
        <v>-22.3</v>
      </c>
      <c r="Q142" s="7"/>
    </row>
    <row r="143" spans="1:17" s="236" customFormat="1" ht="18.600000000000001" customHeight="1" outlineLevel="2" x14ac:dyDescent="0.5">
      <c r="A143" s="242">
        <v>2025</v>
      </c>
      <c r="B143" s="262" t="s">
        <v>4</v>
      </c>
      <c r="C143" s="410" t="s">
        <v>218</v>
      </c>
      <c r="D143" s="431">
        <v>94615.242115999994</v>
      </c>
      <c r="E143" s="386">
        <v>-3.7</v>
      </c>
      <c r="F143" s="432">
        <v>-1.7</v>
      </c>
      <c r="G143" s="433">
        <v>71421.907296000005</v>
      </c>
      <c r="H143" s="386">
        <v>-6.5</v>
      </c>
      <c r="I143" s="434">
        <v>6.8</v>
      </c>
      <c r="J143" s="431">
        <v>166037.149412</v>
      </c>
      <c r="K143" s="386">
        <v>-4.9000000000000004</v>
      </c>
      <c r="L143" s="432">
        <v>1.7</v>
      </c>
      <c r="M143" s="433">
        <v>23193.33482</v>
      </c>
      <c r="N143" s="386">
        <v>6.2</v>
      </c>
      <c r="O143" s="387">
        <v>-21.1</v>
      </c>
      <c r="Q143" s="7"/>
    </row>
    <row r="144" spans="1:17" s="236" customFormat="1" ht="18.600000000000001" customHeight="1" outlineLevel="2" x14ac:dyDescent="0.5">
      <c r="A144" s="240">
        <v>2025</v>
      </c>
      <c r="B144" s="260" t="s">
        <v>5</v>
      </c>
      <c r="C144" s="402" t="s">
        <v>219</v>
      </c>
      <c r="D144" s="427">
        <v>94816.862760000004</v>
      </c>
      <c r="E144" s="382">
        <v>0.2</v>
      </c>
      <c r="F144" s="428">
        <v>-8.8000000000000007</v>
      </c>
      <c r="G144" s="429">
        <v>76806.841350000002</v>
      </c>
      <c r="H144" s="382">
        <v>7.5</v>
      </c>
      <c r="I144" s="430">
        <v>4</v>
      </c>
      <c r="J144" s="427">
        <v>171623.704111</v>
      </c>
      <c r="K144" s="382">
        <v>3.4</v>
      </c>
      <c r="L144" s="428">
        <v>-3.5</v>
      </c>
      <c r="M144" s="429">
        <v>18010.021410000001</v>
      </c>
      <c r="N144" s="382">
        <v>-22.3</v>
      </c>
      <c r="O144" s="383">
        <v>-40.1</v>
      </c>
      <c r="Q144" s="7"/>
    </row>
    <row r="145" spans="1:21" s="236" customFormat="1" ht="18.600000000000001" customHeight="1" outlineLevel="1" x14ac:dyDescent="0.5">
      <c r="A145" s="376">
        <v>2025</v>
      </c>
      <c r="B145" s="377" t="s">
        <v>693</v>
      </c>
      <c r="C145" s="417" t="s">
        <v>694</v>
      </c>
      <c r="D145" s="435">
        <f>SUM(D142:D144)</f>
        <v>287641.71317100001</v>
      </c>
      <c r="E145" s="390">
        <f>(D145/D140-1)*100</f>
        <v>3.4344752609313245</v>
      </c>
      <c r="F145" s="436">
        <f>(D145/D128-1)*100</f>
        <v>-2.5485562185204036</v>
      </c>
      <c r="G145" s="435">
        <f>SUM(G142:G144)</f>
        <v>224607.83663800001</v>
      </c>
      <c r="H145" s="390">
        <f>(G145/G140-1)*100</f>
        <v>-5.0577641636330046</v>
      </c>
      <c r="I145" s="436">
        <f>(G145/G128-1)*100</f>
        <v>8.1848602423666641</v>
      </c>
      <c r="J145" s="435">
        <f>SUM(J142:J144)</f>
        <v>512249.54981</v>
      </c>
      <c r="K145" s="390">
        <f>(J145/J140-1)*100</f>
        <v>-0.46911270215825862</v>
      </c>
      <c r="L145" s="436">
        <f>(J145/J128-1)*100</f>
        <v>1.8836430445867913</v>
      </c>
      <c r="M145" s="435">
        <f>SUM(M142:M144)</f>
        <v>63033.876533000002</v>
      </c>
      <c r="N145" s="390">
        <f>(M145/M140-1)*100</f>
        <v>51.824447425555007</v>
      </c>
      <c r="O145" s="436">
        <f>(M145/M128-1)*100</f>
        <v>-28.00183819820241</v>
      </c>
    </row>
    <row r="146" spans="1:21" s="236" customFormat="1" ht="18.600000000000001" customHeight="1" outlineLevel="2" x14ac:dyDescent="0.5">
      <c r="A146" s="242">
        <v>2025</v>
      </c>
      <c r="B146" s="262" t="s">
        <v>6</v>
      </c>
      <c r="C146" s="410" t="s">
        <v>220</v>
      </c>
      <c r="D146" s="431">
        <v>92534.983179999996</v>
      </c>
      <c r="E146" s="386">
        <v>-2.4</v>
      </c>
      <c r="F146" s="432">
        <v>-8.6999999999999993</v>
      </c>
      <c r="G146" s="433">
        <v>79875.115372999993</v>
      </c>
      <c r="H146" s="386">
        <v>4</v>
      </c>
      <c r="I146" s="434">
        <v>24.1</v>
      </c>
      <c r="J146" s="431">
        <v>172410.09855299999</v>
      </c>
      <c r="K146" s="386">
        <v>0.5</v>
      </c>
      <c r="L146" s="432">
        <v>4</v>
      </c>
      <c r="M146" s="433">
        <v>12659.867808000001</v>
      </c>
      <c r="N146" s="386">
        <v>-29.7</v>
      </c>
      <c r="O146" s="387">
        <v>-65.8</v>
      </c>
      <c r="Q146" s="7"/>
    </row>
    <row r="147" spans="1:21" s="236" customFormat="1" ht="18.600000000000001" customHeight="1" outlineLevel="2" x14ac:dyDescent="0.5">
      <c r="A147" s="240">
        <v>2025</v>
      </c>
      <c r="B147" s="260" t="s">
        <v>7</v>
      </c>
      <c r="C147" s="402" t="s">
        <v>221</v>
      </c>
      <c r="D147" s="427">
        <v>90288.554397999993</v>
      </c>
      <c r="E147" s="382">
        <v>-2.4</v>
      </c>
      <c r="F147" s="428">
        <v>-14.2</v>
      </c>
      <c r="G147" s="429">
        <v>84219.996337000004</v>
      </c>
      <c r="H147" s="382">
        <v>5.4</v>
      </c>
      <c r="I147" s="430">
        <v>12.1</v>
      </c>
      <c r="J147" s="427">
        <v>174508.550735</v>
      </c>
      <c r="K147" s="382">
        <v>1.2</v>
      </c>
      <c r="L147" s="428">
        <v>-3.2</v>
      </c>
      <c r="M147" s="429">
        <v>6068.5580609999997</v>
      </c>
      <c r="N147" s="382">
        <v>-52.1</v>
      </c>
      <c r="O147" s="383">
        <v>-79.900000000000006</v>
      </c>
      <c r="Q147" s="7"/>
    </row>
    <row r="148" spans="1:21" s="236" customFormat="1" ht="18.600000000000001" customHeight="1" outlineLevel="2" x14ac:dyDescent="0.5">
      <c r="A148" s="242">
        <v>2025</v>
      </c>
      <c r="B148" s="262" t="s">
        <v>8</v>
      </c>
      <c r="C148" s="410" t="s">
        <v>222</v>
      </c>
      <c r="D148" s="431">
        <v>91901.015167000005</v>
      </c>
      <c r="E148" s="386">
        <v>1.8</v>
      </c>
      <c r="F148" s="432">
        <v>3.5</v>
      </c>
      <c r="G148" s="433">
        <v>72654.631168000007</v>
      </c>
      <c r="H148" s="386">
        <v>-13.7</v>
      </c>
      <c r="I148" s="434">
        <v>5.6</v>
      </c>
      <c r="J148" s="431">
        <v>164555.646335</v>
      </c>
      <c r="K148" s="386">
        <v>-5.7</v>
      </c>
      <c r="L148" s="432">
        <v>4.4000000000000004</v>
      </c>
      <c r="M148" s="433">
        <v>19246.383999000001</v>
      </c>
      <c r="N148" s="386">
        <v>217.1</v>
      </c>
      <c r="O148" s="387">
        <v>-3.7</v>
      </c>
      <c r="Q148" s="232"/>
    </row>
    <row r="149" spans="1:21" s="236" customFormat="1" ht="18.600000000000001" customHeight="1" outlineLevel="1" x14ac:dyDescent="0.5">
      <c r="A149" s="376">
        <v>2025</v>
      </c>
      <c r="B149" s="377" t="s">
        <v>698</v>
      </c>
      <c r="C149" s="417" t="s">
        <v>695</v>
      </c>
      <c r="D149" s="435">
        <f>SUM(D146:D148)</f>
        <v>274724.55274499999</v>
      </c>
      <c r="E149" s="390">
        <f>(D149/D145-1)*100</f>
        <v>-4.4907118246514166</v>
      </c>
      <c r="F149" s="436">
        <f>(D149/D132-1)*100</f>
        <v>-7.0023511620582397</v>
      </c>
      <c r="G149" s="435">
        <f>SUM(G146:G148)</f>
        <v>236749.74287800002</v>
      </c>
      <c r="H149" s="390">
        <f>(G149/G145-1)*100</f>
        <v>5.4058248464273762</v>
      </c>
      <c r="I149" s="436">
        <f>(G149/G132-1)*100</f>
        <v>13.659770136214867</v>
      </c>
      <c r="J149" s="435">
        <f>SUM(J146:J148)</f>
        <v>511474.29562299995</v>
      </c>
      <c r="K149" s="390">
        <f>(J149/J145-1)*100</f>
        <v>-0.1513430684883188</v>
      </c>
      <c r="L149" s="436">
        <f>(J149/J132-1)*100</f>
        <v>1.5420098941907767</v>
      </c>
      <c r="M149" s="435">
        <f>SUM(M146:M148)</f>
        <v>37974.809867999997</v>
      </c>
      <c r="N149" s="390">
        <f>(M149/M145-1)*100</f>
        <v>-39.754919169346792</v>
      </c>
      <c r="O149" s="391">
        <f>((M149-M132)/ABS(M132))*100</f>
        <v>-56.40758561197493</v>
      </c>
    </row>
    <row r="150" spans="1:21" s="236" customFormat="1" ht="18.600000000000001" customHeight="1" outlineLevel="2" x14ac:dyDescent="0.5">
      <c r="A150" s="240">
        <v>2025</v>
      </c>
      <c r="B150" s="260" t="s">
        <v>9</v>
      </c>
      <c r="C150" s="402" t="s">
        <v>223</v>
      </c>
      <c r="D150" s="427">
        <v>101865.3953</v>
      </c>
      <c r="E150" s="382">
        <v>10.8</v>
      </c>
      <c r="F150" s="428">
        <v>7.2</v>
      </c>
      <c r="G150" s="429">
        <v>82719.401356999995</v>
      </c>
      <c r="H150" s="382">
        <v>13.9</v>
      </c>
      <c r="I150" s="430">
        <v>6.8</v>
      </c>
      <c r="J150" s="427">
        <v>184584.796657</v>
      </c>
      <c r="K150" s="382">
        <v>12.2</v>
      </c>
      <c r="L150" s="428">
        <v>7</v>
      </c>
      <c r="M150" s="429">
        <v>19145.993943000001</v>
      </c>
      <c r="N150" s="382">
        <v>-0.5</v>
      </c>
      <c r="O150" s="383">
        <v>9.4</v>
      </c>
      <c r="P150" s="440"/>
      <c r="Q150" s="66"/>
    </row>
    <row r="151" spans="1:21" s="236" customFormat="1" ht="18.600000000000001" customHeight="1" outlineLevel="2" x14ac:dyDescent="0.5">
      <c r="A151" s="242">
        <v>2025</v>
      </c>
      <c r="B151" s="262" t="s">
        <v>10</v>
      </c>
      <c r="C151" s="410" t="s">
        <v>224</v>
      </c>
      <c r="D151" s="431">
        <v>98577.291414000007</v>
      </c>
      <c r="E151" s="386">
        <v>-3.2</v>
      </c>
      <c r="F151" s="432">
        <v>6</v>
      </c>
      <c r="G151" s="433">
        <v>78834.553386</v>
      </c>
      <c r="H151" s="386">
        <v>-4.7</v>
      </c>
      <c r="I151" s="434">
        <v>13.1</v>
      </c>
      <c r="J151" s="431">
        <v>177411.84479900001</v>
      </c>
      <c r="K151" s="386">
        <v>-3.9</v>
      </c>
      <c r="L151" s="432">
        <v>9</v>
      </c>
      <c r="M151" s="433">
        <v>19742.738028</v>
      </c>
      <c r="N151" s="386">
        <v>3.1</v>
      </c>
      <c r="O151" s="387">
        <v>-15.2</v>
      </c>
      <c r="P151" s="440"/>
      <c r="Q151" s="66"/>
    </row>
    <row r="152" spans="1:21" s="236" customFormat="1" ht="18.600000000000001" customHeight="1" outlineLevel="2" x14ac:dyDescent="0.5">
      <c r="A152" s="240">
        <v>2025</v>
      </c>
      <c r="B152" s="260" t="s">
        <v>11</v>
      </c>
      <c r="C152" s="402" t="s">
        <v>225</v>
      </c>
      <c r="D152" s="427">
        <v>101166.482462</v>
      </c>
      <c r="E152" s="382">
        <v>2.6</v>
      </c>
      <c r="F152" s="428">
        <v>13.7</v>
      </c>
      <c r="G152" s="429">
        <v>77463.600141000003</v>
      </c>
      <c r="H152" s="382">
        <v>-1.7</v>
      </c>
      <c r="I152" s="430">
        <v>5.6</v>
      </c>
      <c r="J152" s="427">
        <v>178630.08260299999</v>
      </c>
      <c r="K152" s="382">
        <v>0.7</v>
      </c>
      <c r="L152" s="428">
        <v>10.1</v>
      </c>
      <c r="M152" s="429">
        <v>23702.882321000001</v>
      </c>
      <c r="N152" s="382">
        <v>20.100000000000001</v>
      </c>
      <c r="O152" s="383">
        <v>51.6</v>
      </c>
      <c r="P152" s="440"/>
      <c r="Q152" s="66"/>
    </row>
    <row r="153" spans="1:21" s="236" customFormat="1" ht="18.600000000000001" customHeight="1" outlineLevel="1" x14ac:dyDescent="0.5">
      <c r="A153" s="376">
        <v>2025</v>
      </c>
      <c r="B153" s="377" t="s">
        <v>699</v>
      </c>
      <c r="C153" s="417" t="s">
        <v>696</v>
      </c>
      <c r="D153" s="435">
        <f>SUM(D150:D152)</f>
        <v>301609.169176</v>
      </c>
      <c r="E153" s="390">
        <f>(D153/D149-1)*100</f>
        <v>9.7860260986408321</v>
      </c>
      <c r="F153" s="436">
        <f>(D153/D136-1)*100</f>
        <v>8.9008357314863229</v>
      </c>
      <c r="G153" s="435">
        <f>SUM(G150:G152)</f>
        <v>239017.55488399998</v>
      </c>
      <c r="H153" s="390">
        <f>(G153/G149-1)*100</f>
        <v>0.95789417907354846</v>
      </c>
      <c r="I153" s="436">
        <f>(G153/G136-1)*100</f>
        <v>8.3789813255103596</v>
      </c>
      <c r="J153" s="435">
        <f>SUM(J150:J152)</f>
        <v>540626.72405900003</v>
      </c>
      <c r="K153" s="390">
        <f>(J153/J149-1)*100</f>
        <v>5.6996859246838616</v>
      </c>
      <c r="L153" s="436">
        <f>(J153/J136-1)*100</f>
        <v>8.6694991863701674</v>
      </c>
      <c r="M153" s="435">
        <f>SUM(M150:M152)</f>
        <v>62591.614291999998</v>
      </c>
      <c r="N153" s="390">
        <f>(M153/M149-1)*100</f>
        <v>64.824036011155115</v>
      </c>
      <c r="O153" s="391">
        <f>((M153-M136)/ABS(M136))*100</f>
        <v>10.940736211733428</v>
      </c>
    </row>
    <row r="154" spans="1:21" s="236" customFormat="1" ht="18.600000000000001" customHeight="1" outlineLevel="2" x14ac:dyDescent="0.5">
      <c r="A154" s="242">
        <v>2025</v>
      </c>
      <c r="B154" s="262" t="s">
        <v>12</v>
      </c>
      <c r="C154" s="410" t="s">
        <v>226</v>
      </c>
      <c r="D154" s="431">
        <v>104189.279416</v>
      </c>
      <c r="E154" s="386">
        <v>3</v>
      </c>
      <c r="F154" s="432">
        <v>12</v>
      </c>
      <c r="G154" s="433">
        <v>82814.408815000003</v>
      </c>
      <c r="H154" s="386">
        <v>6.9</v>
      </c>
      <c r="I154" s="434">
        <v>7.8</v>
      </c>
      <c r="J154" s="431">
        <v>187003.68823100001</v>
      </c>
      <c r="K154" s="386">
        <v>4.7</v>
      </c>
      <c r="L154" s="432">
        <v>10.1</v>
      </c>
      <c r="M154" s="433">
        <v>21374.870600999999</v>
      </c>
      <c r="N154" s="386">
        <v>-9.8000000000000007</v>
      </c>
      <c r="O154" s="387">
        <v>31.7</v>
      </c>
      <c r="P154" s="440"/>
      <c r="Q154" s="66"/>
    </row>
    <row r="155" spans="1:21" s="236" customFormat="1" ht="18.600000000000001" customHeight="1" outlineLevel="2" x14ac:dyDescent="0.5">
      <c r="A155" s="240">
        <v>2025</v>
      </c>
      <c r="B155" s="260" t="s">
        <v>13</v>
      </c>
      <c r="C155" s="402" t="s">
        <v>227</v>
      </c>
      <c r="D155" s="427">
        <v>100278.418647</v>
      </c>
      <c r="E155" s="382">
        <v>-3.8</v>
      </c>
      <c r="F155" s="428">
        <v>10.6</v>
      </c>
      <c r="G155" s="429">
        <v>80221.918938000003</v>
      </c>
      <c r="H155" s="382">
        <v>-3.1</v>
      </c>
      <c r="I155" s="430">
        <v>3.4</v>
      </c>
      <c r="J155" s="427">
        <v>180500.337585</v>
      </c>
      <c r="K155" s="382">
        <v>-3.5</v>
      </c>
      <c r="L155" s="428">
        <v>7.3</v>
      </c>
      <c r="M155" s="429">
        <v>20056.499709</v>
      </c>
      <c r="N155" s="382">
        <v>-6.2</v>
      </c>
      <c r="O155" s="383">
        <v>52.8</v>
      </c>
      <c r="P155" s="440"/>
      <c r="Q155" s="66"/>
    </row>
    <row r="156" spans="1:21" s="236" customFormat="1" ht="18.600000000000001" customHeight="1" outlineLevel="2" x14ac:dyDescent="0.5">
      <c r="A156" s="242">
        <v>2025</v>
      </c>
      <c r="B156" s="262" t="s">
        <v>14</v>
      </c>
      <c r="C156" s="410" t="s">
        <v>228</v>
      </c>
      <c r="D156" s="431">
        <v>101528.060752</v>
      </c>
      <c r="E156" s="386">
        <v>1.2</v>
      </c>
      <c r="F156" s="432">
        <v>7.6</v>
      </c>
      <c r="G156" s="433">
        <v>86413.700343000004</v>
      </c>
      <c r="H156" s="386">
        <v>7.7</v>
      </c>
      <c r="I156" s="434">
        <v>5.0999999999999996</v>
      </c>
      <c r="J156" s="431">
        <v>187941.76109499999</v>
      </c>
      <c r="K156" s="386">
        <v>4.0999999999999996</v>
      </c>
      <c r="L156" s="432">
        <v>6.4</v>
      </c>
      <c r="M156" s="433">
        <v>15114.360409000001</v>
      </c>
      <c r="N156" s="386">
        <v>-24.6</v>
      </c>
      <c r="O156" s="387">
        <v>24.2</v>
      </c>
      <c r="P156" s="440"/>
      <c r="Q156" s="66"/>
    </row>
    <row r="157" spans="1:21" s="236" customFormat="1" ht="18.600000000000001" customHeight="1" outlineLevel="1" x14ac:dyDescent="0.5">
      <c r="A157" s="376">
        <v>2025</v>
      </c>
      <c r="B157" s="377" t="s">
        <v>700</v>
      </c>
      <c r="C157" s="417" t="s">
        <v>697</v>
      </c>
      <c r="D157" s="435">
        <f>SUM(D154:D156)</f>
        <v>305995.75881500001</v>
      </c>
      <c r="E157" s="390">
        <f>(D157/D153-1)*100</f>
        <v>1.4543953192750259</v>
      </c>
      <c r="F157" s="436">
        <f>(D157/D140-1)*100</f>
        <v>10.0344953316424</v>
      </c>
      <c r="G157" s="435">
        <f>SUM(G154:G156)</f>
        <v>249450.02809600002</v>
      </c>
      <c r="H157" s="390">
        <f>(G157/G153-1)*100</f>
        <v>4.3647309575495896</v>
      </c>
      <c r="I157" s="436">
        <f>(G157/G140-1)*100</f>
        <v>5.4430858307459751</v>
      </c>
      <c r="J157" s="435">
        <f>SUM(J154:J156)</f>
        <v>555445.78691100003</v>
      </c>
      <c r="K157" s="390">
        <f>(J157/J153-1)*100</f>
        <v>2.741089589641299</v>
      </c>
      <c r="L157" s="436">
        <f>(J157/J140-1)*100</f>
        <v>7.9239836083903281</v>
      </c>
      <c r="M157" s="435">
        <f>SUM(M154:M156)</f>
        <v>56545.730718999999</v>
      </c>
      <c r="N157" s="390">
        <f>(M157/M153-1)*100</f>
        <v>-9.6592549040115383</v>
      </c>
      <c r="O157" s="391">
        <f>((M157-M140)/ABS(M140))*100</f>
        <v>36.196991092431155</v>
      </c>
    </row>
    <row r="158" spans="1:21" s="236" customFormat="1" ht="18.600000000000001" customHeight="1" x14ac:dyDescent="0.5">
      <c r="A158" s="376">
        <v>2025</v>
      </c>
      <c r="B158" s="377" t="s">
        <v>21</v>
      </c>
      <c r="C158" s="417" t="s">
        <v>240</v>
      </c>
      <c r="D158" s="435">
        <f>SUBTOTAL(9,D142:D144,D146:D148,D150:D152,D154:D156)</f>
        <v>1169971.1939069999</v>
      </c>
      <c r="E158" s="390"/>
      <c r="F158" s="436">
        <f>(D158/D141-1)*100</f>
        <v>2.1253473778300114</v>
      </c>
      <c r="G158" s="435">
        <f>SUBTOTAL(9,G142:G144,G146:G148,G150:G152,G154:G156)</f>
        <v>949825.16249599995</v>
      </c>
      <c r="H158" s="390"/>
      <c r="I158" s="436">
        <f>(G158/G141-1)*100</f>
        <v>8.7972006553899362</v>
      </c>
      <c r="J158" s="435">
        <f>SUBTOTAL(9,J142:J144,J146:J148,J150:J152,J154:J156)</f>
        <v>2119796.3564030002</v>
      </c>
      <c r="K158" s="390"/>
      <c r="L158" s="436">
        <f>(J158/J141-1)*100</f>
        <v>5.0107884848972439</v>
      </c>
      <c r="M158" s="435">
        <f>D158-G158</f>
        <v>220146.03141099995</v>
      </c>
      <c r="N158" s="390"/>
      <c r="O158" s="436">
        <f>(M158/M141-1)*100</f>
        <v>-19.241864610310877</v>
      </c>
      <c r="P158" s="440"/>
      <c r="T158" s="11"/>
    </row>
    <row r="159" spans="1:21" ht="18.600000000000001" customHeight="1" x14ac:dyDescent="0.5">
      <c r="A159" s="105" t="s">
        <v>636</v>
      </c>
      <c r="B159" s="106" t="s">
        <v>3</v>
      </c>
      <c r="C159" s="220" t="s">
        <v>217</v>
      </c>
      <c r="D159" s="226">
        <v>98374.653109999999</v>
      </c>
      <c r="E159" s="14">
        <v>-3.1</v>
      </c>
      <c r="F159" s="227">
        <v>0.2</v>
      </c>
      <c r="G159" s="224">
        <v>84417.877856000006</v>
      </c>
      <c r="H159" s="14">
        <v>-2.2999999999999998</v>
      </c>
      <c r="I159" s="222">
        <v>10.5</v>
      </c>
      <c r="J159" s="226">
        <v>182792.53096599999</v>
      </c>
      <c r="K159" s="14">
        <v>-2.7</v>
      </c>
      <c r="L159" s="227">
        <v>4.7</v>
      </c>
      <c r="M159" s="224">
        <v>13956.775254</v>
      </c>
      <c r="N159" s="14">
        <v>-7.7</v>
      </c>
      <c r="O159" s="15">
        <v>-36.1</v>
      </c>
      <c r="P159" s="6"/>
      <c r="Q159" s="66"/>
      <c r="T159" s="2"/>
      <c r="U159" s="2"/>
    </row>
    <row r="160" spans="1:21" ht="18.600000000000001" customHeight="1" x14ac:dyDescent="0.5">
      <c r="A160" s="108" t="s">
        <v>636</v>
      </c>
      <c r="B160" s="109" t="s">
        <v>4</v>
      </c>
      <c r="C160" s="221" t="s">
        <v>218</v>
      </c>
      <c r="D160" s="228">
        <v>102957.185715</v>
      </c>
      <c r="E160" s="16">
        <v>4.7</v>
      </c>
      <c r="F160" s="229">
        <v>8.8000000000000007</v>
      </c>
      <c r="G160" s="225">
        <v>80208.059393000003</v>
      </c>
      <c r="H160" s="16">
        <v>-5</v>
      </c>
      <c r="I160" s="223">
        <v>12.3</v>
      </c>
      <c r="J160" s="228">
        <v>183165.245108</v>
      </c>
      <c r="K160" s="16">
        <v>0.2</v>
      </c>
      <c r="L160" s="229">
        <v>10.3</v>
      </c>
      <c r="M160" s="225">
        <v>22749.126322</v>
      </c>
      <c r="N160" s="16">
        <v>63</v>
      </c>
      <c r="O160" s="17">
        <v>-1.9</v>
      </c>
      <c r="P160" s="6"/>
      <c r="Q160" s="66"/>
      <c r="T160" s="2"/>
      <c r="U160" s="2"/>
    </row>
    <row r="161" spans="1:21" ht="18.600000000000001" customHeight="1" x14ac:dyDescent="0.5">
      <c r="A161" s="105" t="s">
        <v>636</v>
      </c>
      <c r="B161" s="106" t="s">
        <v>5</v>
      </c>
      <c r="C161" s="220" t="s">
        <v>219</v>
      </c>
      <c r="D161" s="226">
        <v>116520.69555800001</v>
      </c>
      <c r="E161" s="14">
        <v>13.2</v>
      </c>
      <c r="F161" s="227">
        <v>22.9</v>
      </c>
      <c r="G161" s="224">
        <v>59589.845805999998</v>
      </c>
      <c r="H161" s="14">
        <v>-25.7</v>
      </c>
      <c r="I161" s="222">
        <v>-22.4</v>
      </c>
      <c r="J161" s="226">
        <v>176110.541364</v>
      </c>
      <c r="K161" s="14">
        <v>-3.9</v>
      </c>
      <c r="L161" s="227">
        <v>2.6</v>
      </c>
      <c r="M161" s="224">
        <v>56930.849751000002</v>
      </c>
      <c r="N161" s="14">
        <v>150.30000000000001</v>
      </c>
      <c r="O161" s="15">
        <v>216.1</v>
      </c>
      <c r="P161" s="6"/>
      <c r="Q161" s="66"/>
      <c r="T161" s="2"/>
      <c r="U161" s="2"/>
    </row>
    <row r="162" spans="1:21" ht="18.600000000000001" customHeight="1" x14ac:dyDescent="0.5">
      <c r="A162" s="376" t="s">
        <v>636</v>
      </c>
      <c r="B162" s="377" t="s">
        <v>693</v>
      </c>
      <c r="C162" s="417" t="s">
        <v>694</v>
      </c>
      <c r="D162" s="435">
        <f>SUM(D159:D161)</f>
        <v>317852.53438299999</v>
      </c>
      <c r="E162" s="390">
        <f>(D162/D157-1)*100</f>
        <v>3.8748169627960127</v>
      </c>
      <c r="F162" s="436">
        <f>(D162/D145-1)*100</f>
        <v>10.502934667907482</v>
      </c>
      <c r="G162" s="435">
        <f>SUM(G159:G161)</f>
        <v>224215.78305500001</v>
      </c>
      <c r="H162" s="390">
        <f>(G162/G157-1)*100</f>
        <v>-10.115951973871374</v>
      </c>
      <c r="I162" s="436">
        <f>(G162/G145-1)*100</f>
        <v>-0.17455026897920112</v>
      </c>
      <c r="J162" s="435">
        <f>SUM(J159:J161)</f>
        <v>542068.317438</v>
      </c>
      <c r="K162" s="390">
        <f>(J162/J157-1)*100</f>
        <v>-2.4084203694110573</v>
      </c>
      <c r="L162" s="436">
        <f>(J162/J145-1)*100</f>
        <v>5.82114081682652</v>
      </c>
      <c r="M162" s="435">
        <f>SUM(M159:M161)</f>
        <v>93636.751327000005</v>
      </c>
      <c r="N162" s="390">
        <f>(M162/M157-1)*100</f>
        <v>65.594732151081757</v>
      </c>
      <c r="O162" s="436">
        <f>(M162/M145-1)*100</f>
        <v>48.549885358833265</v>
      </c>
      <c r="P162" s="6"/>
      <c r="T162" s="11"/>
      <c r="U162" s="2"/>
    </row>
    <row r="163" spans="1:21" ht="18.600000000000001" customHeight="1" x14ac:dyDescent="0.5">
      <c r="A163" s="108" t="s">
        <v>636</v>
      </c>
      <c r="B163" s="262" t="s">
        <v>6</v>
      </c>
      <c r="C163" s="410" t="s">
        <v>220</v>
      </c>
      <c r="D163" s="431">
        <v>101175.924717</v>
      </c>
      <c r="E163" s="386">
        <v>-13.2</v>
      </c>
      <c r="F163" s="432">
        <v>9.3000000000000007</v>
      </c>
      <c r="G163" s="433">
        <v>75748.770676999993</v>
      </c>
      <c r="H163" s="386">
        <v>27.1</v>
      </c>
      <c r="I163" s="434">
        <v>-5.2</v>
      </c>
      <c r="J163" s="431">
        <v>176924.69539400001</v>
      </c>
      <c r="K163" s="386">
        <v>0.5</v>
      </c>
      <c r="L163" s="432">
        <v>2.6</v>
      </c>
      <c r="M163" s="433">
        <v>25427.154040000001</v>
      </c>
      <c r="N163" s="386">
        <v>-55.3</v>
      </c>
      <c r="O163" s="387">
        <v>100.8</v>
      </c>
      <c r="P163" s="6"/>
      <c r="T163" s="11"/>
      <c r="U163" s="2"/>
    </row>
    <row r="164" spans="1:21" ht="18.600000000000001" customHeight="1" x14ac:dyDescent="0.5">
      <c r="A164" s="92" t="s">
        <v>509</v>
      </c>
      <c r="B164" s="18"/>
      <c r="C164" s="18"/>
      <c r="D164" s="532"/>
      <c r="E164" s="19"/>
      <c r="F164" s="19"/>
      <c r="G164" s="532"/>
      <c r="H164" s="20"/>
      <c r="I164" s="20"/>
      <c r="J164" s="532"/>
      <c r="K164" s="19"/>
      <c r="L164" s="19"/>
      <c r="M164" s="532"/>
      <c r="N164" s="19"/>
      <c r="O164" s="93" t="s">
        <v>510</v>
      </c>
      <c r="P164" s="6"/>
      <c r="Q164" s="67"/>
      <c r="T164" s="2"/>
      <c r="U164" s="2"/>
    </row>
    <row r="165" spans="1:21" ht="18.600000000000001" customHeight="1" x14ac:dyDescent="0.5">
      <c r="A165" s="92"/>
      <c r="B165" s="9"/>
      <c r="C165" s="9"/>
      <c r="D165" s="532"/>
      <c r="E165" s="12"/>
      <c r="F165" s="12"/>
      <c r="G165" s="532"/>
      <c r="H165" s="10"/>
      <c r="I165" s="10"/>
      <c r="J165" s="532"/>
      <c r="K165" s="12"/>
      <c r="L165" s="12"/>
      <c r="M165" s="532"/>
      <c r="N165" s="12"/>
      <c r="O165" s="93"/>
      <c r="T165" s="2"/>
      <c r="U165" s="2"/>
    </row>
    <row r="166" spans="1:21" ht="18.600000000000001" customHeight="1" x14ac:dyDescent="0.5">
      <c r="A166" s="9"/>
      <c r="B166" s="9"/>
      <c r="C166" s="9"/>
      <c r="D166" s="532"/>
      <c r="E166" s="9"/>
      <c r="G166" s="532"/>
      <c r="H166" s="9"/>
      <c r="I166" s="9"/>
      <c r="J166" s="532"/>
      <c r="K166" s="9"/>
      <c r="L166" s="9"/>
      <c r="M166" s="532"/>
      <c r="N166" s="233"/>
      <c r="O166" s="9"/>
      <c r="T166" s="2"/>
      <c r="U166" s="2"/>
    </row>
    <row r="167" spans="1:21" ht="18.600000000000001" customHeight="1" x14ac:dyDescent="0.5">
      <c r="A167" s="9"/>
      <c r="B167" s="9"/>
      <c r="C167" s="9"/>
      <c r="D167" s="532"/>
      <c r="E167" s="9"/>
      <c r="G167" s="532"/>
      <c r="H167" s="9"/>
      <c r="I167" s="9"/>
      <c r="J167" s="532"/>
      <c r="K167" s="9"/>
      <c r="L167" s="9"/>
      <c r="M167" s="532"/>
      <c r="N167" s="9"/>
      <c r="O167" s="9"/>
      <c r="T167" s="2"/>
      <c r="U167" s="2"/>
    </row>
    <row r="168" spans="1:21" ht="18.600000000000001" customHeight="1" x14ac:dyDescent="0.5">
      <c r="A168" s="9"/>
      <c r="B168" s="9"/>
      <c r="C168" s="9"/>
      <c r="D168" s="9"/>
      <c r="E168" s="9"/>
      <c r="F168" s="9"/>
      <c r="G168" s="9"/>
      <c r="H168" s="9"/>
      <c r="I168" s="9"/>
      <c r="K168" s="9"/>
      <c r="L168" s="9"/>
      <c r="M168" s="9"/>
      <c r="N168" s="9"/>
      <c r="O168" s="9"/>
      <c r="T168" s="2"/>
      <c r="U168" s="2"/>
    </row>
    <row r="169" spans="1:21" ht="18.600000000000001" customHeight="1" x14ac:dyDescent="0.5">
      <c r="A169" s="9"/>
      <c r="B169" s="9"/>
      <c r="C169" s="9"/>
      <c r="D169" s="9"/>
      <c r="E169" s="9"/>
      <c r="F169" s="9"/>
      <c r="G169" s="18"/>
      <c r="H169" s="9"/>
      <c r="I169" s="9"/>
      <c r="J169" s="9"/>
      <c r="K169" s="9"/>
      <c r="L169" s="9"/>
      <c r="M169" s="9"/>
      <c r="N169" s="9"/>
      <c r="O169" s="9"/>
      <c r="T169" s="2"/>
      <c r="U169" s="2"/>
    </row>
    <row r="170" spans="1:21" ht="18.600000000000001" customHeight="1" x14ac:dyDescent="0.5">
      <c r="A170" s="9"/>
      <c r="B170" s="9"/>
      <c r="C170" s="9"/>
      <c r="D170" s="9"/>
      <c r="E170" s="268"/>
      <c r="F170" s="9"/>
      <c r="G170" s="18"/>
      <c r="H170" s="9"/>
      <c r="I170" s="9"/>
      <c r="J170" s="9"/>
      <c r="K170" s="9"/>
      <c r="L170" s="234"/>
      <c r="M170" s="9"/>
      <c r="N170" s="9"/>
      <c r="O170" s="9"/>
      <c r="T170" s="2"/>
      <c r="U170" s="2"/>
    </row>
    <row r="171" spans="1:21" ht="18.600000000000001" customHeight="1" x14ac:dyDescent="0.5">
      <c r="A171" s="9"/>
      <c r="B171" s="9"/>
      <c r="C171" s="9"/>
      <c r="D171" s="9"/>
      <c r="E171" s="9"/>
      <c r="F171" s="271"/>
      <c r="G171" s="267"/>
      <c r="H171" s="9"/>
      <c r="I171" s="9"/>
      <c r="J171" s="9"/>
      <c r="K171" s="9"/>
      <c r="L171" s="9"/>
      <c r="M171" s="9"/>
      <c r="N171" s="9"/>
      <c r="O171" s="9"/>
      <c r="T171" s="2"/>
      <c r="U171" s="2"/>
    </row>
    <row r="172" spans="1:21" ht="18.600000000000001" customHeight="1" x14ac:dyDescent="0.5">
      <c r="A172" s="9"/>
      <c r="B172" s="9"/>
      <c r="C172" s="9"/>
      <c r="D172" s="570"/>
      <c r="E172" s="9"/>
      <c r="F172" s="271"/>
      <c r="G172" s="267"/>
      <c r="H172" s="9"/>
      <c r="I172" s="9"/>
      <c r="J172" s="9"/>
      <c r="K172" s="9"/>
      <c r="L172" s="9"/>
      <c r="M172" s="9"/>
      <c r="N172" s="9"/>
      <c r="O172" s="9"/>
      <c r="T172" s="2"/>
      <c r="U172" s="2"/>
    </row>
    <row r="173" spans="1:21" ht="18.600000000000001" customHeight="1" x14ac:dyDescent="0.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T173" s="2"/>
      <c r="U173" s="2"/>
    </row>
    <row r="174" spans="1:21" ht="18.600000000000001" customHeight="1" x14ac:dyDescent="0.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T174" s="2"/>
      <c r="U174" s="2"/>
    </row>
    <row r="175" spans="1:21" ht="18.600000000000001" customHeight="1" x14ac:dyDescent="0.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T175" s="2"/>
      <c r="U175" s="2"/>
    </row>
    <row r="176" spans="1:21" ht="18.600000000000001" customHeight="1" x14ac:dyDescent="0.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T176" s="2"/>
      <c r="U176" s="2"/>
    </row>
    <row r="177" spans="1:21" ht="18.600000000000001" customHeight="1" x14ac:dyDescent="0.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T177" s="2"/>
      <c r="U177" s="2"/>
    </row>
    <row r="178" spans="1:21" ht="18.600000000000001" customHeight="1" x14ac:dyDescent="0.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T178" s="2"/>
      <c r="U178" s="2"/>
    </row>
    <row r="179" spans="1:21" ht="18.600000000000001" customHeight="1" x14ac:dyDescent="0.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T179" s="2"/>
      <c r="U179" s="2"/>
    </row>
    <row r="180" spans="1:21" ht="18.600000000000001" customHeight="1" x14ac:dyDescent="0.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T180" s="2"/>
      <c r="U180" s="2"/>
    </row>
    <row r="181" spans="1:21" ht="18.600000000000001" customHeight="1" x14ac:dyDescent="0.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T181" s="2"/>
      <c r="U181" s="2"/>
    </row>
    <row r="182" spans="1:21" ht="18.600000000000001" customHeight="1" x14ac:dyDescent="0.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T182" s="2"/>
      <c r="U182" s="2"/>
    </row>
    <row r="183" spans="1:21" ht="18.600000000000001" customHeight="1" x14ac:dyDescent="0.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T183" s="2"/>
      <c r="U183" s="2"/>
    </row>
    <row r="184" spans="1:21" ht="18.600000000000001" customHeight="1" x14ac:dyDescent="0.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T184" s="2"/>
      <c r="U184" s="2"/>
    </row>
    <row r="185" spans="1:21" ht="18.600000000000001" customHeight="1" x14ac:dyDescent="0.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T185" s="2"/>
      <c r="U185" s="2"/>
    </row>
    <row r="186" spans="1:21" ht="18.600000000000001" customHeight="1" x14ac:dyDescent="0.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T186" s="2"/>
      <c r="U186" s="2"/>
    </row>
    <row r="187" spans="1:21" ht="18.600000000000001" customHeight="1" x14ac:dyDescent="0.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T187" s="2"/>
      <c r="U187" s="2"/>
    </row>
    <row r="188" spans="1:21" ht="18.600000000000001" customHeight="1" x14ac:dyDescent="0.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T188" s="2"/>
      <c r="U188" s="2"/>
    </row>
    <row r="189" spans="1:21" ht="18.600000000000001" customHeight="1" x14ac:dyDescent="0.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T189" s="2"/>
      <c r="U189" s="2"/>
    </row>
    <row r="190" spans="1:21" ht="18.600000000000001" customHeight="1" x14ac:dyDescent="0.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T190" s="2"/>
      <c r="U190" s="2"/>
    </row>
    <row r="191" spans="1:21" ht="18.600000000000001" customHeight="1" x14ac:dyDescent="0.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4919-2BEF-4C80-BEFF-62254173C57B}">
  <sheetPr>
    <tabColor rgb="FF9BA8C2"/>
  </sheetPr>
  <dimension ref="B1:O61"/>
  <sheetViews>
    <sheetView workbookViewId="0">
      <selection activeCell="O1" sqref="O1"/>
    </sheetView>
  </sheetViews>
  <sheetFormatPr defaultRowHeight="14.4" x14ac:dyDescent="0.3"/>
  <cols>
    <col min="5" max="5" width="16.88671875" customWidth="1"/>
    <col min="8" max="8" width="18.5546875" customWidth="1"/>
    <col min="14" max="14" width="17.44140625" customWidth="1"/>
    <col min="15" max="15" width="20.6640625" customWidth="1"/>
  </cols>
  <sheetData>
    <row r="1" spans="2:15" x14ac:dyDescent="0.3">
      <c r="B1" t="s">
        <v>753</v>
      </c>
      <c r="C1" t="s">
        <v>754</v>
      </c>
      <c r="D1" t="s">
        <v>755</v>
      </c>
      <c r="E1" t="s">
        <v>756</v>
      </c>
      <c r="I1" s="550" t="s">
        <v>757</v>
      </c>
      <c r="K1" t="s">
        <v>753</v>
      </c>
      <c r="L1" t="s">
        <v>754</v>
      </c>
      <c r="M1" t="s">
        <v>755</v>
      </c>
      <c r="N1" t="s">
        <v>756</v>
      </c>
    </row>
    <row r="2" spans="2:15" x14ac:dyDescent="0.3">
      <c r="B2">
        <v>1</v>
      </c>
      <c r="C2">
        <v>2025</v>
      </c>
      <c r="D2">
        <v>1</v>
      </c>
      <c r="E2" s="549">
        <v>76379088527</v>
      </c>
      <c r="G2" t="s">
        <v>3</v>
      </c>
      <c r="H2" s="549">
        <v>76379087992</v>
      </c>
      <c r="I2" s="549">
        <f>E2-H2</f>
        <v>535</v>
      </c>
      <c r="K2">
        <v>1</v>
      </c>
      <c r="L2">
        <v>2025</v>
      </c>
      <c r="M2">
        <v>1</v>
      </c>
      <c r="N2" s="549">
        <v>76379088527</v>
      </c>
      <c r="O2" s="549">
        <f>E2-N2</f>
        <v>0</v>
      </c>
    </row>
    <row r="3" spans="2:15" x14ac:dyDescent="0.3">
      <c r="B3">
        <v>1</v>
      </c>
      <c r="C3">
        <v>2025</v>
      </c>
      <c r="D3">
        <v>2</v>
      </c>
      <c r="E3" s="549">
        <v>71421907512</v>
      </c>
      <c r="G3" t="s">
        <v>4</v>
      </c>
      <c r="H3" s="549">
        <v>71421907296</v>
      </c>
      <c r="I3" s="549">
        <f t="shared" ref="I3:I46" si="0">E3-H3</f>
        <v>216</v>
      </c>
      <c r="K3">
        <v>1</v>
      </c>
      <c r="L3">
        <v>2025</v>
      </c>
      <c r="M3">
        <v>2</v>
      </c>
      <c r="N3" s="549">
        <v>71421907512</v>
      </c>
      <c r="O3" s="549">
        <f t="shared" ref="O3:O61" si="1">E3-N3</f>
        <v>0</v>
      </c>
    </row>
    <row r="4" spans="2:15" x14ac:dyDescent="0.3">
      <c r="B4">
        <v>1</v>
      </c>
      <c r="C4">
        <v>2025</v>
      </c>
      <c r="D4">
        <v>3</v>
      </c>
      <c r="E4" s="549">
        <v>76806842109</v>
      </c>
      <c r="G4" t="s">
        <v>5</v>
      </c>
      <c r="H4" s="549">
        <v>76806841350</v>
      </c>
      <c r="I4" s="549">
        <f t="shared" si="0"/>
        <v>759</v>
      </c>
      <c r="K4">
        <v>1</v>
      </c>
      <c r="L4">
        <v>2025</v>
      </c>
      <c r="M4">
        <v>3</v>
      </c>
      <c r="N4" s="549">
        <v>76806842109</v>
      </c>
      <c r="O4" s="549">
        <f t="shared" si="1"/>
        <v>0</v>
      </c>
    </row>
    <row r="5" spans="2:15" x14ac:dyDescent="0.3">
      <c r="B5">
        <v>1</v>
      </c>
      <c r="C5">
        <v>2025</v>
      </c>
      <c r="D5">
        <v>4</v>
      </c>
      <c r="E5" s="549">
        <v>79875115976</v>
      </c>
      <c r="G5" t="s">
        <v>6</v>
      </c>
      <c r="H5" s="549">
        <v>79875115373</v>
      </c>
      <c r="I5" s="549">
        <f t="shared" si="0"/>
        <v>603</v>
      </c>
      <c r="K5">
        <v>1</v>
      </c>
      <c r="L5">
        <v>2025</v>
      </c>
      <c r="M5">
        <v>4</v>
      </c>
      <c r="N5" s="549">
        <v>79875115976</v>
      </c>
      <c r="O5" s="549">
        <f t="shared" si="1"/>
        <v>0</v>
      </c>
    </row>
    <row r="6" spans="2:15" x14ac:dyDescent="0.3">
      <c r="B6">
        <v>1</v>
      </c>
      <c r="C6">
        <v>2025</v>
      </c>
      <c r="D6">
        <v>5</v>
      </c>
      <c r="E6" s="549">
        <v>84219996992</v>
      </c>
      <c r="G6" t="s">
        <v>7</v>
      </c>
      <c r="H6" s="549">
        <v>84219996337</v>
      </c>
      <c r="I6" s="549">
        <f t="shared" si="0"/>
        <v>655</v>
      </c>
      <c r="K6">
        <v>1</v>
      </c>
      <c r="L6">
        <v>2025</v>
      </c>
      <c r="M6">
        <v>5</v>
      </c>
      <c r="N6" s="549">
        <v>84219996992</v>
      </c>
      <c r="O6" s="549">
        <f t="shared" si="1"/>
        <v>0</v>
      </c>
    </row>
    <row r="7" spans="2:15" x14ac:dyDescent="0.3">
      <c r="B7">
        <v>1</v>
      </c>
      <c r="C7">
        <v>2025</v>
      </c>
      <c r="D7">
        <v>6</v>
      </c>
      <c r="E7" s="549">
        <v>72654631752</v>
      </c>
      <c r="G7" t="s">
        <v>8</v>
      </c>
      <c r="H7" s="549">
        <v>72654631168</v>
      </c>
      <c r="I7" s="549">
        <f t="shared" si="0"/>
        <v>584</v>
      </c>
      <c r="K7">
        <v>1</v>
      </c>
      <c r="L7">
        <v>2025</v>
      </c>
      <c r="M7">
        <v>6</v>
      </c>
      <c r="N7" s="549">
        <v>72654631752</v>
      </c>
      <c r="O7" s="549">
        <f t="shared" si="1"/>
        <v>0</v>
      </c>
    </row>
    <row r="8" spans="2:15" x14ac:dyDescent="0.3">
      <c r="B8">
        <v>1</v>
      </c>
      <c r="C8">
        <v>2025</v>
      </c>
      <c r="D8">
        <v>7</v>
      </c>
      <c r="E8" s="549">
        <v>82719402044</v>
      </c>
      <c r="G8" t="s">
        <v>9</v>
      </c>
      <c r="H8" s="549">
        <v>82719401357</v>
      </c>
      <c r="I8" s="549">
        <f t="shared" si="0"/>
        <v>687</v>
      </c>
      <c r="K8">
        <v>1</v>
      </c>
      <c r="L8">
        <v>2025</v>
      </c>
      <c r="M8">
        <v>7</v>
      </c>
      <c r="N8" s="549">
        <v>82719402044</v>
      </c>
      <c r="O8" s="549">
        <f t="shared" si="1"/>
        <v>0</v>
      </c>
    </row>
    <row r="9" spans="2:15" x14ac:dyDescent="0.3">
      <c r="B9">
        <v>1</v>
      </c>
      <c r="C9">
        <v>2025</v>
      </c>
      <c r="D9">
        <v>8</v>
      </c>
      <c r="E9" s="549">
        <v>78834554105</v>
      </c>
      <c r="G9" t="s">
        <v>10</v>
      </c>
      <c r="H9" s="549">
        <v>78834553386</v>
      </c>
      <c r="I9" s="549">
        <f t="shared" si="0"/>
        <v>719</v>
      </c>
      <c r="K9">
        <v>1</v>
      </c>
      <c r="L9">
        <v>2025</v>
      </c>
      <c r="M9">
        <v>8</v>
      </c>
      <c r="N9" s="549">
        <v>78834554105</v>
      </c>
      <c r="O9" s="549">
        <f t="shared" si="1"/>
        <v>0</v>
      </c>
    </row>
    <row r="10" spans="2:15" x14ac:dyDescent="0.3">
      <c r="B10">
        <v>1</v>
      </c>
      <c r="C10">
        <v>2025</v>
      </c>
      <c r="D10">
        <v>9</v>
      </c>
      <c r="E10" s="549">
        <v>77463600731</v>
      </c>
      <c r="G10" t="s">
        <v>11</v>
      </c>
      <c r="H10" s="549">
        <v>77463600141</v>
      </c>
      <c r="I10" s="549">
        <f t="shared" si="0"/>
        <v>590</v>
      </c>
      <c r="K10">
        <v>1</v>
      </c>
      <c r="L10">
        <v>2025</v>
      </c>
      <c r="M10">
        <v>9</v>
      </c>
      <c r="N10" s="549">
        <v>77463600731</v>
      </c>
      <c r="O10" s="549">
        <f t="shared" si="1"/>
        <v>0</v>
      </c>
    </row>
    <row r="11" spans="2:15" x14ac:dyDescent="0.3">
      <c r="B11">
        <v>1</v>
      </c>
      <c r="C11">
        <v>2025</v>
      </c>
      <c r="D11">
        <v>10</v>
      </c>
      <c r="E11" s="549">
        <v>82814409457</v>
      </c>
      <c r="G11" t="s">
        <v>12</v>
      </c>
      <c r="H11" s="549">
        <v>82814408815</v>
      </c>
      <c r="I11" s="549">
        <f t="shared" si="0"/>
        <v>642</v>
      </c>
      <c r="K11">
        <v>1</v>
      </c>
      <c r="L11">
        <v>2025</v>
      </c>
      <c r="M11">
        <v>10</v>
      </c>
      <c r="N11" s="549">
        <v>82814409457</v>
      </c>
      <c r="O11" s="549">
        <f t="shared" si="1"/>
        <v>0</v>
      </c>
    </row>
    <row r="12" spans="2:15" x14ac:dyDescent="0.3">
      <c r="B12">
        <v>1</v>
      </c>
      <c r="C12">
        <v>2025</v>
      </c>
      <c r="D12">
        <v>11</v>
      </c>
      <c r="E12" s="549">
        <v>80221919590</v>
      </c>
      <c r="G12" t="s">
        <v>13</v>
      </c>
      <c r="H12" s="549">
        <v>80221918938</v>
      </c>
      <c r="I12" s="549">
        <f t="shared" si="0"/>
        <v>652</v>
      </c>
      <c r="K12">
        <v>1</v>
      </c>
      <c r="L12">
        <v>2025</v>
      </c>
      <c r="M12">
        <v>11</v>
      </c>
      <c r="N12" s="549">
        <v>80221919590</v>
      </c>
      <c r="O12" s="549">
        <f t="shared" si="1"/>
        <v>0</v>
      </c>
    </row>
    <row r="13" spans="2:15" x14ac:dyDescent="0.3">
      <c r="B13">
        <v>1</v>
      </c>
      <c r="C13">
        <v>2025</v>
      </c>
      <c r="D13">
        <v>12</v>
      </c>
      <c r="E13" s="549">
        <v>86413701087</v>
      </c>
      <c r="G13" t="s">
        <v>14</v>
      </c>
      <c r="H13" s="549">
        <v>86413700343</v>
      </c>
      <c r="I13" s="549">
        <f t="shared" si="0"/>
        <v>744</v>
      </c>
      <c r="K13">
        <v>1</v>
      </c>
      <c r="L13">
        <v>2025</v>
      </c>
      <c r="M13">
        <v>12</v>
      </c>
      <c r="N13" s="549">
        <v>86413701087</v>
      </c>
      <c r="O13" s="549">
        <f t="shared" si="1"/>
        <v>0</v>
      </c>
    </row>
    <row r="14" spans="2:15" x14ac:dyDescent="0.3">
      <c r="B14">
        <v>1</v>
      </c>
      <c r="C14">
        <v>2026</v>
      </c>
      <c r="D14">
        <v>1</v>
      </c>
      <c r="E14" s="549">
        <v>84417878561</v>
      </c>
      <c r="G14" t="s">
        <v>3</v>
      </c>
      <c r="H14" s="549">
        <v>84417877856</v>
      </c>
      <c r="I14" s="549">
        <f t="shared" si="0"/>
        <v>705</v>
      </c>
      <c r="K14">
        <v>1</v>
      </c>
      <c r="L14">
        <v>2026</v>
      </c>
      <c r="M14">
        <v>1</v>
      </c>
      <c r="N14" s="549">
        <v>84468108074</v>
      </c>
      <c r="O14" s="549">
        <f t="shared" si="1"/>
        <v>-50229513</v>
      </c>
    </row>
    <row r="15" spans="2:15" x14ac:dyDescent="0.3">
      <c r="B15">
        <v>1</v>
      </c>
      <c r="C15">
        <v>2026</v>
      </c>
      <c r="D15">
        <v>2</v>
      </c>
      <c r="E15" s="549">
        <v>80114663229</v>
      </c>
      <c r="G15" t="s">
        <v>4</v>
      </c>
      <c r="H15" s="549">
        <v>80114662453</v>
      </c>
      <c r="I15" s="549">
        <f t="shared" si="0"/>
        <v>776</v>
      </c>
      <c r="K15">
        <v>1</v>
      </c>
      <c r="L15">
        <v>2026</v>
      </c>
      <c r="M15">
        <v>2</v>
      </c>
      <c r="N15" s="549">
        <v>76125750510</v>
      </c>
      <c r="O15" s="549">
        <f t="shared" si="1"/>
        <v>3988912719</v>
      </c>
    </row>
    <row r="16" spans="2:15" x14ac:dyDescent="0.3">
      <c r="B16">
        <v>1</v>
      </c>
      <c r="C16">
        <v>2026</v>
      </c>
      <c r="D16">
        <v>3</v>
      </c>
      <c r="E16" s="549">
        <v>57783330123</v>
      </c>
      <c r="G16" t="s">
        <v>5</v>
      </c>
      <c r="H16" s="549">
        <v>57783329460</v>
      </c>
      <c r="I16" s="549">
        <f t="shared" si="0"/>
        <v>663</v>
      </c>
      <c r="O16" s="549">
        <f t="shared" si="1"/>
        <v>57783330123</v>
      </c>
    </row>
    <row r="17" spans="2:15" x14ac:dyDescent="0.3">
      <c r="B17">
        <v>2</v>
      </c>
      <c r="C17">
        <v>2025</v>
      </c>
      <c r="D17">
        <v>1</v>
      </c>
      <c r="E17" s="549">
        <v>17777720801</v>
      </c>
      <c r="G17" t="s">
        <v>3</v>
      </c>
      <c r="H17" s="549">
        <v>17777720599</v>
      </c>
      <c r="I17" s="549">
        <f t="shared" si="0"/>
        <v>202</v>
      </c>
      <c r="K17">
        <v>2</v>
      </c>
      <c r="L17">
        <v>2025</v>
      </c>
      <c r="M17">
        <v>1</v>
      </c>
      <c r="N17" s="549">
        <v>17777720801</v>
      </c>
      <c r="O17" s="549">
        <f t="shared" si="1"/>
        <v>0</v>
      </c>
    </row>
    <row r="18" spans="2:15" x14ac:dyDescent="0.3">
      <c r="B18">
        <v>2</v>
      </c>
      <c r="C18">
        <v>2025</v>
      </c>
      <c r="D18">
        <v>2</v>
      </c>
      <c r="E18" s="549">
        <v>16273395352</v>
      </c>
      <c r="G18" t="s">
        <v>4</v>
      </c>
      <c r="H18" s="549">
        <v>16273395202</v>
      </c>
      <c r="I18" s="549">
        <f t="shared" si="0"/>
        <v>150</v>
      </c>
      <c r="K18">
        <v>2</v>
      </c>
      <c r="L18">
        <v>2025</v>
      </c>
      <c r="M18">
        <v>2</v>
      </c>
      <c r="N18" s="549">
        <v>16273395352</v>
      </c>
      <c r="O18" s="549">
        <f t="shared" si="1"/>
        <v>0</v>
      </c>
    </row>
    <row r="19" spans="2:15" x14ac:dyDescent="0.3">
      <c r="B19">
        <v>2</v>
      </c>
      <c r="C19">
        <v>2025</v>
      </c>
      <c r="D19">
        <v>3</v>
      </c>
      <c r="E19" s="549">
        <v>18490292678</v>
      </c>
      <c r="G19" t="s">
        <v>5</v>
      </c>
      <c r="H19" s="549">
        <v>18490292497</v>
      </c>
      <c r="I19" s="549">
        <f t="shared" si="0"/>
        <v>181</v>
      </c>
      <c r="K19">
        <v>2</v>
      </c>
      <c r="L19">
        <v>2025</v>
      </c>
      <c r="M19">
        <v>3</v>
      </c>
      <c r="N19" s="549">
        <v>18490292678</v>
      </c>
      <c r="O19" s="549">
        <f t="shared" si="1"/>
        <v>0</v>
      </c>
    </row>
    <row r="20" spans="2:15" x14ac:dyDescent="0.3">
      <c r="B20">
        <v>2</v>
      </c>
      <c r="C20">
        <v>2025</v>
      </c>
      <c r="D20">
        <v>4</v>
      </c>
      <c r="E20" s="549">
        <v>17333569010</v>
      </c>
      <c r="G20" t="s">
        <v>6</v>
      </c>
      <c r="H20" s="549">
        <v>17333568822</v>
      </c>
      <c r="I20" s="549">
        <f t="shared" si="0"/>
        <v>188</v>
      </c>
      <c r="K20">
        <v>2</v>
      </c>
      <c r="L20">
        <v>2025</v>
      </c>
      <c r="M20">
        <v>4</v>
      </c>
      <c r="N20" s="549">
        <v>17333569010</v>
      </c>
      <c r="O20" s="549">
        <f t="shared" si="1"/>
        <v>0</v>
      </c>
    </row>
    <row r="21" spans="2:15" x14ac:dyDescent="0.3">
      <c r="B21">
        <v>2</v>
      </c>
      <c r="C21">
        <v>2025</v>
      </c>
      <c r="D21">
        <v>5</v>
      </c>
      <c r="E21" s="549">
        <v>17922432980</v>
      </c>
      <c r="G21" t="s">
        <v>7</v>
      </c>
      <c r="H21" s="549">
        <v>17922432831</v>
      </c>
      <c r="I21" s="549">
        <f t="shared" si="0"/>
        <v>149</v>
      </c>
      <c r="K21">
        <v>2</v>
      </c>
      <c r="L21">
        <v>2025</v>
      </c>
      <c r="M21">
        <v>5</v>
      </c>
      <c r="N21" s="549">
        <v>17922432980</v>
      </c>
      <c r="O21" s="549">
        <f t="shared" si="1"/>
        <v>0</v>
      </c>
    </row>
    <row r="22" spans="2:15" x14ac:dyDescent="0.3">
      <c r="B22">
        <v>2</v>
      </c>
      <c r="C22">
        <v>2025</v>
      </c>
      <c r="D22">
        <v>6</v>
      </c>
      <c r="E22" s="549">
        <v>17210689343</v>
      </c>
      <c r="G22" t="s">
        <v>8</v>
      </c>
      <c r="H22" s="549">
        <v>17210689191</v>
      </c>
      <c r="I22" s="549">
        <f t="shared" si="0"/>
        <v>152</v>
      </c>
      <c r="K22">
        <v>2</v>
      </c>
      <c r="L22">
        <v>2025</v>
      </c>
      <c r="M22">
        <v>6</v>
      </c>
      <c r="N22" s="549">
        <v>17210689343</v>
      </c>
      <c r="O22" s="549">
        <f t="shared" si="1"/>
        <v>0</v>
      </c>
    </row>
    <row r="23" spans="2:15" x14ac:dyDescent="0.3">
      <c r="B23">
        <v>2</v>
      </c>
      <c r="C23">
        <v>2025</v>
      </c>
      <c r="D23">
        <v>7</v>
      </c>
      <c r="E23" s="549">
        <v>18180099144</v>
      </c>
      <c r="G23" t="s">
        <v>9</v>
      </c>
      <c r="H23" s="549">
        <v>18180098950</v>
      </c>
      <c r="I23" s="549">
        <f t="shared" si="0"/>
        <v>194</v>
      </c>
      <c r="K23">
        <v>2</v>
      </c>
      <c r="L23">
        <v>2025</v>
      </c>
      <c r="M23">
        <v>7</v>
      </c>
      <c r="N23" s="549">
        <v>18180099144</v>
      </c>
      <c r="O23" s="549">
        <f t="shared" si="1"/>
        <v>0</v>
      </c>
    </row>
    <row r="24" spans="2:15" x14ac:dyDescent="0.3">
      <c r="B24">
        <v>2</v>
      </c>
      <c r="C24">
        <v>2025</v>
      </c>
      <c r="D24">
        <v>8</v>
      </c>
      <c r="E24" s="549">
        <v>16884317377</v>
      </c>
      <c r="G24" t="s">
        <v>10</v>
      </c>
      <c r="H24" s="549">
        <v>16884317200.000002</v>
      </c>
      <c r="I24" s="549">
        <f t="shared" si="0"/>
        <v>176.99999809265137</v>
      </c>
      <c r="K24">
        <v>2</v>
      </c>
      <c r="L24">
        <v>2025</v>
      </c>
      <c r="M24">
        <v>8</v>
      </c>
      <c r="N24" s="549">
        <v>16884317377</v>
      </c>
      <c r="O24" s="549">
        <f t="shared" si="1"/>
        <v>0</v>
      </c>
    </row>
    <row r="25" spans="2:15" x14ac:dyDescent="0.3">
      <c r="B25">
        <v>2</v>
      </c>
      <c r="C25">
        <v>2025</v>
      </c>
      <c r="D25">
        <v>9</v>
      </c>
      <c r="E25" s="549">
        <v>19106009605</v>
      </c>
      <c r="G25" t="s">
        <v>11</v>
      </c>
      <c r="H25" s="549">
        <v>19106009432</v>
      </c>
      <c r="I25" s="549">
        <f t="shared" si="0"/>
        <v>173</v>
      </c>
      <c r="K25">
        <v>2</v>
      </c>
      <c r="L25">
        <v>2025</v>
      </c>
      <c r="M25">
        <v>9</v>
      </c>
      <c r="N25" s="549">
        <v>19106009605</v>
      </c>
      <c r="O25" s="549">
        <f t="shared" si="1"/>
        <v>0</v>
      </c>
    </row>
    <row r="26" spans="2:15" x14ac:dyDescent="0.3">
      <c r="B26">
        <v>2</v>
      </c>
      <c r="C26">
        <v>2025</v>
      </c>
      <c r="D26">
        <v>10</v>
      </c>
      <c r="E26" s="549">
        <v>19296421197</v>
      </c>
      <c r="G26" t="s">
        <v>12</v>
      </c>
      <c r="H26" s="549">
        <v>19296420985</v>
      </c>
      <c r="I26" s="549">
        <f t="shared" si="0"/>
        <v>212</v>
      </c>
      <c r="K26">
        <v>2</v>
      </c>
      <c r="L26">
        <v>2025</v>
      </c>
      <c r="M26">
        <v>10</v>
      </c>
      <c r="N26" s="549">
        <v>19296421197</v>
      </c>
      <c r="O26" s="549">
        <f t="shared" si="1"/>
        <v>0</v>
      </c>
    </row>
    <row r="27" spans="2:15" x14ac:dyDescent="0.3">
      <c r="B27">
        <v>2</v>
      </c>
      <c r="C27">
        <v>2025</v>
      </c>
      <c r="D27">
        <v>11</v>
      </c>
      <c r="E27" s="549">
        <v>18112962522</v>
      </c>
      <c r="G27" t="s">
        <v>13</v>
      </c>
      <c r="H27" s="549">
        <v>18112962298</v>
      </c>
      <c r="I27" s="549">
        <f t="shared" si="0"/>
        <v>224</v>
      </c>
      <c r="K27">
        <v>2</v>
      </c>
      <c r="L27">
        <v>2025</v>
      </c>
      <c r="M27">
        <v>11</v>
      </c>
      <c r="N27" s="549">
        <v>18112962522</v>
      </c>
      <c r="O27" s="549">
        <f t="shared" si="1"/>
        <v>0</v>
      </c>
    </row>
    <row r="28" spans="2:15" x14ac:dyDescent="0.3">
      <c r="B28">
        <v>2</v>
      </c>
      <c r="C28">
        <v>2025</v>
      </c>
      <c r="D28">
        <v>12</v>
      </c>
      <c r="E28" s="549">
        <v>20556073396</v>
      </c>
      <c r="G28" t="s">
        <v>14</v>
      </c>
      <c r="H28" s="549">
        <v>20556073190</v>
      </c>
      <c r="I28" s="549">
        <f t="shared" si="0"/>
        <v>206</v>
      </c>
      <c r="K28">
        <v>2</v>
      </c>
      <c r="L28">
        <v>2025</v>
      </c>
      <c r="M28">
        <v>12</v>
      </c>
      <c r="N28" s="549">
        <v>20556073396</v>
      </c>
      <c r="O28" s="549">
        <f t="shared" si="1"/>
        <v>0</v>
      </c>
    </row>
    <row r="29" spans="2:15" x14ac:dyDescent="0.3">
      <c r="B29">
        <v>2</v>
      </c>
      <c r="C29">
        <v>2026</v>
      </c>
      <c r="D29">
        <v>1</v>
      </c>
      <c r="E29" s="549">
        <v>16911396262</v>
      </c>
      <c r="G29" t="s">
        <v>3</v>
      </c>
      <c r="H29" s="549">
        <v>16911396051</v>
      </c>
      <c r="I29" s="549">
        <f t="shared" si="0"/>
        <v>211</v>
      </c>
      <c r="K29">
        <v>2</v>
      </c>
      <c r="L29">
        <v>2026</v>
      </c>
      <c r="M29">
        <v>1</v>
      </c>
      <c r="N29" s="549">
        <v>16905274323</v>
      </c>
      <c r="O29" s="549">
        <f t="shared" si="1"/>
        <v>6121939</v>
      </c>
    </row>
    <row r="30" spans="2:15" x14ac:dyDescent="0.3">
      <c r="B30">
        <v>2</v>
      </c>
      <c r="C30">
        <v>2026</v>
      </c>
      <c r="D30">
        <v>2</v>
      </c>
      <c r="E30" s="549">
        <v>17365390028</v>
      </c>
      <c r="G30" t="s">
        <v>4</v>
      </c>
      <c r="H30" s="549">
        <v>17365389846</v>
      </c>
      <c r="I30" s="549">
        <f t="shared" si="0"/>
        <v>182</v>
      </c>
      <c r="K30">
        <v>2</v>
      </c>
      <c r="L30">
        <v>2026</v>
      </c>
      <c r="M30">
        <v>2</v>
      </c>
      <c r="N30" s="549">
        <v>17292458670</v>
      </c>
      <c r="O30" s="549">
        <f t="shared" si="1"/>
        <v>72931358</v>
      </c>
    </row>
    <row r="31" spans="2:15" x14ac:dyDescent="0.3">
      <c r="B31">
        <v>2</v>
      </c>
      <c r="C31">
        <v>2026</v>
      </c>
      <c r="D31">
        <v>3</v>
      </c>
      <c r="E31" s="549">
        <v>13505726439</v>
      </c>
      <c r="G31" t="s">
        <v>5</v>
      </c>
      <c r="H31" s="549">
        <v>13505726282</v>
      </c>
      <c r="I31" s="549">
        <f t="shared" si="0"/>
        <v>157</v>
      </c>
      <c r="O31" s="549">
        <f t="shared" si="1"/>
        <v>13505726439</v>
      </c>
    </row>
    <row r="32" spans="2:15" x14ac:dyDescent="0.3">
      <c r="B32">
        <v>3</v>
      </c>
      <c r="C32">
        <v>2025</v>
      </c>
      <c r="D32">
        <v>1</v>
      </c>
      <c r="E32" s="549">
        <v>9148622735</v>
      </c>
      <c r="G32" t="s">
        <v>3</v>
      </c>
      <c r="H32" s="549">
        <v>9148622614</v>
      </c>
      <c r="I32" s="549">
        <f t="shared" si="0"/>
        <v>121</v>
      </c>
      <c r="K32">
        <v>3</v>
      </c>
      <c r="L32">
        <v>2025</v>
      </c>
      <c r="M32">
        <v>1</v>
      </c>
      <c r="N32" s="549">
        <v>9148622735</v>
      </c>
      <c r="O32" s="549">
        <f t="shared" si="1"/>
        <v>0</v>
      </c>
    </row>
    <row r="33" spans="2:15" x14ac:dyDescent="0.3">
      <c r="B33">
        <v>3</v>
      </c>
      <c r="C33">
        <v>2025</v>
      </c>
      <c r="D33">
        <v>2</v>
      </c>
      <c r="E33" s="549">
        <v>10695559749</v>
      </c>
      <c r="G33" t="s">
        <v>4</v>
      </c>
      <c r="H33" s="549">
        <v>10695559585</v>
      </c>
      <c r="I33" s="549">
        <f t="shared" si="0"/>
        <v>164</v>
      </c>
      <c r="K33">
        <v>3</v>
      </c>
      <c r="L33">
        <v>2025</v>
      </c>
      <c r="M33">
        <v>2</v>
      </c>
      <c r="N33" s="549">
        <v>10695559749</v>
      </c>
      <c r="O33" s="549">
        <f t="shared" si="1"/>
        <v>0</v>
      </c>
    </row>
    <row r="34" spans="2:15" x14ac:dyDescent="0.3">
      <c r="B34">
        <v>3</v>
      </c>
      <c r="C34">
        <v>2025</v>
      </c>
      <c r="D34">
        <v>3</v>
      </c>
      <c r="E34" s="549">
        <v>8994044542</v>
      </c>
      <c r="G34" t="s">
        <v>5</v>
      </c>
      <c r="H34" s="549">
        <v>8994044422</v>
      </c>
      <c r="I34" s="549">
        <f t="shared" si="0"/>
        <v>120</v>
      </c>
      <c r="K34">
        <v>3</v>
      </c>
      <c r="L34">
        <v>2025</v>
      </c>
      <c r="M34">
        <v>3</v>
      </c>
      <c r="N34" s="549">
        <v>8994044542</v>
      </c>
      <c r="O34" s="549">
        <f t="shared" si="1"/>
        <v>0</v>
      </c>
    </row>
    <row r="35" spans="2:15" x14ac:dyDescent="0.3">
      <c r="B35">
        <v>3</v>
      </c>
      <c r="C35">
        <v>2025</v>
      </c>
      <c r="D35">
        <v>4</v>
      </c>
      <c r="E35" s="549">
        <v>12844523937</v>
      </c>
      <c r="G35" t="s">
        <v>6</v>
      </c>
      <c r="H35" s="549">
        <v>12844523825</v>
      </c>
      <c r="I35" s="549">
        <f t="shared" si="0"/>
        <v>112</v>
      </c>
      <c r="K35">
        <v>3</v>
      </c>
      <c r="L35">
        <v>2025</v>
      </c>
      <c r="M35">
        <v>4</v>
      </c>
      <c r="N35" s="549">
        <v>12844523937</v>
      </c>
      <c r="O35" s="549">
        <f t="shared" si="1"/>
        <v>0</v>
      </c>
    </row>
    <row r="36" spans="2:15" x14ac:dyDescent="0.3">
      <c r="B36">
        <v>3</v>
      </c>
      <c r="C36">
        <v>2025</v>
      </c>
      <c r="D36">
        <v>5</v>
      </c>
      <c r="E36" s="549">
        <v>13035002224</v>
      </c>
      <c r="G36" t="s">
        <v>7</v>
      </c>
      <c r="H36" s="549">
        <v>13035002087</v>
      </c>
      <c r="I36" s="549">
        <f t="shared" si="0"/>
        <v>137</v>
      </c>
      <c r="K36">
        <v>3</v>
      </c>
      <c r="L36">
        <v>2025</v>
      </c>
      <c r="M36">
        <v>5</v>
      </c>
      <c r="N36" s="549">
        <v>13035002224</v>
      </c>
      <c r="O36" s="549">
        <f t="shared" si="1"/>
        <v>0</v>
      </c>
    </row>
    <row r="37" spans="2:15" x14ac:dyDescent="0.3">
      <c r="B37">
        <v>3</v>
      </c>
      <c r="C37">
        <v>2025</v>
      </c>
      <c r="D37">
        <v>6</v>
      </c>
      <c r="E37" s="549">
        <v>10005585068</v>
      </c>
      <c r="G37" t="s">
        <v>8</v>
      </c>
      <c r="H37" s="549">
        <v>10005584959</v>
      </c>
      <c r="I37" s="549">
        <f t="shared" si="0"/>
        <v>109</v>
      </c>
      <c r="K37">
        <v>3</v>
      </c>
      <c r="L37">
        <v>2025</v>
      </c>
      <c r="M37">
        <v>6</v>
      </c>
      <c r="N37" s="549">
        <v>10005585068</v>
      </c>
      <c r="O37" s="549">
        <f t="shared" si="1"/>
        <v>0</v>
      </c>
    </row>
    <row r="38" spans="2:15" x14ac:dyDescent="0.3">
      <c r="B38">
        <v>3</v>
      </c>
      <c r="C38">
        <v>2025</v>
      </c>
      <c r="D38">
        <v>7</v>
      </c>
      <c r="E38" s="549">
        <v>15010463407</v>
      </c>
      <c r="G38" t="s">
        <v>9</v>
      </c>
      <c r="H38" s="549">
        <v>15010463255</v>
      </c>
      <c r="I38" s="549">
        <f t="shared" si="0"/>
        <v>152</v>
      </c>
      <c r="K38">
        <v>3</v>
      </c>
      <c r="L38">
        <v>2025</v>
      </c>
      <c r="M38">
        <v>7</v>
      </c>
      <c r="N38" s="549">
        <v>15010463407</v>
      </c>
      <c r="O38" s="549">
        <f t="shared" si="1"/>
        <v>0</v>
      </c>
    </row>
    <row r="39" spans="2:15" x14ac:dyDescent="0.3">
      <c r="B39">
        <v>3</v>
      </c>
      <c r="C39">
        <v>2025</v>
      </c>
      <c r="D39">
        <v>8</v>
      </c>
      <c r="E39" s="549">
        <v>11874383988</v>
      </c>
      <c r="G39" t="s">
        <v>10</v>
      </c>
      <c r="H39" s="549">
        <v>11874383867</v>
      </c>
      <c r="I39" s="549">
        <f t="shared" si="0"/>
        <v>121</v>
      </c>
      <c r="K39">
        <v>3</v>
      </c>
      <c r="L39">
        <v>2025</v>
      </c>
      <c r="M39">
        <v>8</v>
      </c>
      <c r="N39" s="549">
        <v>11874383988</v>
      </c>
      <c r="O39" s="549">
        <f t="shared" si="1"/>
        <v>0</v>
      </c>
    </row>
    <row r="40" spans="2:15" x14ac:dyDescent="0.3">
      <c r="B40">
        <v>3</v>
      </c>
      <c r="C40">
        <v>2025</v>
      </c>
      <c r="D40">
        <v>9</v>
      </c>
      <c r="E40" s="549">
        <v>12696808229</v>
      </c>
      <c r="G40" t="s">
        <v>11</v>
      </c>
      <c r="H40" s="549">
        <v>12696808106</v>
      </c>
      <c r="I40" s="549">
        <f t="shared" si="0"/>
        <v>123</v>
      </c>
      <c r="K40">
        <v>3</v>
      </c>
      <c r="L40">
        <v>2025</v>
      </c>
      <c r="M40">
        <v>9</v>
      </c>
      <c r="N40" s="549">
        <v>12696808229</v>
      </c>
      <c r="O40" s="549">
        <f t="shared" si="1"/>
        <v>0</v>
      </c>
    </row>
    <row r="41" spans="2:15" x14ac:dyDescent="0.3">
      <c r="B41">
        <v>3</v>
      </c>
      <c r="C41">
        <v>2025</v>
      </c>
      <c r="D41">
        <v>10</v>
      </c>
      <c r="E41" s="549">
        <v>14777163075</v>
      </c>
      <c r="G41" t="s">
        <v>12</v>
      </c>
      <c r="H41" s="549">
        <v>14777162890</v>
      </c>
      <c r="I41" s="549">
        <f t="shared" si="0"/>
        <v>185</v>
      </c>
      <c r="K41">
        <v>3</v>
      </c>
      <c r="L41">
        <v>2025</v>
      </c>
      <c r="M41">
        <v>10</v>
      </c>
      <c r="N41" s="549">
        <v>14777163075</v>
      </c>
      <c r="O41" s="549">
        <f t="shared" si="1"/>
        <v>0</v>
      </c>
    </row>
    <row r="42" spans="2:15" x14ac:dyDescent="0.3">
      <c r="B42">
        <v>3</v>
      </c>
      <c r="C42">
        <v>2025</v>
      </c>
      <c r="D42">
        <v>11</v>
      </c>
      <c r="E42" s="549">
        <v>14624581927</v>
      </c>
      <c r="G42" t="s">
        <v>13</v>
      </c>
      <c r="H42" s="549">
        <v>14624581796</v>
      </c>
      <c r="I42" s="549">
        <f t="shared" si="0"/>
        <v>131</v>
      </c>
      <c r="K42">
        <v>3</v>
      </c>
      <c r="L42">
        <v>2025</v>
      </c>
      <c r="M42">
        <v>11</v>
      </c>
      <c r="N42" s="549">
        <v>14624581927</v>
      </c>
      <c r="O42" s="549">
        <f t="shared" si="1"/>
        <v>0</v>
      </c>
    </row>
    <row r="43" spans="2:15" x14ac:dyDescent="0.3">
      <c r="B43">
        <v>3</v>
      </c>
      <c r="C43">
        <v>2025</v>
      </c>
      <c r="D43">
        <v>12</v>
      </c>
      <c r="E43" s="549">
        <v>15229255588</v>
      </c>
      <c r="G43" t="s">
        <v>14</v>
      </c>
      <c r="H43" s="549">
        <v>15229255399</v>
      </c>
      <c r="I43" s="549">
        <f t="shared" si="0"/>
        <v>189</v>
      </c>
      <c r="K43">
        <v>3</v>
      </c>
      <c r="L43">
        <v>2025</v>
      </c>
      <c r="M43">
        <v>12</v>
      </c>
      <c r="N43" s="549">
        <v>15229255588</v>
      </c>
      <c r="O43" s="549">
        <f t="shared" si="1"/>
        <v>0</v>
      </c>
    </row>
    <row r="44" spans="2:15" x14ac:dyDescent="0.3">
      <c r="B44">
        <v>3</v>
      </c>
      <c r="C44">
        <v>2026</v>
      </c>
      <c r="D44">
        <v>1</v>
      </c>
      <c r="E44" s="549">
        <v>15311227148</v>
      </c>
      <c r="G44" t="s">
        <v>3</v>
      </c>
      <c r="H44" s="549">
        <v>15311227018</v>
      </c>
      <c r="I44" s="549">
        <f t="shared" si="0"/>
        <v>130</v>
      </c>
      <c r="K44">
        <v>3</v>
      </c>
      <c r="L44">
        <v>2026</v>
      </c>
      <c r="M44">
        <v>1</v>
      </c>
      <c r="N44" s="549">
        <v>15406437702</v>
      </c>
      <c r="O44" s="549">
        <f t="shared" si="1"/>
        <v>-95210554</v>
      </c>
    </row>
    <row r="45" spans="2:15" x14ac:dyDescent="0.3">
      <c r="B45">
        <v>3</v>
      </c>
      <c r="C45">
        <v>2026</v>
      </c>
      <c r="D45">
        <v>2</v>
      </c>
      <c r="E45" s="549">
        <v>13790755325</v>
      </c>
      <c r="G45" t="s">
        <v>4</v>
      </c>
      <c r="H45" s="549">
        <v>13790755132</v>
      </c>
      <c r="I45" s="549">
        <f t="shared" si="0"/>
        <v>193</v>
      </c>
      <c r="K45">
        <v>3</v>
      </c>
      <c r="L45">
        <v>2026</v>
      </c>
      <c r="M45">
        <v>2</v>
      </c>
      <c r="N45" s="549">
        <v>13738773026</v>
      </c>
      <c r="O45" s="549">
        <f t="shared" si="1"/>
        <v>51982299</v>
      </c>
    </row>
    <row r="46" spans="2:15" x14ac:dyDescent="0.3">
      <c r="B46">
        <v>3</v>
      </c>
      <c r="C46">
        <v>2026</v>
      </c>
      <c r="D46">
        <v>3</v>
      </c>
      <c r="E46" s="549">
        <v>9217401893</v>
      </c>
      <c r="G46" t="s">
        <v>5</v>
      </c>
      <c r="H46" s="549">
        <v>9217401760</v>
      </c>
      <c r="I46" s="549">
        <f t="shared" si="0"/>
        <v>133</v>
      </c>
      <c r="O46" s="549">
        <f t="shared" si="1"/>
        <v>9217401893</v>
      </c>
    </row>
    <row r="47" spans="2:15" x14ac:dyDescent="0.3">
      <c r="B47">
        <v>9</v>
      </c>
      <c r="C47">
        <v>2025</v>
      </c>
      <c r="D47">
        <v>1</v>
      </c>
      <c r="E47" s="549">
        <v>71283265088</v>
      </c>
      <c r="K47">
        <v>9</v>
      </c>
      <c r="L47">
        <v>2025</v>
      </c>
      <c r="M47">
        <v>1</v>
      </c>
      <c r="N47" s="549">
        <v>71283265088</v>
      </c>
      <c r="O47" s="549">
        <f t="shared" si="1"/>
        <v>0</v>
      </c>
    </row>
    <row r="48" spans="2:15" x14ac:dyDescent="0.3">
      <c r="B48">
        <v>9</v>
      </c>
      <c r="C48">
        <v>2025</v>
      </c>
      <c r="D48">
        <v>2</v>
      </c>
      <c r="E48" s="549">
        <v>67646287339</v>
      </c>
      <c r="K48">
        <v>9</v>
      </c>
      <c r="L48">
        <v>2025</v>
      </c>
      <c r="M48">
        <v>2</v>
      </c>
      <c r="N48" s="549">
        <v>67646287339</v>
      </c>
      <c r="O48" s="549">
        <f t="shared" si="1"/>
        <v>0</v>
      </c>
    </row>
    <row r="49" spans="2:15" x14ac:dyDescent="0.3">
      <c r="B49">
        <v>9</v>
      </c>
      <c r="C49">
        <v>2025</v>
      </c>
      <c r="D49">
        <v>3</v>
      </c>
      <c r="E49" s="549">
        <v>67332525842</v>
      </c>
      <c r="K49">
        <v>9</v>
      </c>
      <c r="L49">
        <v>2025</v>
      </c>
      <c r="M49">
        <v>3</v>
      </c>
      <c r="N49" s="549">
        <v>67332525842</v>
      </c>
      <c r="O49" s="549">
        <f t="shared" si="1"/>
        <v>0</v>
      </c>
    </row>
    <row r="50" spans="2:15" x14ac:dyDescent="0.3">
      <c r="B50">
        <v>9</v>
      </c>
      <c r="C50">
        <v>2025</v>
      </c>
      <c r="D50">
        <v>4</v>
      </c>
      <c r="E50" s="549">
        <v>62356890538</v>
      </c>
      <c r="K50">
        <v>9</v>
      </c>
      <c r="L50">
        <v>2025</v>
      </c>
      <c r="M50">
        <v>4</v>
      </c>
      <c r="N50" s="549">
        <v>62356890538</v>
      </c>
      <c r="O50" s="549">
        <f t="shared" si="1"/>
        <v>0</v>
      </c>
    </row>
    <row r="51" spans="2:15" x14ac:dyDescent="0.3">
      <c r="B51">
        <v>9</v>
      </c>
      <c r="C51">
        <v>2025</v>
      </c>
      <c r="D51">
        <v>5</v>
      </c>
      <c r="E51" s="549">
        <v>59331119486</v>
      </c>
      <c r="K51">
        <v>9</v>
      </c>
      <c r="L51">
        <v>2025</v>
      </c>
      <c r="M51">
        <v>5</v>
      </c>
      <c r="N51" s="549">
        <v>59331119486</v>
      </c>
      <c r="O51" s="549">
        <f t="shared" si="1"/>
        <v>0</v>
      </c>
    </row>
    <row r="52" spans="2:15" x14ac:dyDescent="0.3">
      <c r="B52">
        <v>9</v>
      </c>
      <c r="C52">
        <v>2025</v>
      </c>
      <c r="D52">
        <v>6</v>
      </c>
      <c r="E52" s="549">
        <v>64684741025</v>
      </c>
      <c r="K52">
        <v>9</v>
      </c>
      <c r="L52">
        <v>2025</v>
      </c>
      <c r="M52">
        <v>6</v>
      </c>
      <c r="N52" s="549">
        <v>64684741025</v>
      </c>
      <c r="O52" s="549">
        <f t="shared" si="1"/>
        <v>0</v>
      </c>
    </row>
    <row r="53" spans="2:15" x14ac:dyDescent="0.3">
      <c r="B53">
        <v>9</v>
      </c>
      <c r="C53">
        <v>2025</v>
      </c>
      <c r="D53">
        <v>7</v>
      </c>
      <c r="E53" s="549">
        <v>68674833099</v>
      </c>
      <c r="K53">
        <v>9</v>
      </c>
      <c r="L53">
        <v>2025</v>
      </c>
      <c r="M53">
        <v>7</v>
      </c>
      <c r="N53" s="549">
        <v>68674833099</v>
      </c>
      <c r="O53" s="549">
        <f t="shared" si="1"/>
        <v>0</v>
      </c>
    </row>
    <row r="54" spans="2:15" x14ac:dyDescent="0.3">
      <c r="B54">
        <v>9</v>
      </c>
      <c r="C54">
        <v>2025</v>
      </c>
      <c r="D54">
        <v>8</v>
      </c>
      <c r="E54" s="549">
        <v>69818590350</v>
      </c>
      <c r="K54">
        <v>9</v>
      </c>
      <c r="L54">
        <v>2025</v>
      </c>
      <c r="M54">
        <v>8</v>
      </c>
      <c r="N54" s="549">
        <v>69818590350</v>
      </c>
      <c r="O54" s="549">
        <f t="shared" si="1"/>
        <v>0</v>
      </c>
    </row>
    <row r="55" spans="2:15" x14ac:dyDescent="0.3">
      <c r="B55">
        <v>9</v>
      </c>
      <c r="C55">
        <v>2025</v>
      </c>
      <c r="D55">
        <v>9</v>
      </c>
      <c r="E55" s="549">
        <v>69363664933</v>
      </c>
      <c r="K55">
        <v>9</v>
      </c>
      <c r="L55">
        <v>2025</v>
      </c>
      <c r="M55">
        <v>9</v>
      </c>
      <c r="N55" s="549">
        <v>69363664933</v>
      </c>
      <c r="O55" s="549">
        <f t="shared" si="1"/>
        <v>0</v>
      </c>
    </row>
    <row r="56" spans="2:15" x14ac:dyDescent="0.3">
      <c r="B56">
        <v>9</v>
      </c>
      <c r="C56">
        <v>2025</v>
      </c>
      <c r="D56">
        <v>10</v>
      </c>
      <c r="E56" s="549">
        <v>70115695550</v>
      </c>
      <c r="K56">
        <v>9</v>
      </c>
      <c r="L56">
        <v>2025</v>
      </c>
      <c r="M56">
        <v>10</v>
      </c>
      <c r="N56" s="549">
        <v>70115695550</v>
      </c>
      <c r="O56" s="549">
        <f t="shared" si="1"/>
        <v>0</v>
      </c>
    </row>
    <row r="57" spans="2:15" x14ac:dyDescent="0.3">
      <c r="B57">
        <v>9</v>
      </c>
      <c r="C57">
        <v>2025</v>
      </c>
      <c r="D57">
        <v>11</v>
      </c>
      <c r="E57" s="549">
        <v>67540874563</v>
      </c>
      <c r="K57">
        <v>9</v>
      </c>
      <c r="L57">
        <v>2025</v>
      </c>
      <c r="M57">
        <v>11</v>
      </c>
      <c r="N57" s="549">
        <v>67540874563</v>
      </c>
      <c r="O57" s="549">
        <f t="shared" si="1"/>
        <v>0</v>
      </c>
    </row>
    <row r="58" spans="2:15" x14ac:dyDescent="0.3">
      <c r="B58">
        <v>9</v>
      </c>
      <c r="C58">
        <v>2025</v>
      </c>
      <c r="D58">
        <v>12</v>
      </c>
      <c r="E58" s="549">
        <v>65742732169</v>
      </c>
      <c r="K58">
        <v>9</v>
      </c>
      <c r="L58">
        <v>2025</v>
      </c>
      <c r="M58">
        <v>12</v>
      </c>
      <c r="N58" s="549">
        <v>65742732169</v>
      </c>
      <c r="O58" s="549">
        <f t="shared" si="1"/>
        <v>0</v>
      </c>
    </row>
    <row r="59" spans="2:15" x14ac:dyDescent="0.3">
      <c r="B59">
        <v>9</v>
      </c>
      <c r="C59">
        <v>2026</v>
      </c>
      <c r="D59">
        <v>1</v>
      </c>
      <c r="E59" s="549">
        <v>66152030048</v>
      </c>
      <c r="K59">
        <v>9</v>
      </c>
      <c r="L59">
        <v>2026</v>
      </c>
      <c r="M59">
        <v>1</v>
      </c>
      <c r="N59" s="549">
        <v>66152030048</v>
      </c>
      <c r="O59" s="549">
        <f t="shared" si="1"/>
        <v>0</v>
      </c>
    </row>
    <row r="60" spans="2:15" x14ac:dyDescent="0.3">
      <c r="B60">
        <v>9</v>
      </c>
      <c r="C60">
        <v>2026</v>
      </c>
      <c r="D60">
        <v>2</v>
      </c>
      <c r="E60" s="549">
        <v>68046110532</v>
      </c>
      <c r="K60">
        <v>9</v>
      </c>
      <c r="L60">
        <v>2026</v>
      </c>
      <c r="M60">
        <v>2</v>
      </c>
      <c r="N60" s="549">
        <v>68046882505</v>
      </c>
      <c r="O60" s="549">
        <f t="shared" si="1"/>
        <v>-771973</v>
      </c>
    </row>
    <row r="61" spans="2:15" x14ac:dyDescent="0.3">
      <c r="B61">
        <v>9</v>
      </c>
      <c r="C61">
        <v>2026</v>
      </c>
      <c r="D61">
        <v>3</v>
      </c>
      <c r="E61" s="549">
        <v>92502678866</v>
      </c>
      <c r="O61" s="549">
        <f t="shared" si="1"/>
        <v>92502678866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73"/>
  <sheetViews>
    <sheetView showGridLines="0" rightToLeft="1" zoomScaleNormal="100" workbookViewId="0">
      <selection activeCell="A164" sqref="A164"/>
    </sheetView>
  </sheetViews>
  <sheetFormatPr defaultColWidth="8.88671875" defaultRowHeight="18" customHeight="1" outlineLevelRow="2" x14ac:dyDescent="0.5"/>
  <cols>
    <col min="1" max="1" width="7" style="10" customWidth="1"/>
    <col min="2" max="3" width="12" style="10" customWidth="1"/>
    <col min="4" max="4" width="10" style="10" customWidth="1"/>
    <col min="5" max="5" width="8" style="10" customWidth="1"/>
    <col min="6" max="7" width="7" style="10" customWidth="1"/>
    <col min="8" max="8" width="10" style="10" customWidth="1"/>
    <col min="9" max="9" width="8" style="10" customWidth="1"/>
    <col min="10" max="11" width="7" style="10" customWidth="1"/>
    <col min="12" max="12" width="10" style="10" customWidth="1"/>
    <col min="13" max="13" width="8" style="10" customWidth="1"/>
    <col min="14" max="15" width="7" style="10" customWidth="1"/>
    <col min="16" max="16" width="11.33203125" style="10" customWidth="1"/>
    <col min="17" max="18" width="7" style="10" customWidth="1"/>
    <col min="19" max="21" width="15.109375" style="10" customWidth="1"/>
    <col min="22" max="22" width="11.44140625" style="10" bestFit="1" customWidth="1"/>
    <col min="23" max="265" width="8.88671875" style="10"/>
    <col min="266" max="268" width="25.88671875" style="10" customWidth="1"/>
    <col min="269" max="521" width="8.88671875" style="10"/>
    <col min="522" max="524" width="25.88671875" style="10" customWidth="1"/>
    <col min="525" max="777" width="8.88671875" style="10"/>
    <col min="778" max="780" width="25.88671875" style="10" customWidth="1"/>
    <col min="781" max="1033" width="8.88671875" style="10"/>
    <col min="1034" max="1036" width="25.88671875" style="10" customWidth="1"/>
    <col min="1037" max="1289" width="8.88671875" style="10"/>
    <col min="1290" max="1292" width="25.88671875" style="10" customWidth="1"/>
    <col min="1293" max="1545" width="8.88671875" style="10"/>
    <col min="1546" max="1548" width="25.88671875" style="10" customWidth="1"/>
    <col min="1549" max="1801" width="8.88671875" style="10"/>
    <col min="1802" max="1804" width="25.88671875" style="10" customWidth="1"/>
    <col min="1805" max="2057" width="8.88671875" style="10"/>
    <col min="2058" max="2060" width="25.88671875" style="10" customWidth="1"/>
    <col min="2061" max="2313" width="8.88671875" style="10"/>
    <col min="2314" max="2316" width="25.88671875" style="10" customWidth="1"/>
    <col min="2317" max="2569" width="8.88671875" style="10"/>
    <col min="2570" max="2572" width="25.88671875" style="10" customWidth="1"/>
    <col min="2573" max="2825" width="8.88671875" style="10"/>
    <col min="2826" max="2828" width="25.88671875" style="10" customWidth="1"/>
    <col min="2829" max="3081" width="8.88671875" style="10"/>
    <col min="3082" max="3084" width="25.88671875" style="10" customWidth="1"/>
    <col min="3085" max="3337" width="8.88671875" style="10"/>
    <col min="3338" max="3340" width="25.88671875" style="10" customWidth="1"/>
    <col min="3341" max="3593" width="8.88671875" style="10"/>
    <col min="3594" max="3596" width="25.88671875" style="10" customWidth="1"/>
    <col min="3597" max="3849" width="8.88671875" style="10"/>
    <col min="3850" max="3852" width="25.88671875" style="10" customWidth="1"/>
    <col min="3853" max="4105" width="8.88671875" style="10"/>
    <col min="4106" max="4108" width="25.88671875" style="10" customWidth="1"/>
    <col min="4109" max="4361" width="8.88671875" style="10"/>
    <col min="4362" max="4364" width="25.88671875" style="10" customWidth="1"/>
    <col min="4365" max="4617" width="8.88671875" style="10"/>
    <col min="4618" max="4620" width="25.88671875" style="10" customWidth="1"/>
    <col min="4621" max="4873" width="8.88671875" style="10"/>
    <col min="4874" max="4876" width="25.88671875" style="10" customWidth="1"/>
    <col min="4877" max="5129" width="8.88671875" style="10"/>
    <col min="5130" max="5132" width="25.88671875" style="10" customWidth="1"/>
    <col min="5133" max="5385" width="8.88671875" style="10"/>
    <col min="5386" max="5388" width="25.88671875" style="10" customWidth="1"/>
    <col min="5389" max="5641" width="8.88671875" style="10"/>
    <col min="5642" max="5644" width="25.88671875" style="10" customWidth="1"/>
    <col min="5645" max="5897" width="8.88671875" style="10"/>
    <col min="5898" max="5900" width="25.88671875" style="10" customWidth="1"/>
    <col min="5901" max="6153" width="8.88671875" style="10"/>
    <col min="6154" max="6156" width="25.88671875" style="10" customWidth="1"/>
    <col min="6157" max="6409" width="8.88671875" style="10"/>
    <col min="6410" max="6412" width="25.88671875" style="10" customWidth="1"/>
    <col min="6413" max="6665" width="8.88671875" style="10"/>
    <col min="6666" max="6668" width="25.88671875" style="10" customWidth="1"/>
    <col min="6669" max="6921" width="8.88671875" style="10"/>
    <col min="6922" max="6924" width="25.88671875" style="10" customWidth="1"/>
    <col min="6925" max="7177" width="8.88671875" style="10"/>
    <col min="7178" max="7180" width="25.88671875" style="10" customWidth="1"/>
    <col min="7181" max="7433" width="8.88671875" style="10"/>
    <col min="7434" max="7436" width="25.88671875" style="10" customWidth="1"/>
    <col min="7437" max="7689" width="8.88671875" style="10"/>
    <col min="7690" max="7692" width="25.88671875" style="10" customWidth="1"/>
    <col min="7693" max="7945" width="8.88671875" style="10"/>
    <col min="7946" max="7948" width="25.88671875" style="10" customWidth="1"/>
    <col min="7949" max="8201" width="8.88671875" style="10"/>
    <col min="8202" max="8204" width="25.88671875" style="10" customWidth="1"/>
    <col min="8205" max="8457" width="8.88671875" style="10"/>
    <col min="8458" max="8460" width="25.88671875" style="10" customWidth="1"/>
    <col min="8461" max="8713" width="8.88671875" style="10"/>
    <col min="8714" max="8716" width="25.88671875" style="10" customWidth="1"/>
    <col min="8717" max="8969" width="8.88671875" style="10"/>
    <col min="8970" max="8972" width="25.88671875" style="10" customWidth="1"/>
    <col min="8973" max="9225" width="8.88671875" style="10"/>
    <col min="9226" max="9228" width="25.88671875" style="10" customWidth="1"/>
    <col min="9229" max="9481" width="8.88671875" style="10"/>
    <col min="9482" max="9484" width="25.88671875" style="10" customWidth="1"/>
    <col min="9485" max="9737" width="8.88671875" style="10"/>
    <col min="9738" max="9740" width="25.88671875" style="10" customWidth="1"/>
    <col min="9741" max="9993" width="8.88671875" style="10"/>
    <col min="9994" max="9996" width="25.88671875" style="10" customWidth="1"/>
    <col min="9997" max="10249" width="8.88671875" style="10"/>
    <col min="10250" max="10252" width="25.88671875" style="10" customWidth="1"/>
    <col min="10253" max="10505" width="8.88671875" style="10"/>
    <col min="10506" max="10508" width="25.88671875" style="10" customWidth="1"/>
    <col min="10509" max="10761" width="8.88671875" style="10"/>
    <col min="10762" max="10764" width="25.88671875" style="10" customWidth="1"/>
    <col min="10765" max="11017" width="8.88671875" style="10"/>
    <col min="11018" max="11020" width="25.88671875" style="10" customWidth="1"/>
    <col min="11021" max="11273" width="8.88671875" style="10"/>
    <col min="11274" max="11276" width="25.88671875" style="10" customWidth="1"/>
    <col min="11277" max="11529" width="8.88671875" style="10"/>
    <col min="11530" max="11532" width="25.88671875" style="10" customWidth="1"/>
    <col min="11533" max="11785" width="8.88671875" style="10"/>
    <col min="11786" max="11788" width="25.88671875" style="10" customWidth="1"/>
    <col min="11789" max="12041" width="8.88671875" style="10"/>
    <col min="12042" max="12044" width="25.88671875" style="10" customWidth="1"/>
    <col min="12045" max="12297" width="8.88671875" style="10"/>
    <col min="12298" max="12300" width="25.88671875" style="10" customWidth="1"/>
    <col min="12301" max="12553" width="8.88671875" style="10"/>
    <col min="12554" max="12556" width="25.88671875" style="10" customWidth="1"/>
    <col min="12557" max="12809" width="8.88671875" style="10"/>
    <col min="12810" max="12812" width="25.88671875" style="10" customWidth="1"/>
    <col min="12813" max="13065" width="8.88671875" style="10"/>
    <col min="13066" max="13068" width="25.88671875" style="10" customWidth="1"/>
    <col min="13069" max="13321" width="8.88671875" style="10"/>
    <col min="13322" max="13324" width="25.88671875" style="10" customWidth="1"/>
    <col min="13325" max="13577" width="8.88671875" style="10"/>
    <col min="13578" max="13580" width="25.88671875" style="10" customWidth="1"/>
    <col min="13581" max="13833" width="8.88671875" style="10"/>
    <col min="13834" max="13836" width="25.88671875" style="10" customWidth="1"/>
    <col min="13837" max="14089" width="8.88671875" style="10"/>
    <col min="14090" max="14092" width="25.88671875" style="10" customWidth="1"/>
    <col min="14093" max="14345" width="8.88671875" style="10"/>
    <col min="14346" max="14348" width="25.88671875" style="10" customWidth="1"/>
    <col min="14349" max="14601" width="8.88671875" style="10"/>
    <col min="14602" max="14604" width="25.88671875" style="10" customWidth="1"/>
    <col min="14605" max="14857" width="8.88671875" style="10"/>
    <col min="14858" max="14860" width="25.88671875" style="10" customWidth="1"/>
    <col min="14861" max="15113" width="8.88671875" style="10"/>
    <col min="15114" max="15116" width="25.88671875" style="10" customWidth="1"/>
    <col min="15117" max="15369" width="8.88671875" style="10"/>
    <col min="15370" max="15372" width="25.88671875" style="10" customWidth="1"/>
    <col min="15373" max="15625" width="8.88671875" style="10"/>
    <col min="15626" max="15628" width="25.88671875" style="10" customWidth="1"/>
    <col min="15629" max="15881" width="8.88671875" style="10"/>
    <col min="15882" max="15884" width="25.88671875" style="10" customWidth="1"/>
    <col min="15885" max="16137" width="8.88671875" style="10"/>
    <col min="16138" max="16140" width="25.88671875" style="10" customWidth="1"/>
    <col min="16141" max="16384" width="8.88671875" style="10"/>
  </cols>
  <sheetData>
    <row r="1" spans="1:20" ht="57.6" customHeight="1" x14ac:dyDescent="0.5">
      <c r="A1" s="1"/>
    </row>
    <row r="2" spans="1:20" ht="26.4" x14ac:dyDescent="0.5">
      <c r="A2" s="111" t="s">
        <v>491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12" t="s">
        <v>501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588" t="s">
        <v>230</v>
      </c>
      <c r="B4" s="576" t="s">
        <v>2</v>
      </c>
      <c r="C4" s="581" t="s">
        <v>216</v>
      </c>
      <c r="D4" s="584" t="s">
        <v>231</v>
      </c>
      <c r="E4" s="585"/>
      <c r="F4" s="585"/>
      <c r="G4" s="585"/>
      <c r="H4" s="585"/>
      <c r="I4" s="585"/>
      <c r="J4" s="585"/>
      <c r="K4" s="586"/>
      <c r="L4" s="584" t="s">
        <v>508</v>
      </c>
      <c r="M4" s="585"/>
      <c r="N4" s="585"/>
      <c r="O4" s="586"/>
      <c r="P4" s="585" t="s">
        <v>505</v>
      </c>
      <c r="Q4" s="585"/>
      <c r="R4" s="585"/>
    </row>
    <row r="5" spans="1:20" ht="36" customHeight="1" x14ac:dyDescent="0.5">
      <c r="A5" s="588"/>
      <c r="B5" s="576"/>
      <c r="C5" s="581"/>
      <c r="D5" s="589" t="s">
        <v>232</v>
      </c>
      <c r="E5" s="590"/>
      <c r="F5" s="581" t="s">
        <v>496</v>
      </c>
      <c r="G5" s="588"/>
      <c r="H5" s="590" t="s">
        <v>233</v>
      </c>
      <c r="I5" s="590"/>
      <c r="J5" s="581" t="s">
        <v>496</v>
      </c>
      <c r="K5" s="587"/>
      <c r="L5" s="214"/>
      <c r="M5" s="113"/>
      <c r="N5" s="581" t="s">
        <v>496</v>
      </c>
      <c r="O5" s="587"/>
      <c r="P5" s="211"/>
      <c r="Q5" s="581" t="s">
        <v>496</v>
      </c>
      <c r="R5" s="583"/>
    </row>
    <row r="6" spans="1:20" ht="36" customHeight="1" x14ac:dyDescent="0.5">
      <c r="A6" s="588"/>
      <c r="B6" s="576"/>
      <c r="C6" s="581"/>
      <c r="D6" s="215" t="s">
        <v>234</v>
      </c>
      <c r="E6" s="87" t="s">
        <v>504</v>
      </c>
      <c r="F6" s="88" t="s">
        <v>751</v>
      </c>
      <c r="G6" s="102" t="s">
        <v>497</v>
      </c>
      <c r="H6" s="87" t="s">
        <v>234</v>
      </c>
      <c r="I6" s="87" t="s">
        <v>504</v>
      </c>
      <c r="J6" s="88" t="s">
        <v>751</v>
      </c>
      <c r="K6" s="89" t="s">
        <v>497</v>
      </c>
      <c r="L6" s="215" t="s">
        <v>234</v>
      </c>
      <c r="M6" s="87" t="s">
        <v>504</v>
      </c>
      <c r="N6" s="88" t="s">
        <v>751</v>
      </c>
      <c r="O6" s="89" t="s">
        <v>497</v>
      </c>
      <c r="P6" s="210" t="s">
        <v>234</v>
      </c>
      <c r="Q6" s="88" t="s">
        <v>751</v>
      </c>
      <c r="R6" s="114" t="s">
        <v>497</v>
      </c>
    </row>
    <row r="7" spans="1:20" s="245" customFormat="1" ht="19.5" customHeight="1" outlineLevel="2" x14ac:dyDescent="0.5">
      <c r="A7" s="240">
        <v>2017</v>
      </c>
      <c r="B7" s="260" t="s">
        <v>3</v>
      </c>
      <c r="C7" s="402" t="s">
        <v>217</v>
      </c>
      <c r="D7" s="403">
        <v>12610.247431</v>
      </c>
      <c r="E7" s="404">
        <v>18.087002391859389</v>
      </c>
      <c r="F7" s="405">
        <v>-5.2119141580852517</v>
      </c>
      <c r="G7" s="406">
        <v>20.666916446174042</v>
      </c>
      <c r="H7" s="395">
        <v>54917.527485999999</v>
      </c>
      <c r="I7" s="404">
        <v>78.768751876545622</v>
      </c>
      <c r="J7" s="405">
        <v>5.3152485548337403</v>
      </c>
      <c r="K7" s="407">
        <v>87.876095607036746</v>
      </c>
      <c r="L7" s="403">
        <v>2192.166275</v>
      </c>
      <c r="M7" s="404">
        <v>3.1442457315949941</v>
      </c>
      <c r="N7" s="405">
        <v>-15.373419314052473</v>
      </c>
      <c r="O7" s="407">
        <v>-13.946299443699484</v>
      </c>
      <c r="P7" s="408">
        <v>69719.941191999998</v>
      </c>
      <c r="Q7" s="405">
        <v>2.469251053456234</v>
      </c>
      <c r="R7" s="409">
        <v>65.101177751642055</v>
      </c>
      <c r="T7" s="65"/>
    </row>
    <row r="8" spans="1:20" s="245" customFormat="1" ht="19.5" customHeight="1" outlineLevel="2" x14ac:dyDescent="0.5">
      <c r="A8" s="242">
        <v>2017</v>
      </c>
      <c r="B8" s="262" t="s">
        <v>4</v>
      </c>
      <c r="C8" s="410" t="s">
        <v>218</v>
      </c>
      <c r="D8" s="411">
        <v>11374.134248</v>
      </c>
      <c r="E8" s="412">
        <v>17.135461732045702</v>
      </c>
      <c r="F8" s="386">
        <f t="shared" ref="F8:F97" si="0">(D8/D7-1)*100</f>
        <v>-9.8024498707395722</v>
      </c>
      <c r="G8" s="413">
        <v>0.60735686185469095</v>
      </c>
      <c r="H8" s="397">
        <v>53000.595045000002</v>
      </c>
      <c r="I8" s="412">
        <v>79.846927103831433</v>
      </c>
      <c r="J8" s="386">
        <f t="shared" ref="J8:J97" si="1">(H8/H7-1)*100</f>
        <v>-3.4905658152375452</v>
      </c>
      <c r="K8" s="414">
        <v>74.800056327214776</v>
      </c>
      <c r="L8" s="411">
        <v>2003.0224470000001</v>
      </c>
      <c r="M8" s="412">
        <v>3.0176111641228665</v>
      </c>
      <c r="N8" s="386">
        <f t="shared" ref="N8:N97" si="2">(L8/L7-1)*100</f>
        <v>-8.6281697769481465</v>
      </c>
      <c r="O8" s="414">
        <v>-26.556089764609546</v>
      </c>
      <c r="P8" s="415">
        <v>66377.751740000007</v>
      </c>
      <c r="Q8" s="386">
        <f>(P8/P7-1)*100</f>
        <v>-4.793735328599924</v>
      </c>
      <c r="R8" s="416">
        <v>49.656349649958372</v>
      </c>
    </row>
    <row r="9" spans="1:20" s="245" customFormat="1" ht="19.5" customHeight="1" outlineLevel="2" x14ac:dyDescent="0.5">
      <c r="A9" s="240">
        <v>2017</v>
      </c>
      <c r="B9" s="260" t="s">
        <v>5</v>
      </c>
      <c r="C9" s="402" t="s">
        <v>219</v>
      </c>
      <c r="D9" s="403">
        <v>14047.815173999999</v>
      </c>
      <c r="E9" s="404">
        <v>19.709018584036581</v>
      </c>
      <c r="F9" s="405">
        <f t="shared" si="0"/>
        <v>23.50667635622581</v>
      </c>
      <c r="G9" s="406">
        <v>7.4596339911562337</v>
      </c>
      <c r="H9" s="395">
        <v>53953.651302999999</v>
      </c>
      <c r="I9" s="404">
        <v>75.69671888733069</v>
      </c>
      <c r="J9" s="405">
        <f t="shared" si="1"/>
        <v>1.7981991658599483</v>
      </c>
      <c r="K9" s="407">
        <v>43.473506518527707</v>
      </c>
      <c r="L9" s="403">
        <v>3274.6100769999998</v>
      </c>
      <c r="M9" s="404">
        <v>4.5942625286327292</v>
      </c>
      <c r="N9" s="405">
        <f t="shared" si="2"/>
        <v>63.483443827826449</v>
      </c>
      <c r="O9" s="407">
        <v>11.92863250686389</v>
      </c>
      <c r="P9" s="408">
        <v>71276.076553999999</v>
      </c>
      <c r="Q9" s="405">
        <f t="shared" ref="Q9:Q98" si="3">(P9/P8-1)*100</f>
        <v>7.3794677969609479</v>
      </c>
      <c r="R9" s="409">
        <v>32.968890676635375</v>
      </c>
    </row>
    <row r="10" spans="1:20" s="245" customFormat="1" ht="19.5" customHeight="1" outlineLevel="1" x14ac:dyDescent="0.5">
      <c r="A10" s="376">
        <v>2017</v>
      </c>
      <c r="B10" s="377" t="s">
        <v>693</v>
      </c>
      <c r="C10" s="417" t="s">
        <v>694</v>
      </c>
      <c r="D10" s="418">
        <f>SUM(D7:D9)</f>
        <v>38032.196853000001</v>
      </c>
      <c r="E10" s="419">
        <f>D10/$P10*100</f>
        <v>18.339926475401022</v>
      </c>
      <c r="F10" s="420"/>
      <c r="G10" s="421"/>
      <c r="H10" s="400">
        <f>SUM(H7:H9)</f>
        <v>161871.77383399999</v>
      </c>
      <c r="I10" s="419">
        <f>H10/$P10*100</f>
        <v>78.057979191494667</v>
      </c>
      <c r="J10" s="420"/>
      <c r="K10" s="422"/>
      <c r="L10" s="418">
        <f>SUM(L7:L9)</f>
        <v>7469.7987990000001</v>
      </c>
      <c r="M10" s="419">
        <f>L10/$P10*100</f>
        <v>3.6020943331043096</v>
      </c>
      <c r="N10" s="420"/>
      <c r="O10" s="422"/>
      <c r="P10" s="423">
        <f>SUM(P7:P9)</f>
        <v>207373.769486</v>
      </c>
      <c r="Q10" s="420"/>
      <c r="R10" s="424"/>
    </row>
    <row r="11" spans="1:20" s="245" customFormat="1" ht="19.5" customHeight="1" outlineLevel="2" x14ac:dyDescent="0.5">
      <c r="A11" s="242">
        <v>2017</v>
      </c>
      <c r="B11" s="262" t="s">
        <v>6</v>
      </c>
      <c r="C11" s="410" t="s">
        <v>220</v>
      </c>
      <c r="D11" s="411">
        <v>12749.741266000001</v>
      </c>
      <c r="E11" s="412">
        <v>18.987437618176649</v>
      </c>
      <c r="F11" s="425">
        <f>(D11/D9-1)*100</f>
        <v>-9.2403971145812225</v>
      </c>
      <c r="G11" s="413">
        <v>7.9231832580242356</v>
      </c>
      <c r="H11" s="397">
        <v>51688.393759999999</v>
      </c>
      <c r="I11" s="412">
        <v>76.976475963394762</v>
      </c>
      <c r="J11" s="425">
        <f>(H11/H9-1)*100</f>
        <v>-4.1985250085827763</v>
      </c>
      <c r="K11" s="414">
        <v>34.4247402315317</v>
      </c>
      <c r="L11" s="411">
        <v>2710.1633510000001</v>
      </c>
      <c r="M11" s="412">
        <v>4.036086418428587</v>
      </c>
      <c r="N11" s="425">
        <f>(L11/L9-1)*100</f>
        <v>-17.237066787417689</v>
      </c>
      <c r="O11" s="414">
        <v>13.847119716275568</v>
      </c>
      <c r="P11" s="415">
        <v>67148.298376999999</v>
      </c>
      <c r="Q11" s="425">
        <f>(P11/P9-1)*100</f>
        <v>-5.7912533581624963</v>
      </c>
      <c r="R11" s="416">
        <v>27.54731438942002</v>
      </c>
    </row>
    <row r="12" spans="1:20" s="245" customFormat="1" ht="19.5" customHeight="1" outlineLevel="2" x14ac:dyDescent="0.5">
      <c r="A12" s="240">
        <v>2017</v>
      </c>
      <c r="B12" s="260" t="s">
        <v>7</v>
      </c>
      <c r="C12" s="402" t="s">
        <v>221</v>
      </c>
      <c r="D12" s="403">
        <v>13449.753026</v>
      </c>
      <c r="E12" s="404">
        <v>21.105116220950521</v>
      </c>
      <c r="F12" s="405">
        <f t="shared" si="0"/>
        <v>5.4903997296536167</v>
      </c>
      <c r="G12" s="406">
        <v>0.87395773305538604</v>
      </c>
      <c r="H12" s="395">
        <v>47075.390105999999</v>
      </c>
      <c r="I12" s="404">
        <v>73.869875336230891</v>
      </c>
      <c r="J12" s="405">
        <f t="shared" si="1"/>
        <v>-8.9246411397868926</v>
      </c>
      <c r="K12" s="407">
        <v>0.97289926379342528</v>
      </c>
      <c r="L12" s="403">
        <v>3202.3098949999999</v>
      </c>
      <c r="M12" s="404">
        <v>5.0250084428185886</v>
      </c>
      <c r="N12" s="405">
        <f t="shared" si="2"/>
        <v>18.159294487485656</v>
      </c>
      <c r="O12" s="407">
        <v>-1.1521486657706581</v>
      </c>
      <c r="P12" s="408">
        <v>63727.453027000003</v>
      </c>
      <c r="Q12" s="405">
        <f t="shared" si="3"/>
        <v>-5.09446319963891</v>
      </c>
      <c r="R12" s="409">
        <v>0.84308467146008148</v>
      </c>
    </row>
    <row r="13" spans="1:20" s="245" customFormat="1" ht="19.5" customHeight="1" outlineLevel="2" x14ac:dyDescent="0.5">
      <c r="A13" s="242">
        <v>2017</v>
      </c>
      <c r="B13" s="262" t="s">
        <v>8</v>
      </c>
      <c r="C13" s="410" t="s">
        <v>222</v>
      </c>
      <c r="D13" s="411">
        <v>11246.158012</v>
      </c>
      <c r="E13" s="412">
        <v>19.109047178845969</v>
      </c>
      <c r="F13" s="425">
        <f t="shared" si="0"/>
        <v>-16.383906899555591</v>
      </c>
      <c r="G13" s="413">
        <v>-8.7454149494568654</v>
      </c>
      <c r="H13" s="397">
        <v>45606.980423000001</v>
      </c>
      <c r="I13" s="412">
        <v>77.4936595820446</v>
      </c>
      <c r="J13" s="425">
        <f t="shared" si="1"/>
        <v>-3.1192724684672157</v>
      </c>
      <c r="K13" s="414">
        <v>0.81870451611749662</v>
      </c>
      <c r="L13" s="411">
        <v>1999.3930740000001</v>
      </c>
      <c r="M13" s="412">
        <v>3.3972932391094233</v>
      </c>
      <c r="N13" s="425">
        <f t="shared" si="2"/>
        <v>-37.564035350801049</v>
      </c>
      <c r="O13" s="414">
        <v>-21.281750166132053</v>
      </c>
      <c r="P13" s="415">
        <v>58852.531509</v>
      </c>
      <c r="Q13" s="425">
        <f t="shared" si="3"/>
        <v>-7.6496412243787564</v>
      </c>
      <c r="R13" s="416">
        <v>-2.076468564540257</v>
      </c>
    </row>
    <row r="14" spans="1:20" s="245" customFormat="1" ht="19.5" customHeight="1" outlineLevel="1" x14ac:dyDescent="0.5">
      <c r="A14" s="376">
        <v>2017</v>
      </c>
      <c r="B14" s="377" t="s">
        <v>698</v>
      </c>
      <c r="C14" s="417" t="s">
        <v>695</v>
      </c>
      <c r="D14" s="418">
        <f>SUM(D11:D13)</f>
        <v>37445.652304000003</v>
      </c>
      <c r="E14" s="419">
        <f>D14/$P14*100</f>
        <v>19.736462971717678</v>
      </c>
      <c r="F14" s="420">
        <f>(D14/D10-1)*100</f>
        <v>-1.5422315762275818</v>
      </c>
      <c r="G14" s="421"/>
      <c r="H14" s="400">
        <f>SUM(H11:H13)</f>
        <v>144370.76428900001</v>
      </c>
      <c r="I14" s="419">
        <f>H14/$P14*100</f>
        <v>76.093433236414882</v>
      </c>
      <c r="J14" s="420">
        <f>(H14/H10-1)*100</f>
        <v>-10.811649943953361</v>
      </c>
      <c r="K14" s="422"/>
      <c r="L14" s="418">
        <f>SUM(L11:L13)</f>
        <v>7911.8663199999992</v>
      </c>
      <c r="M14" s="419">
        <f>L14/$P14*100</f>
        <v>4.1701037918674411</v>
      </c>
      <c r="N14" s="420">
        <f>(L14/L10-1)*100</f>
        <v>5.918064634608089</v>
      </c>
      <c r="O14" s="422"/>
      <c r="P14" s="423">
        <f>SUM(P11:P13)</f>
        <v>189728.282913</v>
      </c>
      <c r="Q14" s="420">
        <f>(P14/P10-1)*100</f>
        <v>-8.5090253298362626</v>
      </c>
      <c r="R14" s="424"/>
    </row>
    <row r="15" spans="1:20" s="245" customFormat="1" ht="19.5" customHeight="1" outlineLevel="2" x14ac:dyDescent="0.5">
      <c r="A15" s="240">
        <v>2017</v>
      </c>
      <c r="B15" s="260" t="s">
        <v>9</v>
      </c>
      <c r="C15" s="402" t="s">
        <v>223</v>
      </c>
      <c r="D15" s="403">
        <v>13814.852094</v>
      </c>
      <c r="E15" s="404">
        <v>21.533309161853182</v>
      </c>
      <c r="F15" s="405">
        <f>(D15/D13-1)*100</f>
        <v>22.840636591261877</v>
      </c>
      <c r="G15" s="406">
        <v>25.176265281889123</v>
      </c>
      <c r="H15" s="395">
        <v>47983.612433000002</v>
      </c>
      <c r="I15" s="404">
        <v>74.792401264367186</v>
      </c>
      <c r="J15" s="405">
        <f>(H15/H13-1)*100</f>
        <v>5.2111145880674004</v>
      </c>
      <c r="K15" s="407">
        <v>6.3447422129319753</v>
      </c>
      <c r="L15" s="403">
        <v>2357.2673679999998</v>
      </c>
      <c r="M15" s="404">
        <v>3.6742895737796335</v>
      </c>
      <c r="N15" s="405">
        <f>(L15/L13-1)*100</f>
        <v>17.899146428672672</v>
      </c>
      <c r="O15" s="407">
        <v>68.202470359011443</v>
      </c>
      <c r="P15" s="408">
        <v>64155.731894999997</v>
      </c>
      <c r="Q15" s="405">
        <f>(P15/P13-1)*100</f>
        <v>9.0109979129598052</v>
      </c>
      <c r="R15" s="409">
        <v>11.461633421268335</v>
      </c>
    </row>
    <row r="16" spans="1:20" s="245" customFormat="1" ht="19.5" customHeight="1" outlineLevel="2" x14ac:dyDescent="0.5">
      <c r="A16" s="242">
        <v>2017</v>
      </c>
      <c r="B16" s="262" t="s">
        <v>10</v>
      </c>
      <c r="C16" s="410" t="s">
        <v>224</v>
      </c>
      <c r="D16" s="411">
        <v>15243.525427</v>
      </c>
      <c r="E16" s="412">
        <v>22.377852637581462</v>
      </c>
      <c r="F16" s="425">
        <f t="shared" si="0"/>
        <v>10.341575308073647</v>
      </c>
      <c r="G16" s="413">
        <v>11.229662294536169</v>
      </c>
      <c r="H16" s="397">
        <v>50304.497692999998</v>
      </c>
      <c r="I16" s="412">
        <v>73.848181759031277</v>
      </c>
      <c r="J16" s="425">
        <f t="shared" si="1"/>
        <v>4.8368289553869515</v>
      </c>
      <c r="K16" s="414">
        <v>13.45314177146224</v>
      </c>
      <c r="L16" s="411">
        <v>2570.7802069999998</v>
      </c>
      <c r="M16" s="412">
        <v>3.7739656033872651</v>
      </c>
      <c r="N16" s="425">
        <f t="shared" si="2"/>
        <v>9.0576419925225906</v>
      </c>
      <c r="O16" s="414">
        <v>7.5353415374718846</v>
      </c>
      <c r="P16" s="415">
        <v>68118.803327000001</v>
      </c>
      <c r="Q16" s="425">
        <f t="shared" si="3"/>
        <v>6.1772678994390429</v>
      </c>
      <c r="R16" s="416">
        <v>12.714838298704079</v>
      </c>
    </row>
    <row r="17" spans="1:18" s="245" customFormat="1" ht="19.5" customHeight="1" outlineLevel="2" x14ac:dyDescent="0.5">
      <c r="A17" s="240">
        <v>2017</v>
      </c>
      <c r="B17" s="260" t="s">
        <v>11</v>
      </c>
      <c r="C17" s="402" t="s">
        <v>225</v>
      </c>
      <c r="D17" s="403">
        <v>11171.89573</v>
      </c>
      <c r="E17" s="404">
        <v>17.452284613348393</v>
      </c>
      <c r="F17" s="405">
        <f t="shared" si="0"/>
        <v>-26.710551417378504</v>
      </c>
      <c r="G17" s="406">
        <v>-2.3715871582534187</v>
      </c>
      <c r="H17" s="395">
        <v>51118.808144000002</v>
      </c>
      <c r="I17" s="404">
        <v>79.855738935028498</v>
      </c>
      <c r="J17" s="405">
        <f t="shared" si="1"/>
        <v>1.6187627117750125</v>
      </c>
      <c r="K17" s="407">
        <v>16.379922834848436</v>
      </c>
      <c r="L17" s="403">
        <v>1723.240303</v>
      </c>
      <c r="M17" s="404">
        <v>2.6919764516231055</v>
      </c>
      <c r="N17" s="405">
        <f t="shared" si="2"/>
        <v>-32.968197813730868</v>
      </c>
      <c r="O17" s="407">
        <v>-17.690961600869116</v>
      </c>
      <c r="P17" s="408">
        <v>64013.944176999998</v>
      </c>
      <c r="Q17" s="405">
        <f t="shared" si="3"/>
        <v>-6.0260294507742396</v>
      </c>
      <c r="R17" s="409">
        <v>11.404191795852835</v>
      </c>
    </row>
    <row r="18" spans="1:18" s="245" customFormat="1" ht="19.5" customHeight="1" outlineLevel="1" x14ac:dyDescent="0.5">
      <c r="A18" s="376">
        <v>2017</v>
      </c>
      <c r="B18" s="377" t="s">
        <v>699</v>
      </c>
      <c r="C18" s="417" t="s">
        <v>696</v>
      </c>
      <c r="D18" s="418">
        <f>SUM(D15:D17)</f>
        <v>40230.273251000006</v>
      </c>
      <c r="E18" s="419">
        <f>D18/$P18*100</f>
        <v>20.495483674934903</v>
      </c>
      <c r="F18" s="420">
        <f>(D18/D14-1)*100</f>
        <v>7.4364332723950044</v>
      </c>
      <c r="G18" s="421"/>
      <c r="H18" s="400">
        <f>SUM(H15:H17)</f>
        <v>149406.91826999999</v>
      </c>
      <c r="I18" s="419">
        <f>H18/$P18*100</f>
        <v>76.115989449537281</v>
      </c>
      <c r="J18" s="420">
        <f>(H18/H14-1)*100</f>
        <v>3.4883475236846762</v>
      </c>
      <c r="K18" s="422"/>
      <c r="L18" s="418">
        <f>SUM(L15:L17)</f>
        <v>6651.2878779999992</v>
      </c>
      <c r="M18" s="419">
        <f>L18/$P18*100</f>
        <v>3.3885268755278175</v>
      </c>
      <c r="N18" s="420">
        <f>(L18/L14-1)*100</f>
        <v>-15.932757089353855</v>
      </c>
      <c r="O18" s="422"/>
      <c r="P18" s="423">
        <f>SUM(P15:P17)</f>
        <v>196288.479399</v>
      </c>
      <c r="Q18" s="420">
        <f>(P18/P14-1)*100</f>
        <v>3.4576797856797015</v>
      </c>
      <c r="R18" s="424"/>
    </row>
    <row r="19" spans="1:18" s="245" customFormat="1" ht="19.5" customHeight="1" outlineLevel="2" x14ac:dyDescent="0.5">
      <c r="A19" s="242">
        <v>2017</v>
      </c>
      <c r="B19" s="262" t="s">
        <v>12</v>
      </c>
      <c r="C19" s="410" t="s">
        <v>226</v>
      </c>
      <c r="D19" s="411">
        <v>14806.489459</v>
      </c>
      <c r="E19" s="412">
        <v>19.263617337010487</v>
      </c>
      <c r="F19" s="425">
        <f>(D19/D17-1)*100</f>
        <v>32.533366018087605</v>
      </c>
      <c r="G19" s="413">
        <v>12.360576792600009</v>
      </c>
      <c r="H19" s="397">
        <v>58918.344124000003</v>
      </c>
      <c r="I19" s="412">
        <v>76.654256127211042</v>
      </c>
      <c r="J19" s="425">
        <f>(H19/H17-1)*100</f>
        <v>15.257663985492309</v>
      </c>
      <c r="K19" s="414">
        <v>14.375598571450476</v>
      </c>
      <c r="L19" s="411">
        <v>3137.6227250000002</v>
      </c>
      <c r="M19" s="412">
        <v>4.0821265357784693</v>
      </c>
      <c r="N19" s="425">
        <f>(L19/L17-1)*100</f>
        <v>82.076911707420777</v>
      </c>
      <c r="O19" s="414">
        <v>18.732557287303209</v>
      </c>
      <c r="P19" s="415">
        <v>76862.456307999993</v>
      </c>
      <c r="Q19" s="425">
        <f>(P19/P17-1)*100</f>
        <v>20.07142708700087</v>
      </c>
      <c r="R19" s="416">
        <v>14.152238364582793</v>
      </c>
    </row>
    <row r="20" spans="1:18" s="245" customFormat="1" ht="19.5" customHeight="1" outlineLevel="2" x14ac:dyDescent="0.5">
      <c r="A20" s="240">
        <v>2017</v>
      </c>
      <c r="B20" s="260" t="s">
        <v>13</v>
      </c>
      <c r="C20" s="402" t="s">
        <v>227</v>
      </c>
      <c r="D20" s="403">
        <v>15272.584158</v>
      </c>
      <c r="E20" s="404">
        <v>18.92853489471738</v>
      </c>
      <c r="F20" s="405">
        <f t="shared" si="0"/>
        <v>3.147908221531126</v>
      </c>
      <c r="G20" s="406">
        <v>18.520973798137309</v>
      </c>
      <c r="H20" s="395">
        <v>61724.832649999997</v>
      </c>
      <c r="I20" s="404">
        <v>76.500521234588277</v>
      </c>
      <c r="J20" s="405">
        <f t="shared" si="1"/>
        <v>4.7633526836623918</v>
      </c>
      <c r="K20" s="407">
        <v>33.546980419582219</v>
      </c>
      <c r="L20" s="403">
        <v>3688.089191</v>
      </c>
      <c r="M20" s="404">
        <v>4.5709438706943342</v>
      </c>
      <c r="N20" s="405">
        <f t="shared" si="2"/>
        <v>17.54406167491025</v>
      </c>
      <c r="O20" s="407">
        <v>56.041902922642173</v>
      </c>
      <c r="P20" s="408">
        <v>80685.505999000001</v>
      </c>
      <c r="Q20" s="405">
        <f t="shared" si="3"/>
        <v>4.9738843573778668</v>
      </c>
      <c r="R20" s="409">
        <v>31.261970061033907</v>
      </c>
    </row>
    <row r="21" spans="1:18" s="245" customFormat="1" ht="19.5" customHeight="1" outlineLevel="2" x14ac:dyDescent="0.5">
      <c r="A21" s="242">
        <v>2017</v>
      </c>
      <c r="B21" s="262" t="s">
        <v>14</v>
      </c>
      <c r="C21" s="410" t="s">
        <v>228</v>
      </c>
      <c r="D21" s="411">
        <v>15345.073621</v>
      </c>
      <c r="E21" s="412">
        <v>18.957924374508607</v>
      </c>
      <c r="F21" s="425">
        <f t="shared" si="0"/>
        <v>0.47463783633516776</v>
      </c>
      <c r="G21" s="413">
        <v>15.345092441418062</v>
      </c>
      <c r="H21" s="397">
        <v>62109.650191000001</v>
      </c>
      <c r="I21" s="412">
        <v>76.732773027349566</v>
      </c>
      <c r="J21" s="425">
        <f t="shared" si="1"/>
        <v>0.62344039583233091</v>
      </c>
      <c r="K21" s="414">
        <v>19.107569968193626</v>
      </c>
      <c r="L21" s="411">
        <v>3488.0699129999998</v>
      </c>
      <c r="M21" s="412">
        <v>4.3093025981418212</v>
      </c>
      <c r="N21" s="425">
        <f t="shared" si="2"/>
        <v>-5.4233850550063911</v>
      </c>
      <c r="O21" s="414">
        <v>34.653759296028078</v>
      </c>
      <c r="P21" s="415">
        <v>80942.793724999996</v>
      </c>
      <c r="Q21" s="425">
        <f t="shared" si="3"/>
        <v>0.3188772541169671</v>
      </c>
      <c r="R21" s="416">
        <v>18.963775777350445</v>
      </c>
    </row>
    <row r="22" spans="1:18" s="245" customFormat="1" ht="19.5" customHeight="1" outlineLevel="1" x14ac:dyDescent="0.5">
      <c r="A22" s="376">
        <v>2017</v>
      </c>
      <c r="B22" s="377" t="s">
        <v>700</v>
      </c>
      <c r="C22" s="417" t="s">
        <v>697</v>
      </c>
      <c r="D22" s="418">
        <f>SUM(D19:D21)</f>
        <v>45424.147238000005</v>
      </c>
      <c r="E22" s="419">
        <f>D22/$P22*100</f>
        <v>19.046502260198768</v>
      </c>
      <c r="F22" s="420">
        <f>(D22/D18-1)*100</f>
        <v>12.910362190669167</v>
      </c>
      <c r="G22" s="421"/>
      <c r="H22" s="400">
        <f>SUM(H19:H21)</f>
        <v>182752.82696499999</v>
      </c>
      <c r="I22" s="419">
        <f>H22/$P22*100</f>
        <v>76.628893297851235</v>
      </c>
      <c r="J22" s="420">
        <f>(H22/H18-1)*100</f>
        <v>22.318851818320141</v>
      </c>
      <c r="K22" s="422"/>
      <c r="L22" s="418">
        <f>SUM(L19:L21)</f>
        <v>10313.781829</v>
      </c>
      <c r="M22" s="419">
        <f>L22/$P22*100</f>
        <v>4.3246044419499956</v>
      </c>
      <c r="N22" s="420">
        <f>(L22/L18-1)*100</f>
        <v>55.064432906507868</v>
      </c>
      <c r="O22" s="422"/>
      <c r="P22" s="423">
        <f>SUM(P19:P21)</f>
        <v>238490.756032</v>
      </c>
      <c r="Q22" s="420">
        <f>(P22/P18-1)*100</f>
        <v>21.500129178348004</v>
      </c>
      <c r="R22" s="424"/>
    </row>
    <row r="23" spans="1:18" s="245" customFormat="1" ht="19.5" customHeight="1" x14ac:dyDescent="0.5">
      <c r="A23" s="376">
        <v>2017</v>
      </c>
      <c r="B23" s="377" t="s">
        <v>21</v>
      </c>
      <c r="C23" s="417" t="s">
        <v>240</v>
      </c>
      <c r="D23" s="418">
        <f>SUBTOTAL(9,D7:D9,D11:D13,D15:D17,D19:D21)</f>
        <v>161132.269646</v>
      </c>
      <c r="E23" s="419">
        <f>(D23/$P23)*100</f>
        <v>19.369623046374901</v>
      </c>
      <c r="F23" s="420"/>
      <c r="G23" s="421">
        <v>8.9829772711755851</v>
      </c>
      <c r="H23" s="418">
        <f>SUBTOTAL(9,H7:H9,H11:H13,H15:H17,H19:H21)</f>
        <v>638402.28335799999</v>
      </c>
      <c r="I23" s="419">
        <f>(H23/$P23)*100</f>
        <v>76.741993442754477</v>
      </c>
      <c r="J23" s="420"/>
      <c r="K23" s="422">
        <v>24.998125116673119</v>
      </c>
      <c r="L23" s="418">
        <f>SUBTOTAL(9,L7:L9,L11:L13,L15:L17,L19:L21)</f>
        <v>32346.734825999996</v>
      </c>
      <c r="M23" s="419">
        <f>(L23/$P23)*100</f>
        <v>3.8883835108706339</v>
      </c>
      <c r="N23" s="420"/>
      <c r="O23" s="422">
        <v>8.3908809784389646</v>
      </c>
      <c r="P23" s="418">
        <f>SUBTOTAL(9,P7:P9,P11:P13,P15:P17,P19:P21)</f>
        <v>831881.28782999993</v>
      </c>
      <c r="Q23" s="420"/>
      <c r="R23" s="424">
        <v>20.83867976932514</v>
      </c>
    </row>
    <row r="24" spans="1:18" s="245" customFormat="1" ht="19.5" customHeight="1" outlineLevel="2" x14ac:dyDescent="0.5">
      <c r="A24" s="240">
        <v>2018</v>
      </c>
      <c r="B24" s="260" t="s">
        <v>3</v>
      </c>
      <c r="C24" s="402" t="s">
        <v>217</v>
      </c>
      <c r="D24" s="403">
        <v>15836.210406</v>
      </c>
      <c r="E24" s="404">
        <v>18.799251193137401</v>
      </c>
      <c r="F24" s="405">
        <f>(D24/D21-1)*100</f>
        <v>3.2006153709674745</v>
      </c>
      <c r="G24" s="406">
        <f t="shared" ref="G24:G87" si="4">(D24/D7-1)*100</f>
        <v>25.582075154763075</v>
      </c>
      <c r="H24" s="395">
        <v>66197.455090000003</v>
      </c>
      <c r="I24" s="404">
        <v>78.583357677026186</v>
      </c>
      <c r="J24" s="405">
        <f>(H24/H21-1)*100</f>
        <v>6.5815938206529312</v>
      </c>
      <c r="K24" s="407">
        <f t="shared" ref="K24:K87" si="5">(H24/H7-1)*100</f>
        <v>20.539758653328978</v>
      </c>
      <c r="L24" s="403">
        <v>2204.8514709999999</v>
      </c>
      <c r="M24" s="404">
        <v>2.6173911298364132</v>
      </c>
      <c r="N24" s="405">
        <f>(L24/L21-1)*100</f>
        <v>-36.788782163380908</v>
      </c>
      <c r="O24" s="407">
        <f t="shared" ref="O24:O87" si="6">(L24/L7-1)*100</f>
        <v>0.57866030258129086</v>
      </c>
      <c r="P24" s="408">
        <v>84238.516967000003</v>
      </c>
      <c r="Q24" s="405">
        <f>(P24/P21-1)*100</f>
        <v>4.0716697439392879</v>
      </c>
      <c r="R24" s="406">
        <f t="shared" ref="R24:R87" si="7">(P24/P7-1)*100</f>
        <v>20.824136576675613</v>
      </c>
    </row>
    <row r="25" spans="1:18" s="245" customFormat="1" ht="18" customHeight="1" outlineLevel="2" x14ac:dyDescent="0.5">
      <c r="A25" s="242">
        <v>2018</v>
      </c>
      <c r="B25" s="262" t="s">
        <v>4</v>
      </c>
      <c r="C25" s="410" t="s">
        <v>218</v>
      </c>
      <c r="D25" s="411">
        <v>16249.774884</v>
      </c>
      <c r="E25" s="412">
        <v>20.954014751285804</v>
      </c>
      <c r="F25" s="425">
        <f t="shared" si="0"/>
        <v>2.6115116394469506</v>
      </c>
      <c r="G25" s="413">
        <f t="shared" si="4"/>
        <v>42.866037358907747</v>
      </c>
      <c r="H25" s="397">
        <v>59262.583508999996</v>
      </c>
      <c r="I25" s="412">
        <v>76.418846286270366</v>
      </c>
      <c r="J25" s="425">
        <f t="shared" si="1"/>
        <v>-10.476039557066919</v>
      </c>
      <c r="K25" s="414">
        <f t="shared" si="5"/>
        <v>11.81493992413345</v>
      </c>
      <c r="L25" s="411">
        <v>2037.338297</v>
      </c>
      <c r="M25" s="412">
        <v>2.6271389624438259</v>
      </c>
      <c r="N25" s="425">
        <f t="shared" si="2"/>
        <v>-7.5974811094202677</v>
      </c>
      <c r="O25" s="414">
        <f t="shared" si="6"/>
        <v>1.7132034666609064</v>
      </c>
      <c r="P25" s="415">
        <v>77549.696689999997</v>
      </c>
      <c r="Q25" s="425">
        <f t="shared" si="3"/>
        <v>-7.9403347991279567</v>
      </c>
      <c r="R25" s="413">
        <f t="shared" si="7"/>
        <v>16.830857715338453</v>
      </c>
    </row>
    <row r="26" spans="1:18" s="245" customFormat="1" ht="18" customHeight="1" outlineLevel="2" x14ac:dyDescent="0.5">
      <c r="A26" s="240">
        <v>2018</v>
      </c>
      <c r="B26" s="260" t="s">
        <v>5</v>
      </c>
      <c r="C26" s="402" t="s">
        <v>219</v>
      </c>
      <c r="D26" s="403">
        <v>17335.486095</v>
      </c>
      <c r="E26" s="404">
        <v>21.026274711903252</v>
      </c>
      <c r="F26" s="405">
        <f t="shared" si="0"/>
        <v>6.6813923192808211</v>
      </c>
      <c r="G26" s="406">
        <f t="shared" si="4"/>
        <v>23.403432350710961</v>
      </c>
      <c r="H26" s="395">
        <v>62187.504972000002</v>
      </c>
      <c r="I26" s="404">
        <v>75.427453030362884</v>
      </c>
      <c r="J26" s="405">
        <f t="shared" si="1"/>
        <v>4.9355281019022978</v>
      </c>
      <c r="K26" s="407">
        <f t="shared" si="5"/>
        <v>15.260975800802147</v>
      </c>
      <c r="L26" s="403">
        <v>2923.7872259999999</v>
      </c>
      <c r="M26" s="404">
        <v>3.5462722577338588</v>
      </c>
      <c r="N26" s="405">
        <f t="shared" si="2"/>
        <v>43.510149016749168</v>
      </c>
      <c r="O26" s="407">
        <f t="shared" si="6"/>
        <v>-10.713423667266142</v>
      </c>
      <c r="P26" s="408">
        <v>82446.778292999996</v>
      </c>
      <c r="Q26" s="405">
        <f t="shared" si="3"/>
        <v>6.3147656432181343</v>
      </c>
      <c r="R26" s="406">
        <f t="shared" si="7"/>
        <v>15.672441973621943</v>
      </c>
    </row>
    <row r="27" spans="1:18" s="245" customFormat="1" ht="19.5" customHeight="1" outlineLevel="1" x14ac:dyDescent="0.5">
      <c r="A27" s="376">
        <v>2018</v>
      </c>
      <c r="B27" s="377" t="s">
        <v>693</v>
      </c>
      <c r="C27" s="417" t="s">
        <v>694</v>
      </c>
      <c r="D27" s="418">
        <f>SUM(D24:D26)</f>
        <v>49421.471384999997</v>
      </c>
      <c r="E27" s="419">
        <f>D27/$P27*100</f>
        <v>20.235213222484354</v>
      </c>
      <c r="F27" s="420">
        <f>(D27/D22-1)*100</f>
        <v>8.7999982169307387</v>
      </c>
      <c r="G27" s="421">
        <f t="shared" si="4"/>
        <v>29.946401928926704</v>
      </c>
      <c r="H27" s="400">
        <f>SUM(H24:H26)</f>
        <v>187647.54357099999</v>
      </c>
      <c r="I27" s="419">
        <f>H27/$P27*100</f>
        <v>76.830736690431053</v>
      </c>
      <c r="J27" s="420">
        <f>(H27/H22-1)*100</f>
        <v>2.6783260687603061</v>
      </c>
      <c r="K27" s="421">
        <f t="shared" si="5"/>
        <v>15.923572792519792</v>
      </c>
      <c r="L27" s="418">
        <f>SUM(L24:L26)</f>
        <v>7165.9769940000006</v>
      </c>
      <c r="M27" s="419">
        <f>L27/$P27*100</f>
        <v>2.9340500870845836</v>
      </c>
      <c r="N27" s="420">
        <f>(L27/L22-1)*100</f>
        <v>-30.520374458077939</v>
      </c>
      <c r="O27" s="421">
        <f t="shared" si="6"/>
        <v>-4.0673358570336937</v>
      </c>
      <c r="P27" s="423">
        <f>SUM(P24:P26)</f>
        <v>244234.99195</v>
      </c>
      <c r="Q27" s="420">
        <f>(P27/P22-1)*100</f>
        <v>2.4085780151702263</v>
      </c>
      <c r="R27" s="421">
        <f t="shared" si="7"/>
        <v>17.775257958306302</v>
      </c>
    </row>
    <row r="28" spans="1:18" s="245" customFormat="1" ht="18" customHeight="1" outlineLevel="2" x14ac:dyDescent="0.5">
      <c r="A28" s="242">
        <v>2018</v>
      </c>
      <c r="B28" s="262" t="s">
        <v>6</v>
      </c>
      <c r="C28" s="410" t="s">
        <v>220</v>
      </c>
      <c r="D28" s="411">
        <v>17262.061586</v>
      </c>
      <c r="E28" s="412">
        <v>19.254881694309432</v>
      </c>
      <c r="F28" s="425">
        <f>(D28/D26-1)*100</f>
        <v>-0.42355033252385876</v>
      </c>
      <c r="G28" s="413">
        <f t="shared" si="4"/>
        <v>35.391465802000987</v>
      </c>
      <c r="H28" s="397">
        <v>68776.560266</v>
      </c>
      <c r="I28" s="412">
        <v>76.716475877794537</v>
      </c>
      <c r="J28" s="425">
        <f>(H28/H26-1)*100</f>
        <v>10.595464952270927</v>
      </c>
      <c r="K28" s="414">
        <f t="shared" si="5"/>
        <v>33.059968133937232</v>
      </c>
      <c r="L28" s="411">
        <v>3611.690521</v>
      </c>
      <c r="M28" s="412">
        <v>4.0286424278960276</v>
      </c>
      <c r="N28" s="425">
        <f>(L28/L26-1)*100</f>
        <v>23.527816555280356</v>
      </c>
      <c r="O28" s="414">
        <f t="shared" si="6"/>
        <v>33.264680140676873</v>
      </c>
      <c r="P28" s="415">
        <v>89650.312372999993</v>
      </c>
      <c r="Q28" s="425">
        <f>(P28/P26-1)*100</f>
        <v>8.7371929251134794</v>
      </c>
      <c r="R28" s="413">
        <f t="shared" si="7"/>
        <v>33.510922152730991</v>
      </c>
    </row>
    <row r="29" spans="1:18" s="245" customFormat="1" ht="18" customHeight="1" outlineLevel="2" x14ac:dyDescent="0.5">
      <c r="A29" s="240">
        <v>2018</v>
      </c>
      <c r="B29" s="260" t="s">
        <v>7</v>
      </c>
      <c r="C29" s="402" t="s">
        <v>221</v>
      </c>
      <c r="D29" s="403">
        <v>18866.743524000001</v>
      </c>
      <c r="E29" s="404">
        <v>19.571418485122287</v>
      </c>
      <c r="F29" s="405">
        <f t="shared" si="0"/>
        <v>9.2960040143840175</v>
      </c>
      <c r="G29" s="406">
        <f t="shared" si="4"/>
        <v>40.275761848773747</v>
      </c>
      <c r="H29" s="395">
        <v>74400.369154</v>
      </c>
      <c r="I29" s="404">
        <v>77.179231185721903</v>
      </c>
      <c r="J29" s="405">
        <f t="shared" si="1"/>
        <v>8.1769266538619831</v>
      </c>
      <c r="K29" s="407">
        <f t="shared" si="5"/>
        <v>58.045146278070447</v>
      </c>
      <c r="L29" s="403">
        <v>3132.3564679999999</v>
      </c>
      <c r="M29" s="404">
        <v>3.2493503291558055</v>
      </c>
      <c r="N29" s="405">
        <f t="shared" si="2"/>
        <v>-13.271736606803252</v>
      </c>
      <c r="O29" s="407">
        <f t="shared" si="6"/>
        <v>-2.184467752768815</v>
      </c>
      <c r="P29" s="408">
        <v>96399.469146000003</v>
      </c>
      <c r="Q29" s="405">
        <f t="shared" si="3"/>
        <v>7.5283137273626011</v>
      </c>
      <c r="R29" s="406">
        <f t="shared" si="7"/>
        <v>51.268353852393169</v>
      </c>
    </row>
    <row r="30" spans="1:18" s="245" customFormat="1" ht="18" customHeight="1" outlineLevel="2" x14ac:dyDescent="0.5">
      <c r="A30" s="242">
        <v>2018</v>
      </c>
      <c r="B30" s="262" t="s">
        <v>8</v>
      </c>
      <c r="C30" s="410" t="s">
        <v>222</v>
      </c>
      <c r="D30" s="411">
        <v>15977.674000000001</v>
      </c>
      <c r="E30" s="412">
        <v>16.810774665485454</v>
      </c>
      <c r="F30" s="425">
        <f t="shared" si="0"/>
        <v>-15.313026968988442</v>
      </c>
      <c r="G30" s="413">
        <f t="shared" si="4"/>
        <v>42.072288002278889</v>
      </c>
      <c r="H30" s="397">
        <v>77159.593408999994</v>
      </c>
      <c r="I30" s="412">
        <v>81.182814099172091</v>
      </c>
      <c r="J30" s="425">
        <f t="shared" si="1"/>
        <v>3.7086163501268699</v>
      </c>
      <c r="K30" s="414">
        <f t="shared" si="5"/>
        <v>69.183736115289335</v>
      </c>
      <c r="L30" s="411">
        <v>1906.978427</v>
      </c>
      <c r="M30" s="412">
        <v>2.0064112353424473</v>
      </c>
      <c r="N30" s="425">
        <f t="shared" si="2"/>
        <v>-39.120006088655678</v>
      </c>
      <c r="O30" s="414">
        <f t="shared" si="6"/>
        <v>-4.6221349969525871</v>
      </c>
      <c r="P30" s="415">
        <v>95044.245836000002</v>
      </c>
      <c r="Q30" s="425">
        <f t="shared" si="3"/>
        <v>-1.4058410507919672</v>
      </c>
      <c r="R30" s="413">
        <f t="shared" si="7"/>
        <v>61.495594835143841</v>
      </c>
    </row>
    <row r="31" spans="1:18" s="245" customFormat="1" ht="19.5" customHeight="1" outlineLevel="1" x14ac:dyDescent="0.5">
      <c r="A31" s="376">
        <v>2018</v>
      </c>
      <c r="B31" s="377" t="s">
        <v>698</v>
      </c>
      <c r="C31" s="417" t="s">
        <v>695</v>
      </c>
      <c r="D31" s="418">
        <f>SUM(D28:D30)</f>
        <v>52106.47911</v>
      </c>
      <c r="E31" s="419">
        <f>D31/$P31*100</f>
        <v>18.537028196687206</v>
      </c>
      <c r="F31" s="420">
        <f>(D31/D27-1)*100</f>
        <v>5.4328769454948578</v>
      </c>
      <c r="G31" s="421">
        <f t="shared" si="4"/>
        <v>39.152280448947899</v>
      </c>
      <c r="H31" s="400">
        <f>SUM(H28:H30)</f>
        <v>220336.52282899999</v>
      </c>
      <c r="I31" s="419">
        <f>H31/$P31*100</f>
        <v>78.38534489768152</v>
      </c>
      <c r="J31" s="420">
        <f>(H31/H27-1)*100</f>
        <v>17.420414163658648</v>
      </c>
      <c r="K31" s="421">
        <f t="shared" si="5"/>
        <v>52.618519347817852</v>
      </c>
      <c r="L31" s="418">
        <f>SUM(L28:L30)</f>
        <v>8651.0254160000004</v>
      </c>
      <c r="M31" s="419">
        <f>L31/$P31*100</f>
        <v>3.0776269056312691</v>
      </c>
      <c r="N31" s="420">
        <f>(L31/L27-1)*100</f>
        <v>20.7236001907823</v>
      </c>
      <c r="O31" s="421">
        <f t="shared" si="6"/>
        <v>9.3424113363937735</v>
      </c>
      <c r="P31" s="423">
        <f>SUM(P28:P30)</f>
        <v>281094.02735500003</v>
      </c>
      <c r="Q31" s="420">
        <f>(P31/P27-1)*100</f>
        <v>15.091627579943934</v>
      </c>
      <c r="R31" s="421">
        <f t="shared" si="7"/>
        <v>48.156101472702332</v>
      </c>
    </row>
    <row r="32" spans="1:18" s="245" customFormat="1" ht="18" customHeight="1" outlineLevel="2" x14ac:dyDescent="0.5">
      <c r="A32" s="240">
        <v>2018</v>
      </c>
      <c r="B32" s="260" t="s">
        <v>9</v>
      </c>
      <c r="C32" s="402" t="s">
        <v>223</v>
      </c>
      <c r="D32" s="403">
        <v>18489.068057</v>
      </c>
      <c r="E32" s="404">
        <v>18.752189529840098</v>
      </c>
      <c r="F32" s="405">
        <f>(D32/D30-1)*100</f>
        <v>15.718145563615838</v>
      </c>
      <c r="G32" s="406">
        <f t="shared" si="4"/>
        <v>33.834715936119821</v>
      </c>
      <c r="H32" s="395">
        <v>77055.971483999994</v>
      </c>
      <c r="I32" s="404">
        <v>78.152569789846922</v>
      </c>
      <c r="J32" s="405">
        <f>(H32/H30-1)*100</f>
        <v>-0.13429558195146019</v>
      </c>
      <c r="K32" s="407">
        <f t="shared" si="5"/>
        <v>60.588099930145979</v>
      </c>
      <c r="L32" s="403">
        <v>3051.8097899999998</v>
      </c>
      <c r="M32" s="404">
        <v>3.0952406803129717</v>
      </c>
      <c r="N32" s="405">
        <f>(L32/L30-1)*100</f>
        <v>60.033786790184784</v>
      </c>
      <c r="O32" s="407">
        <f t="shared" si="6"/>
        <v>29.463879720579911</v>
      </c>
      <c r="P32" s="408">
        <v>98596.849331000005</v>
      </c>
      <c r="Q32" s="405">
        <f>(P32/P30-1)*100</f>
        <v>3.7378417428131971</v>
      </c>
      <c r="R32" s="406">
        <f t="shared" si="7"/>
        <v>53.6836170653743</v>
      </c>
    </row>
    <row r="33" spans="1:18" s="245" customFormat="1" ht="18" customHeight="1" outlineLevel="2" x14ac:dyDescent="0.5">
      <c r="A33" s="242">
        <v>2018</v>
      </c>
      <c r="B33" s="262" t="s">
        <v>10</v>
      </c>
      <c r="C33" s="410" t="s">
        <v>224</v>
      </c>
      <c r="D33" s="411">
        <v>14684.771129999999</v>
      </c>
      <c r="E33" s="412">
        <v>15.865504513305307</v>
      </c>
      <c r="F33" s="425">
        <f t="shared" si="0"/>
        <v>-20.575925813414297</v>
      </c>
      <c r="G33" s="413">
        <f t="shared" si="4"/>
        <v>-3.6655188438910025</v>
      </c>
      <c r="H33" s="397">
        <v>75918.928935999997</v>
      </c>
      <c r="I33" s="412">
        <v>82.023212960991714</v>
      </c>
      <c r="J33" s="425">
        <f t="shared" si="1"/>
        <v>-1.4756060122298131</v>
      </c>
      <c r="K33" s="414">
        <f t="shared" si="5"/>
        <v>50.918769528960659</v>
      </c>
      <c r="L33" s="411">
        <v>1954.1578810000001</v>
      </c>
      <c r="M33" s="412">
        <v>2.1112825257029821</v>
      </c>
      <c r="N33" s="425">
        <f t="shared" si="2"/>
        <v>-35.967245160452798</v>
      </c>
      <c r="O33" s="414">
        <f t="shared" si="6"/>
        <v>-23.985804944389777</v>
      </c>
      <c r="P33" s="415">
        <v>92557.857946999997</v>
      </c>
      <c r="Q33" s="425">
        <f t="shared" si="3"/>
        <v>-6.1249334283760675</v>
      </c>
      <c r="R33" s="413">
        <f t="shared" si="7"/>
        <v>35.877105037623558</v>
      </c>
    </row>
    <row r="34" spans="1:18" s="245" customFormat="1" ht="18" customHeight="1" outlineLevel="2" x14ac:dyDescent="0.5">
      <c r="A34" s="240">
        <v>2018</v>
      </c>
      <c r="B34" s="260" t="s">
        <v>11</v>
      </c>
      <c r="C34" s="402" t="s">
        <v>225</v>
      </c>
      <c r="D34" s="403">
        <v>16366.664906</v>
      </c>
      <c r="E34" s="404">
        <v>16.824815979668401</v>
      </c>
      <c r="F34" s="405">
        <f t="shared" si="0"/>
        <v>11.453319640535664</v>
      </c>
      <c r="G34" s="406">
        <f t="shared" si="4"/>
        <v>46.498546903283696</v>
      </c>
      <c r="H34" s="395">
        <v>77966.245150000002</v>
      </c>
      <c r="I34" s="404">
        <v>80.148749596111742</v>
      </c>
      <c r="J34" s="405">
        <f t="shared" si="1"/>
        <v>2.6967137744078329</v>
      </c>
      <c r="K34" s="407">
        <f t="shared" si="5"/>
        <v>52.519684986339385</v>
      </c>
      <c r="L34" s="403">
        <v>2944.0225759999998</v>
      </c>
      <c r="M34" s="404">
        <v>3.0264344242198491</v>
      </c>
      <c r="N34" s="405">
        <f t="shared" si="2"/>
        <v>50.654284621744928</v>
      </c>
      <c r="O34" s="407">
        <f t="shared" si="6"/>
        <v>70.842254030081136</v>
      </c>
      <c r="P34" s="408">
        <v>97276.932631999996</v>
      </c>
      <c r="Q34" s="405">
        <f t="shared" si="3"/>
        <v>5.0985132863621496</v>
      </c>
      <c r="R34" s="406">
        <f t="shared" si="7"/>
        <v>51.962098075111719</v>
      </c>
    </row>
    <row r="35" spans="1:18" s="245" customFormat="1" ht="19.5" customHeight="1" outlineLevel="1" x14ac:dyDescent="0.5">
      <c r="A35" s="376">
        <v>2018</v>
      </c>
      <c r="B35" s="377" t="s">
        <v>699</v>
      </c>
      <c r="C35" s="417" t="s">
        <v>696</v>
      </c>
      <c r="D35" s="418">
        <f>SUM(D32:D34)</f>
        <v>49540.504092999996</v>
      </c>
      <c r="E35" s="419">
        <f>D35/$P35*100</f>
        <v>17.175821663829332</v>
      </c>
      <c r="F35" s="420">
        <f>(D35/D31-1)*100</f>
        <v>-4.9244835974871286</v>
      </c>
      <c r="G35" s="421">
        <f t="shared" si="4"/>
        <v>23.142350497876784</v>
      </c>
      <c r="H35" s="400">
        <f>SUM(H32:H34)</f>
        <v>230941.14556999999</v>
      </c>
      <c r="I35" s="419">
        <f>H35/$P35*100</f>
        <v>80.067896033202558</v>
      </c>
      <c r="J35" s="420">
        <f>(H35/H31-1)*100</f>
        <v>4.8129209832498354</v>
      </c>
      <c r="K35" s="421">
        <f t="shared" si="5"/>
        <v>54.57192226711738</v>
      </c>
      <c r="L35" s="418">
        <f>SUM(L32:L34)</f>
        <v>7949.9902469999997</v>
      </c>
      <c r="M35" s="419">
        <f>L35/$P35*100</f>
        <v>2.7562823029680978</v>
      </c>
      <c r="N35" s="420">
        <f>(L35/L31-1)*100</f>
        <v>-8.1034921906880779</v>
      </c>
      <c r="O35" s="421">
        <f t="shared" si="6"/>
        <v>19.525577494482359</v>
      </c>
      <c r="P35" s="423">
        <f>SUM(P32:P34)</f>
        <v>288431.63991000003</v>
      </c>
      <c r="Q35" s="420">
        <f>(P35/P31-1)*100</f>
        <v>2.6103765434094983</v>
      </c>
      <c r="R35" s="421">
        <f t="shared" si="7"/>
        <v>46.942724704539863</v>
      </c>
    </row>
    <row r="36" spans="1:18" s="245" customFormat="1" ht="18" customHeight="1" outlineLevel="2" x14ac:dyDescent="0.5">
      <c r="A36" s="242">
        <v>2018</v>
      </c>
      <c r="B36" s="262" t="s">
        <v>12</v>
      </c>
      <c r="C36" s="410" t="s">
        <v>226</v>
      </c>
      <c r="D36" s="411">
        <v>17162.441709999999</v>
      </c>
      <c r="E36" s="412">
        <v>16.206270301844178</v>
      </c>
      <c r="F36" s="425">
        <f>(D36/D34-1)*100</f>
        <v>4.8621805882288704</v>
      </c>
      <c r="G36" s="413">
        <f t="shared" si="4"/>
        <v>15.911619412040668</v>
      </c>
      <c r="H36" s="397">
        <v>85877.322027000002</v>
      </c>
      <c r="I36" s="412">
        <v>81.092837317964523</v>
      </c>
      <c r="J36" s="425">
        <f>(H36/H34-1)*100</f>
        <v>10.146797324636836</v>
      </c>
      <c r="K36" s="414">
        <f t="shared" si="5"/>
        <v>45.756509799837431</v>
      </c>
      <c r="L36" s="411">
        <v>2860.2452739999999</v>
      </c>
      <c r="M36" s="412">
        <v>2.7008923801913007</v>
      </c>
      <c r="N36" s="425">
        <f>(L36/L34-1)*100</f>
        <v>-2.8456745774628867</v>
      </c>
      <c r="O36" s="414">
        <f t="shared" si="6"/>
        <v>-8.8403697739026335</v>
      </c>
      <c r="P36" s="415">
        <v>105900.009011</v>
      </c>
      <c r="Q36" s="425">
        <f>(P36/P34-1)*100</f>
        <v>8.8644616413032118</v>
      </c>
      <c r="R36" s="413">
        <f t="shared" si="7"/>
        <v>37.778590612095385</v>
      </c>
    </row>
    <row r="37" spans="1:18" s="245" customFormat="1" ht="18" customHeight="1" outlineLevel="2" x14ac:dyDescent="0.5">
      <c r="A37" s="240">
        <v>2018</v>
      </c>
      <c r="B37" s="260" t="s">
        <v>13</v>
      </c>
      <c r="C37" s="402" t="s">
        <v>227</v>
      </c>
      <c r="D37" s="403">
        <v>17311.101903999999</v>
      </c>
      <c r="E37" s="404">
        <v>18.44417856765229</v>
      </c>
      <c r="F37" s="405">
        <f t="shared" si="0"/>
        <v>0.86619489529500271</v>
      </c>
      <c r="G37" s="406">
        <f t="shared" si="4"/>
        <v>13.347562697385396</v>
      </c>
      <c r="H37" s="395">
        <v>73665.270625000005</v>
      </c>
      <c r="I37" s="404">
        <v>78.486939374320428</v>
      </c>
      <c r="J37" s="405">
        <f t="shared" si="1"/>
        <v>-14.220344921981265</v>
      </c>
      <c r="K37" s="407">
        <f t="shared" si="5"/>
        <v>19.344625918560521</v>
      </c>
      <c r="L37" s="403">
        <v>2880.3521850000002</v>
      </c>
      <c r="M37" s="404">
        <v>3.068882058027278</v>
      </c>
      <c r="N37" s="405">
        <f t="shared" si="2"/>
        <v>0.70297855861434222</v>
      </c>
      <c r="O37" s="407">
        <f t="shared" si="6"/>
        <v>-21.901232973733688</v>
      </c>
      <c r="P37" s="408">
        <v>93856.724713999996</v>
      </c>
      <c r="Q37" s="405">
        <f t="shared" si="3"/>
        <v>-11.372316593239429</v>
      </c>
      <c r="R37" s="406">
        <f t="shared" si="7"/>
        <v>16.324144655129547</v>
      </c>
    </row>
    <row r="38" spans="1:18" s="245" customFormat="1" ht="18" customHeight="1" outlineLevel="2" x14ac:dyDescent="0.5">
      <c r="A38" s="242">
        <v>2018</v>
      </c>
      <c r="B38" s="262" t="s">
        <v>14</v>
      </c>
      <c r="C38" s="410" t="s">
        <v>228</v>
      </c>
      <c r="D38" s="411">
        <v>18227.505478999999</v>
      </c>
      <c r="E38" s="412">
        <v>20.166941475121746</v>
      </c>
      <c r="F38" s="425">
        <f t="shared" si="0"/>
        <v>5.2937333514757379</v>
      </c>
      <c r="G38" s="413">
        <f t="shared" si="4"/>
        <v>18.78408621028278</v>
      </c>
      <c r="H38" s="397">
        <v>69974.597704</v>
      </c>
      <c r="I38" s="412">
        <v>77.420007815527839</v>
      </c>
      <c r="J38" s="425">
        <f t="shared" si="1"/>
        <v>-5.0100581857463355</v>
      </c>
      <c r="K38" s="414">
        <f t="shared" si="5"/>
        <v>12.663004040134918</v>
      </c>
      <c r="L38" s="411">
        <v>2180.9898680000001</v>
      </c>
      <c r="M38" s="412">
        <v>2.4130507093504137</v>
      </c>
      <c r="N38" s="425">
        <f t="shared" si="2"/>
        <v>-24.28044461514348</v>
      </c>
      <c r="O38" s="414">
        <f t="shared" si="6"/>
        <v>-37.47287404213219</v>
      </c>
      <c r="P38" s="415">
        <v>90383.093051000003</v>
      </c>
      <c r="Q38" s="425">
        <f t="shared" si="3"/>
        <v>-3.7009939070267284</v>
      </c>
      <c r="R38" s="413">
        <f t="shared" si="7"/>
        <v>11.662927472052754</v>
      </c>
    </row>
    <row r="39" spans="1:18" s="245" customFormat="1" ht="19.5" customHeight="1" outlineLevel="1" x14ac:dyDescent="0.5">
      <c r="A39" s="376">
        <v>2018</v>
      </c>
      <c r="B39" s="377" t="s">
        <v>700</v>
      </c>
      <c r="C39" s="417" t="s">
        <v>697</v>
      </c>
      <c r="D39" s="418">
        <f>SUM(D36:D38)</f>
        <v>52701.049092999994</v>
      </c>
      <c r="E39" s="419">
        <f>D39/$P39*100</f>
        <v>18.164017563051555</v>
      </c>
      <c r="F39" s="420">
        <f>(D39/D35-1)*100</f>
        <v>6.3797190962507466</v>
      </c>
      <c r="G39" s="421">
        <f t="shared" si="4"/>
        <v>16.019897559931362</v>
      </c>
      <c r="H39" s="400">
        <f>SUM(H36:H38)</f>
        <v>229517.19035600004</v>
      </c>
      <c r="I39" s="419">
        <f>H39/$P39*100</f>
        <v>79.105717028361241</v>
      </c>
      <c r="J39" s="420">
        <f>(H39/H35-1)*100</f>
        <v>-0.61658792350987035</v>
      </c>
      <c r="K39" s="421">
        <f t="shared" si="5"/>
        <v>25.588859098719261</v>
      </c>
      <c r="L39" s="418">
        <f>SUM(L36:L38)</f>
        <v>7921.5873270000011</v>
      </c>
      <c r="M39" s="419">
        <f>L39/$P39*100</f>
        <v>2.7302654085872176</v>
      </c>
      <c r="N39" s="420">
        <f>(L39/L35-1)*100</f>
        <v>-0.35726987225822571</v>
      </c>
      <c r="O39" s="421">
        <f t="shared" si="6"/>
        <v>-23.194154594910021</v>
      </c>
      <c r="P39" s="423">
        <f>SUM(P36:P38)</f>
        <v>290139.82677599997</v>
      </c>
      <c r="Q39" s="420">
        <f>(P39/P35-1)*100</f>
        <v>0.59223283081319966</v>
      </c>
      <c r="R39" s="421">
        <f t="shared" si="7"/>
        <v>21.656634245844675</v>
      </c>
    </row>
    <row r="40" spans="1:18" s="245" customFormat="1" ht="18" customHeight="1" x14ac:dyDescent="0.5">
      <c r="A40" s="376">
        <v>2018</v>
      </c>
      <c r="B40" s="377" t="s">
        <v>21</v>
      </c>
      <c r="C40" s="417" t="s">
        <v>240</v>
      </c>
      <c r="D40" s="418">
        <f>SUBTOTAL(9,D24:D26,D28:D30,D32:D34,D36:D38)</f>
        <v>203769.50368100003</v>
      </c>
      <c r="E40" s="419">
        <f>(D40/$P40)*100</f>
        <v>18.459046469036643</v>
      </c>
      <c r="F40" s="420"/>
      <c r="G40" s="421">
        <f t="shared" si="4"/>
        <v>26.461014996357978</v>
      </c>
      <c r="H40" s="418">
        <f>SUBTOTAL(9,H24:H26,H28:H30,H32:H34,H36:H38)</f>
        <v>868442.40232599992</v>
      </c>
      <c r="I40" s="419">
        <f>(H40/$P40)*100</f>
        <v>78.670352386553816</v>
      </c>
      <c r="J40" s="420"/>
      <c r="K40" s="421">
        <f t="shared" si="5"/>
        <v>36.033724340393562</v>
      </c>
      <c r="L40" s="418">
        <f>SUBTOTAL(9,L24:L26,L28:L30,L32:L34,L36:L38)</f>
        <v>31688.579984</v>
      </c>
      <c r="M40" s="419">
        <f>(L40/$P40)*100</f>
        <v>2.8706011444095294</v>
      </c>
      <c r="N40" s="420"/>
      <c r="O40" s="421">
        <f t="shared" si="6"/>
        <v>-2.034687103784516</v>
      </c>
      <c r="P40" s="418">
        <f>SUBTOTAL(9,P24:P26,P28:P30,P32:P34,P36:P38)</f>
        <v>1103900.485991</v>
      </c>
      <c r="Q40" s="420"/>
      <c r="R40" s="421">
        <f t="shared" si="7"/>
        <v>32.699280791682959</v>
      </c>
    </row>
    <row r="41" spans="1:18" s="245" customFormat="1" ht="18" customHeight="1" outlineLevel="2" x14ac:dyDescent="0.5">
      <c r="A41" s="240">
        <v>2019</v>
      </c>
      <c r="B41" s="260" t="s">
        <v>3</v>
      </c>
      <c r="C41" s="402" t="s">
        <v>217</v>
      </c>
      <c r="D41" s="403">
        <v>16809.362083</v>
      </c>
      <c r="E41" s="404">
        <v>20.300125831542619</v>
      </c>
      <c r="F41" s="405">
        <f>(D41/D38-1)*100</f>
        <v>-7.7802384842722949</v>
      </c>
      <c r="G41" s="406">
        <f t="shared" si="4"/>
        <v>6.1451044918631181</v>
      </c>
      <c r="H41" s="395">
        <v>63404.694810000001</v>
      </c>
      <c r="I41" s="404">
        <v>76.571810197085227</v>
      </c>
      <c r="J41" s="405">
        <f>(H41/H38-1)*100</f>
        <v>-9.3889827302636171</v>
      </c>
      <c r="K41" s="407">
        <f t="shared" si="5"/>
        <v>-4.2188333013754908</v>
      </c>
      <c r="L41" s="403">
        <v>2590.1691620000001</v>
      </c>
      <c r="M41" s="404">
        <v>3.1280639713721436</v>
      </c>
      <c r="N41" s="405">
        <f>(L41/L38-1)*100</f>
        <v>18.761173538840126</v>
      </c>
      <c r="O41" s="407">
        <f t="shared" si="6"/>
        <v>17.475902393789866</v>
      </c>
      <c r="P41" s="408">
        <v>82804.226055000006</v>
      </c>
      <c r="Q41" s="405">
        <f>(P41/P38-1)*100</f>
        <v>-8.3852706741552989</v>
      </c>
      <c r="R41" s="406">
        <f t="shared" si="7"/>
        <v>-1.7026545143973393</v>
      </c>
    </row>
    <row r="42" spans="1:18" s="245" customFormat="1" ht="18" customHeight="1" outlineLevel="2" x14ac:dyDescent="0.5">
      <c r="A42" s="242">
        <v>2019</v>
      </c>
      <c r="B42" s="262" t="s">
        <v>4</v>
      </c>
      <c r="C42" s="410" t="s">
        <v>218</v>
      </c>
      <c r="D42" s="411">
        <v>15012.304722999999</v>
      </c>
      <c r="E42" s="412">
        <v>19.182693976126146</v>
      </c>
      <c r="F42" s="425">
        <f t="shared" si="0"/>
        <v>-10.690812364720481</v>
      </c>
      <c r="G42" s="413">
        <f t="shared" si="4"/>
        <v>-7.6153064878360262</v>
      </c>
      <c r="H42" s="397">
        <v>59728.440519000003</v>
      </c>
      <c r="I42" s="412">
        <v>76.320885919125374</v>
      </c>
      <c r="J42" s="425">
        <f t="shared" si="1"/>
        <v>-5.7980789940182635</v>
      </c>
      <c r="K42" s="414">
        <f t="shared" si="5"/>
        <v>0.7860896073308421</v>
      </c>
      <c r="L42" s="411">
        <v>3518.8815949999998</v>
      </c>
      <c r="M42" s="412">
        <v>4.4964201047484735</v>
      </c>
      <c r="N42" s="425">
        <f t="shared" si="2"/>
        <v>35.85528106136875</v>
      </c>
      <c r="O42" s="414">
        <f t="shared" si="6"/>
        <v>72.719552770474422</v>
      </c>
      <c r="P42" s="415">
        <v>78259.626837000003</v>
      </c>
      <c r="Q42" s="425">
        <f t="shared" si="3"/>
        <v>-5.4883662761142205</v>
      </c>
      <c r="R42" s="413">
        <f t="shared" si="7"/>
        <v>0.91545186802974854</v>
      </c>
    </row>
    <row r="43" spans="1:18" s="245" customFormat="1" ht="18" customHeight="1" outlineLevel="2" x14ac:dyDescent="0.5">
      <c r="A43" s="240">
        <v>2019</v>
      </c>
      <c r="B43" s="260" t="s">
        <v>5</v>
      </c>
      <c r="C43" s="402" t="s">
        <v>219</v>
      </c>
      <c r="D43" s="403">
        <v>16799.567083000002</v>
      </c>
      <c r="E43" s="404">
        <v>19.085337039460175</v>
      </c>
      <c r="F43" s="405">
        <f t="shared" si="0"/>
        <v>11.90531629205327</v>
      </c>
      <c r="G43" s="406">
        <f t="shared" si="4"/>
        <v>-3.0914565017854945</v>
      </c>
      <c r="H43" s="395">
        <v>66714.560580999998</v>
      </c>
      <c r="I43" s="404">
        <v>75.791826529644936</v>
      </c>
      <c r="J43" s="405">
        <f t="shared" si="1"/>
        <v>11.696471565798984</v>
      </c>
      <c r="K43" s="407">
        <f t="shared" si="5"/>
        <v>7.2796868294335182</v>
      </c>
      <c r="L43" s="403">
        <v>4509.2960160000002</v>
      </c>
      <c r="M43" s="404">
        <v>5.1228364308948908</v>
      </c>
      <c r="N43" s="405">
        <f t="shared" si="2"/>
        <v>28.145716025435075</v>
      </c>
      <c r="O43" s="407">
        <f t="shared" si="6"/>
        <v>54.227912889855425</v>
      </c>
      <c r="P43" s="408">
        <v>88023.423680000007</v>
      </c>
      <c r="Q43" s="405">
        <f t="shared" si="3"/>
        <v>12.476160745483945</v>
      </c>
      <c r="R43" s="406">
        <f t="shared" si="7"/>
        <v>6.7639336581251097</v>
      </c>
    </row>
    <row r="44" spans="1:18" s="245" customFormat="1" ht="19.5" customHeight="1" outlineLevel="1" x14ac:dyDescent="0.5">
      <c r="A44" s="376">
        <v>2019</v>
      </c>
      <c r="B44" s="377" t="s">
        <v>693</v>
      </c>
      <c r="C44" s="417" t="s">
        <v>694</v>
      </c>
      <c r="D44" s="418">
        <f>SUM(D41:D43)</f>
        <v>48621.233889000003</v>
      </c>
      <c r="E44" s="419">
        <f>D44/$P44*100</f>
        <v>19.519758117771936</v>
      </c>
      <c r="F44" s="420">
        <f>(D44/D39-1)*100</f>
        <v>-7.7414307195298182</v>
      </c>
      <c r="G44" s="421">
        <f t="shared" si="4"/>
        <v>-1.6192101804619163</v>
      </c>
      <c r="H44" s="400">
        <f>SUM(H41:H43)</f>
        <v>189847.69591000001</v>
      </c>
      <c r="I44" s="419">
        <f>H44/$P44*100</f>
        <v>76.217339770513533</v>
      </c>
      <c r="J44" s="420">
        <f>(H44/H39-1)*100</f>
        <v>-17.28388814121913</v>
      </c>
      <c r="K44" s="421">
        <f t="shared" si="5"/>
        <v>1.1724919480054607</v>
      </c>
      <c r="L44" s="418">
        <f>SUM(L41:L43)</f>
        <v>10618.346773000001</v>
      </c>
      <c r="M44" s="419">
        <f>L44/$P44*100</f>
        <v>4.2629021117145305</v>
      </c>
      <c r="N44" s="420">
        <f>(L44/L39-1)*100</f>
        <v>34.043170070325978</v>
      </c>
      <c r="O44" s="421">
        <f t="shared" si="6"/>
        <v>48.177237826616448</v>
      </c>
      <c r="P44" s="423">
        <f>SUM(P41:P43)</f>
        <v>249087.276572</v>
      </c>
      <c r="Q44" s="420">
        <f>(P44/P39-1)*100</f>
        <v>-14.149229583601509</v>
      </c>
      <c r="R44" s="421">
        <f t="shared" si="7"/>
        <v>1.986727857158721</v>
      </c>
    </row>
    <row r="45" spans="1:18" s="245" customFormat="1" ht="18" customHeight="1" outlineLevel="2" x14ac:dyDescent="0.5">
      <c r="A45" s="242">
        <v>2019</v>
      </c>
      <c r="B45" s="262" t="s">
        <v>6</v>
      </c>
      <c r="C45" s="410" t="s">
        <v>220</v>
      </c>
      <c r="D45" s="411">
        <v>16564.169161000002</v>
      </c>
      <c r="E45" s="412">
        <v>18.666737696026146</v>
      </c>
      <c r="F45" s="425">
        <f>(D45/D43-1)*100</f>
        <v>-1.4012142148484674</v>
      </c>
      <c r="G45" s="413">
        <f t="shared" si="4"/>
        <v>-4.0429262838802993</v>
      </c>
      <c r="H45" s="397">
        <v>68173.435414000007</v>
      </c>
      <c r="I45" s="412">
        <v>76.827012833602964</v>
      </c>
      <c r="J45" s="425">
        <f>(H45/H43-1)*100</f>
        <v>2.18674127551024</v>
      </c>
      <c r="K45" s="414">
        <f t="shared" si="5"/>
        <v>-0.87693372519264123</v>
      </c>
      <c r="L45" s="411">
        <v>3998.6782760000001</v>
      </c>
      <c r="M45" s="412">
        <v>4.5062494703708866</v>
      </c>
      <c r="N45" s="425">
        <f>(L45/L43-1)*100</f>
        <v>-11.323668665534781</v>
      </c>
      <c r="O45" s="414">
        <f t="shared" si="6"/>
        <v>10.714864763464039</v>
      </c>
      <c r="P45" s="415">
        <v>88736.282850999996</v>
      </c>
      <c r="Q45" s="425">
        <f>(P45/P43-1)*100</f>
        <v>0.80985167492633181</v>
      </c>
      <c r="R45" s="413">
        <f t="shared" si="7"/>
        <v>-1.0195497347483595</v>
      </c>
    </row>
    <row r="46" spans="1:18" s="245" customFormat="1" ht="18" customHeight="1" outlineLevel="2" x14ac:dyDescent="0.5">
      <c r="A46" s="240">
        <v>2019</v>
      </c>
      <c r="B46" s="260" t="s">
        <v>7</v>
      </c>
      <c r="C46" s="402" t="s">
        <v>221</v>
      </c>
      <c r="D46" s="403">
        <v>15781.071212999999</v>
      </c>
      <c r="E46" s="404">
        <v>18.200316675064581</v>
      </c>
      <c r="F46" s="405">
        <f t="shared" si="0"/>
        <v>-4.7276621023877858</v>
      </c>
      <c r="G46" s="406">
        <f t="shared" si="4"/>
        <v>-16.355086965987432</v>
      </c>
      <c r="H46" s="395">
        <v>68142.849273999993</v>
      </c>
      <c r="I46" s="404">
        <v>78.589179352180821</v>
      </c>
      <c r="J46" s="405">
        <f t="shared" si="1"/>
        <v>-4.4865188052023441E-2</v>
      </c>
      <c r="K46" s="407">
        <f t="shared" si="5"/>
        <v>-8.4106032687118475</v>
      </c>
      <c r="L46" s="403">
        <v>2783.7533119999998</v>
      </c>
      <c r="M46" s="404">
        <v>3.2105039727546067</v>
      </c>
      <c r="N46" s="405">
        <f t="shared" si="2"/>
        <v>-30.383163639144449</v>
      </c>
      <c r="O46" s="407">
        <f t="shared" si="6"/>
        <v>-11.12910230879891</v>
      </c>
      <c r="P46" s="408">
        <v>86707.673798999997</v>
      </c>
      <c r="Q46" s="405">
        <f t="shared" si="3"/>
        <v>-2.2861100181605587</v>
      </c>
      <c r="R46" s="406">
        <f t="shared" si="7"/>
        <v>-10.053784977095138</v>
      </c>
    </row>
    <row r="47" spans="1:18" s="245" customFormat="1" ht="18" customHeight="1" outlineLevel="2" x14ac:dyDescent="0.5">
      <c r="A47" s="242">
        <v>2019</v>
      </c>
      <c r="B47" s="262" t="s">
        <v>8</v>
      </c>
      <c r="C47" s="410" t="s">
        <v>222</v>
      </c>
      <c r="D47" s="411">
        <v>14626.597575</v>
      </c>
      <c r="E47" s="412">
        <v>18.952985481900107</v>
      </c>
      <c r="F47" s="425">
        <f t="shared" si="0"/>
        <v>-7.3155593965571697</v>
      </c>
      <c r="G47" s="413">
        <f t="shared" si="4"/>
        <v>-8.4560269849040637</v>
      </c>
      <c r="H47" s="397">
        <v>59505.333743000003</v>
      </c>
      <c r="I47" s="412">
        <v>77.106361937130103</v>
      </c>
      <c r="J47" s="425">
        <f t="shared" si="1"/>
        <v>-12.675600775466322</v>
      </c>
      <c r="K47" s="414">
        <f t="shared" si="5"/>
        <v>-22.880187525639261</v>
      </c>
      <c r="L47" s="411">
        <v>3041.1219139999998</v>
      </c>
      <c r="M47" s="412">
        <v>3.9406525809697923</v>
      </c>
      <c r="N47" s="425">
        <f t="shared" si="2"/>
        <v>9.2453810792268989</v>
      </c>
      <c r="O47" s="414">
        <f t="shared" si="6"/>
        <v>59.473325494520644</v>
      </c>
      <c r="P47" s="415">
        <v>77173.053232000006</v>
      </c>
      <c r="Q47" s="425">
        <f t="shared" si="3"/>
        <v>-10.996282277278613</v>
      </c>
      <c r="R47" s="413">
        <f t="shared" si="7"/>
        <v>-18.803024261812705</v>
      </c>
    </row>
    <row r="48" spans="1:18" s="245" customFormat="1" ht="19.5" customHeight="1" outlineLevel="1" x14ac:dyDescent="0.5">
      <c r="A48" s="376">
        <v>2019</v>
      </c>
      <c r="B48" s="377" t="s">
        <v>698</v>
      </c>
      <c r="C48" s="417" t="s">
        <v>695</v>
      </c>
      <c r="D48" s="418">
        <f>SUM(D45:D47)</f>
        <v>46971.837949000001</v>
      </c>
      <c r="E48" s="419">
        <f>D48/$P48*100</f>
        <v>18.594091494844715</v>
      </c>
      <c r="F48" s="420">
        <f>(D48/D44-1)*100</f>
        <v>-3.3923366563783586</v>
      </c>
      <c r="G48" s="421">
        <f t="shared" si="4"/>
        <v>-9.8541318636410917</v>
      </c>
      <c r="H48" s="400">
        <f>SUM(H45:H47)</f>
        <v>195821.61843099998</v>
      </c>
      <c r="I48" s="419">
        <f>H48/$P48*100</f>
        <v>77.517194318177644</v>
      </c>
      <c r="J48" s="420">
        <f>(H48/H44-1)*100</f>
        <v>3.14669213780292</v>
      </c>
      <c r="K48" s="421">
        <f t="shared" si="5"/>
        <v>-11.126119302983495</v>
      </c>
      <c r="L48" s="418">
        <f>SUM(L45:L47)</f>
        <v>9823.5535019999988</v>
      </c>
      <c r="M48" s="419">
        <f>L48/$P48*100</f>
        <v>3.8887141869776229</v>
      </c>
      <c r="N48" s="420">
        <f>(L48/L44-1)*100</f>
        <v>-7.4850943182697467</v>
      </c>
      <c r="O48" s="421">
        <f t="shared" si="6"/>
        <v>13.553631270478261</v>
      </c>
      <c r="P48" s="423">
        <f>SUM(P45:P47)</f>
        <v>252617.00988200001</v>
      </c>
      <c r="Q48" s="420">
        <f>(P48/P44-1)*100</f>
        <v>1.4170668845783885</v>
      </c>
      <c r="R48" s="421">
        <f t="shared" si="7"/>
        <v>-10.130779988802729</v>
      </c>
    </row>
    <row r="49" spans="1:18" s="245" customFormat="1" ht="18" customHeight="1" outlineLevel="2" x14ac:dyDescent="0.5">
      <c r="A49" s="240">
        <v>2019</v>
      </c>
      <c r="B49" s="260" t="s">
        <v>9</v>
      </c>
      <c r="C49" s="402" t="s">
        <v>223</v>
      </c>
      <c r="D49" s="403">
        <v>15791.68132</v>
      </c>
      <c r="E49" s="404">
        <v>19.281416981560952</v>
      </c>
      <c r="F49" s="405">
        <f>(D49/D47-1)*100</f>
        <v>7.9655144610758954</v>
      </c>
      <c r="G49" s="406">
        <f t="shared" si="4"/>
        <v>-14.589089772855068</v>
      </c>
      <c r="H49" s="395">
        <v>62897.880581999998</v>
      </c>
      <c r="I49" s="404">
        <v>76.79741239598215</v>
      </c>
      <c r="J49" s="405">
        <f>(H49/H47-1)*100</f>
        <v>5.7012483177595552</v>
      </c>
      <c r="K49" s="407">
        <f t="shared" si="5"/>
        <v>-18.373775100531699</v>
      </c>
      <c r="L49" s="403">
        <v>3211.4795779999999</v>
      </c>
      <c r="M49" s="404">
        <v>3.9211706224569003</v>
      </c>
      <c r="N49" s="405">
        <f>(L49/L47-1)*100</f>
        <v>5.6018031771678523</v>
      </c>
      <c r="O49" s="407">
        <f t="shared" si="6"/>
        <v>5.231970502329375</v>
      </c>
      <c r="P49" s="408">
        <v>81901.04148</v>
      </c>
      <c r="Q49" s="405">
        <f>(P49/P47-1)*100</f>
        <v>6.1264755636744939</v>
      </c>
      <c r="R49" s="406">
        <f t="shared" si="7"/>
        <v>-16.933409093986786</v>
      </c>
    </row>
    <row r="50" spans="1:18" s="245" customFormat="1" ht="18" customHeight="1" outlineLevel="2" x14ac:dyDescent="0.5">
      <c r="A50" s="242">
        <v>2019</v>
      </c>
      <c r="B50" s="262" t="s">
        <v>10</v>
      </c>
      <c r="C50" s="410" t="s">
        <v>224</v>
      </c>
      <c r="D50" s="411">
        <v>14399.789290999999</v>
      </c>
      <c r="E50" s="412">
        <v>18.78817082623554</v>
      </c>
      <c r="F50" s="425">
        <f t="shared" si="0"/>
        <v>-8.814083825496045</v>
      </c>
      <c r="G50" s="413">
        <f t="shared" si="4"/>
        <v>-1.9406624487173785</v>
      </c>
      <c r="H50" s="397">
        <v>59843.640958999997</v>
      </c>
      <c r="I50" s="412">
        <v>78.081180667298284</v>
      </c>
      <c r="J50" s="425">
        <f t="shared" si="1"/>
        <v>-4.8558704915632074</v>
      </c>
      <c r="K50" s="414">
        <f t="shared" si="5"/>
        <v>-21.174281832336629</v>
      </c>
      <c r="L50" s="411">
        <v>2399.4181899999999</v>
      </c>
      <c r="M50" s="412">
        <v>3.1306485064661826</v>
      </c>
      <c r="N50" s="425">
        <f t="shared" si="2"/>
        <v>-25.286207440426079</v>
      </c>
      <c r="O50" s="414">
        <f t="shared" si="6"/>
        <v>22.785278166580227</v>
      </c>
      <c r="P50" s="415">
        <v>76642.848440000002</v>
      </c>
      <c r="Q50" s="425">
        <f t="shared" si="3"/>
        <v>-6.4201784800063111</v>
      </c>
      <c r="R50" s="413">
        <f t="shared" si="7"/>
        <v>-17.194660572323496</v>
      </c>
    </row>
    <row r="51" spans="1:18" s="245" customFormat="1" ht="18" customHeight="1" outlineLevel="2" x14ac:dyDescent="0.5">
      <c r="A51" s="240">
        <v>2019</v>
      </c>
      <c r="B51" s="260" t="s">
        <v>11</v>
      </c>
      <c r="C51" s="402" t="s">
        <v>225</v>
      </c>
      <c r="D51" s="403">
        <v>15880.650005</v>
      </c>
      <c r="E51" s="404">
        <v>20.536252098150438</v>
      </c>
      <c r="F51" s="405">
        <f t="shared" si="0"/>
        <v>10.283905438293829</v>
      </c>
      <c r="G51" s="406">
        <f t="shared" si="4"/>
        <v>-2.9695414660920183</v>
      </c>
      <c r="H51" s="395">
        <v>57263.223791999997</v>
      </c>
      <c r="I51" s="404">
        <v>74.050621314307989</v>
      </c>
      <c r="J51" s="405">
        <f t="shared" si="1"/>
        <v>-4.3119321044785552</v>
      </c>
      <c r="K51" s="407">
        <f t="shared" si="5"/>
        <v>-26.553826361868861</v>
      </c>
      <c r="L51" s="403">
        <v>4185.9618959999998</v>
      </c>
      <c r="M51" s="404">
        <v>5.4131265875415782</v>
      </c>
      <c r="N51" s="405">
        <f t="shared" si="2"/>
        <v>74.457371101283513</v>
      </c>
      <c r="O51" s="407">
        <f t="shared" si="6"/>
        <v>42.185115363055559</v>
      </c>
      <c r="P51" s="408">
        <v>77329.835693000001</v>
      </c>
      <c r="Q51" s="405">
        <f t="shared" si="3"/>
        <v>0.89634880094233704</v>
      </c>
      <c r="R51" s="406">
        <f t="shared" si="7"/>
        <v>-20.505474832826142</v>
      </c>
    </row>
    <row r="52" spans="1:18" s="245" customFormat="1" ht="19.5" customHeight="1" outlineLevel="1" x14ac:dyDescent="0.5">
      <c r="A52" s="376">
        <v>2019</v>
      </c>
      <c r="B52" s="377" t="s">
        <v>699</v>
      </c>
      <c r="C52" s="417" t="s">
        <v>696</v>
      </c>
      <c r="D52" s="418">
        <f>SUM(D49:D51)</f>
        <v>46072.120616</v>
      </c>
      <c r="E52" s="419">
        <f>D52/$P52*100</f>
        <v>19.5325361043353</v>
      </c>
      <c r="F52" s="420">
        <f>(D52/D48-1)*100</f>
        <v>-1.9154399152463975</v>
      </c>
      <c r="G52" s="421">
        <f t="shared" si="4"/>
        <v>-7.0011065500846907</v>
      </c>
      <c r="H52" s="400">
        <f>SUM(H49:H51)</f>
        <v>180004.745333</v>
      </c>
      <c r="I52" s="419">
        <f>H52/$P52*100</f>
        <v>76.314029833206305</v>
      </c>
      <c r="J52" s="420">
        <f>(H52/H48-1)*100</f>
        <v>-8.0771843398757532</v>
      </c>
      <c r="K52" s="421">
        <f t="shared" si="5"/>
        <v>-22.056009166872691</v>
      </c>
      <c r="L52" s="418">
        <f>SUM(L49:L51)</f>
        <v>9796.8596639999996</v>
      </c>
      <c r="M52" s="419">
        <f>L52/$P52*100</f>
        <v>4.1534340624583974</v>
      </c>
      <c r="N52" s="420">
        <f>(L52/L48-1)*100</f>
        <v>-0.27173301386880233</v>
      </c>
      <c r="O52" s="421">
        <f t="shared" si="6"/>
        <v>23.231090348782924</v>
      </c>
      <c r="P52" s="423">
        <f>SUM(P49:P51)</f>
        <v>235873.72561299999</v>
      </c>
      <c r="Q52" s="420">
        <f>(P52/P48-1)*100</f>
        <v>-6.6279322508096321</v>
      </c>
      <c r="R52" s="421">
        <f t="shared" si="7"/>
        <v>-18.22196563227245</v>
      </c>
    </row>
    <row r="53" spans="1:18" s="245" customFormat="1" ht="18" customHeight="1" outlineLevel="2" x14ac:dyDescent="0.5">
      <c r="A53" s="242">
        <v>2019</v>
      </c>
      <c r="B53" s="262" t="s">
        <v>12</v>
      </c>
      <c r="C53" s="410" t="s">
        <v>226</v>
      </c>
      <c r="D53" s="411">
        <v>15927.072399000001</v>
      </c>
      <c r="E53" s="412">
        <v>20.748691177392921</v>
      </c>
      <c r="F53" s="425">
        <f>(D53/D51-1)*100</f>
        <v>0.2923204905679766</v>
      </c>
      <c r="G53" s="413">
        <f t="shared" si="4"/>
        <v>-7.1980976359569464</v>
      </c>
      <c r="H53" s="397">
        <v>57816.935870000001</v>
      </c>
      <c r="I53" s="412">
        <v>75.319915495899991</v>
      </c>
      <c r="J53" s="425">
        <f>(H53/H51-1)*100</f>
        <v>0.9669593175740232</v>
      </c>
      <c r="K53" s="414">
        <f t="shared" si="5"/>
        <v>-32.674966445946886</v>
      </c>
      <c r="L53" s="411">
        <v>3017.8089599999998</v>
      </c>
      <c r="M53" s="412">
        <v>3.9313933267070911</v>
      </c>
      <c r="N53" s="425">
        <f>(L53/L51-1)*100</f>
        <v>-27.906439786665459</v>
      </c>
      <c r="O53" s="414">
        <f t="shared" si="6"/>
        <v>5.5087473592658087</v>
      </c>
      <c r="P53" s="415">
        <v>76761.817228999993</v>
      </c>
      <c r="Q53" s="425">
        <f>(P53/P51-1)*100</f>
        <v>-0.73453985633054053</v>
      </c>
      <c r="R53" s="413">
        <f t="shared" si="7"/>
        <v>-27.514815205514644</v>
      </c>
    </row>
    <row r="54" spans="1:18" s="245" customFormat="1" ht="18" customHeight="1" outlineLevel="2" x14ac:dyDescent="0.5">
      <c r="A54" s="240">
        <v>2019</v>
      </c>
      <c r="B54" s="260" t="s">
        <v>13</v>
      </c>
      <c r="C54" s="402" t="s">
        <v>227</v>
      </c>
      <c r="D54" s="403">
        <v>14747.665518</v>
      </c>
      <c r="E54" s="404">
        <v>18.244431207016827</v>
      </c>
      <c r="F54" s="405">
        <f t="shared" si="0"/>
        <v>-7.4050450167731485</v>
      </c>
      <c r="G54" s="406">
        <f t="shared" si="4"/>
        <v>-14.808048616522084</v>
      </c>
      <c r="H54" s="395">
        <v>62463.597029999997</v>
      </c>
      <c r="I54" s="404">
        <v>77.2741148465648</v>
      </c>
      <c r="J54" s="405">
        <f t="shared" si="1"/>
        <v>8.0368512963881358</v>
      </c>
      <c r="K54" s="407">
        <f t="shared" si="5"/>
        <v>-15.206179927069275</v>
      </c>
      <c r="L54" s="403">
        <v>3622.5291480000001</v>
      </c>
      <c r="M54" s="404">
        <v>4.481453946418374</v>
      </c>
      <c r="N54" s="405">
        <f t="shared" si="2"/>
        <v>20.038385332383669</v>
      </c>
      <c r="O54" s="407">
        <f t="shared" si="6"/>
        <v>25.766882496697185</v>
      </c>
      <c r="P54" s="408">
        <v>80833.791696</v>
      </c>
      <c r="Q54" s="405">
        <f t="shared" si="3"/>
        <v>5.3046874266307054</v>
      </c>
      <c r="R54" s="406">
        <f t="shared" si="7"/>
        <v>-13.875332915870919</v>
      </c>
    </row>
    <row r="55" spans="1:18" s="245" customFormat="1" ht="18" customHeight="1" outlineLevel="2" x14ac:dyDescent="0.5">
      <c r="A55" s="242">
        <v>2019</v>
      </c>
      <c r="B55" s="262" t="s">
        <v>14</v>
      </c>
      <c r="C55" s="410" t="s">
        <v>228</v>
      </c>
      <c r="D55" s="411">
        <v>14992.337121</v>
      </c>
      <c r="E55" s="412">
        <v>17.465699886290459</v>
      </c>
      <c r="F55" s="425">
        <f t="shared" si="0"/>
        <v>1.6590531070925785</v>
      </c>
      <c r="G55" s="413">
        <f t="shared" si="4"/>
        <v>-17.74882669341261</v>
      </c>
      <c r="H55" s="397">
        <v>65873.536108</v>
      </c>
      <c r="I55" s="412">
        <v>76.741031289877043</v>
      </c>
      <c r="J55" s="425">
        <f t="shared" si="1"/>
        <v>5.4590821536618872</v>
      </c>
      <c r="K55" s="414">
        <f t="shared" si="5"/>
        <v>-5.860786243242055</v>
      </c>
      <c r="L55" s="411">
        <v>4972.8690980000001</v>
      </c>
      <c r="M55" s="412">
        <v>5.7932688238324959</v>
      </c>
      <c r="N55" s="425">
        <f t="shared" si="2"/>
        <v>37.276165210306814</v>
      </c>
      <c r="O55" s="414">
        <f t="shared" si="6"/>
        <v>128.00972947940349</v>
      </c>
      <c r="P55" s="415">
        <v>85838.742327</v>
      </c>
      <c r="Q55" s="425">
        <f t="shared" si="3"/>
        <v>6.1916563926911028</v>
      </c>
      <c r="R55" s="413">
        <f t="shared" si="7"/>
        <v>-5.0278769741104012</v>
      </c>
    </row>
    <row r="56" spans="1:18" s="245" customFormat="1" ht="19.5" customHeight="1" outlineLevel="1" x14ac:dyDescent="0.5">
      <c r="A56" s="376">
        <v>2019</v>
      </c>
      <c r="B56" s="377" t="s">
        <v>700</v>
      </c>
      <c r="C56" s="417" t="s">
        <v>697</v>
      </c>
      <c r="D56" s="418">
        <f>SUM(D53:D55)</f>
        <v>45667.075037999995</v>
      </c>
      <c r="E56" s="419">
        <f>D56/$P56*100</f>
        <v>18.759503251341076</v>
      </c>
      <c r="F56" s="420">
        <f>(D56/D52-1)*100</f>
        <v>-0.8791554905318133</v>
      </c>
      <c r="G56" s="421">
        <f t="shared" si="4"/>
        <v>-13.346933649437132</v>
      </c>
      <c r="H56" s="400">
        <f>SUM(H53:H55)</f>
        <v>186154.06900799999</v>
      </c>
      <c r="I56" s="419">
        <f>H56/$P56*100</f>
        <v>76.469926306865275</v>
      </c>
      <c r="J56" s="420">
        <f>(H56/H52-1)*100</f>
        <v>3.4162008693848778</v>
      </c>
      <c r="K56" s="421">
        <f t="shared" si="5"/>
        <v>-18.893191085487004</v>
      </c>
      <c r="L56" s="418">
        <f>SUM(L53:L55)</f>
        <v>11613.207205999999</v>
      </c>
      <c r="M56" s="419">
        <f>L56/$P56*100</f>
        <v>4.7705704417936321</v>
      </c>
      <c r="N56" s="420">
        <f>(L56/L52-1)*100</f>
        <v>18.540099626765461</v>
      </c>
      <c r="O56" s="421">
        <f t="shared" si="6"/>
        <v>46.602022127780529</v>
      </c>
      <c r="P56" s="423">
        <f>SUM(P53:P55)</f>
        <v>243434.35125200002</v>
      </c>
      <c r="Q56" s="420">
        <f>(P56/P52-1)*100</f>
        <v>3.2053700001350771</v>
      </c>
      <c r="R56" s="421">
        <f t="shared" si="7"/>
        <v>-16.097574760068532</v>
      </c>
    </row>
    <row r="57" spans="1:18" s="245" customFormat="1" ht="18" customHeight="1" x14ac:dyDescent="0.5">
      <c r="A57" s="376">
        <v>2019</v>
      </c>
      <c r="B57" s="377" t="s">
        <v>21</v>
      </c>
      <c r="C57" s="417" t="s">
        <v>240</v>
      </c>
      <c r="D57" s="418">
        <f>SUBTOTAL(9,D41:D43,D45:D47,D49:D51,D53:D55)</f>
        <v>187332.26749199998</v>
      </c>
      <c r="E57" s="419">
        <f>(D57/$P57)*100</f>
        <v>19.09581107196346</v>
      </c>
      <c r="F57" s="420"/>
      <c r="G57" s="421">
        <f t="shared" si="4"/>
        <v>-8.0665830225176585</v>
      </c>
      <c r="H57" s="418">
        <f>SUBTOTAL(9,H41:H43,H45:H47,H49:H51,H53:H55)</f>
        <v>751828.12868199998</v>
      </c>
      <c r="I57" s="419">
        <f>(H57/$P57)*100</f>
        <v>76.637987123667344</v>
      </c>
      <c r="J57" s="420"/>
      <c r="K57" s="421">
        <f t="shared" si="5"/>
        <v>-13.427980178266875</v>
      </c>
      <c r="L57" s="418">
        <f>SUBTOTAL(9,L41:L43,L45:L47,L49:L51,L53:L55)</f>
        <v>41851.967145000002</v>
      </c>
      <c r="M57" s="419">
        <f>(L57/$P57)*100</f>
        <v>4.2662018043691896</v>
      </c>
      <c r="N57" s="420"/>
      <c r="O57" s="421">
        <f t="shared" si="6"/>
        <v>32.072712523349537</v>
      </c>
      <c r="P57" s="418">
        <f>SUBTOTAL(9,P41:P43,P45:P47,P49:P51,P53:P55)</f>
        <v>981012.363319</v>
      </c>
      <c r="Q57" s="420"/>
      <c r="R57" s="421">
        <f t="shared" si="7"/>
        <v>-11.132173980490656</v>
      </c>
    </row>
    <row r="58" spans="1:18" s="245" customFormat="1" ht="18" customHeight="1" outlineLevel="2" x14ac:dyDescent="0.5">
      <c r="A58" s="240">
        <v>2020</v>
      </c>
      <c r="B58" s="260" t="s">
        <v>3</v>
      </c>
      <c r="C58" s="402" t="s">
        <v>217</v>
      </c>
      <c r="D58" s="403">
        <v>13665.336098</v>
      </c>
      <c r="E58" s="404">
        <v>16.609399934824008</v>
      </c>
      <c r="F58" s="405">
        <f>(D58/D55-1)*100</f>
        <v>-8.8511951958527462</v>
      </c>
      <c r="G58" s="406">
        <f t="shared" si="4"/>
        <v>-18.704017258214002</v>
      </c>
      <c r="H58" s="395">
        <v>65303.139630999998</v>
      </c>
      <c r="I58" s="404">
        <v>79.372066325516755</v>
      </c>
      <c r="J58" s="405">
        <f>(H58/H55-1)*100</f>
        <v>-0.86589624711330693</v>
      </c>
      <c r="K58" s="407">
        <f t="shared" si="5"/>
        <v>2.994170741912594</v>
      </c>
      <c r="L58" s="403">
        <v>3306.2370940000001</v>
      </c>
      <c r="M58" s="404">
        <v>4.0185337396592375</v>
      </c>
      <c r="N58" s="405">
        <f>(L58/L55-1)*100</f>
        <v>-33.514495780117961</v>
      </c>
      <c r="O58" s="407">
        <f t="shared" si="6"/>
        <v>27.645604870343199</v>
      </c>
      <c r="P58" s="408">
        <v>82274.712822999994</v>
      </c>
      <c r="Q58" s="405">
        <f>(P58/P55-1)*100</f>
        <v>-4.1520057346867256</v>
      </c>
      <c r="R58" s="406">
        <f t="shared" si="7"/>
        <v>-0.63947609587982068</v>
      </c>
    </row>
    <row r="59" spans="1:18" s="245" customFormat="1" ht="18" customHeight="1" outlineLevel="2" x14ac:dyDescent="0.5">
      <c r="A59" s="242">
        <v>2020</v>
      </c>
      <c r="B59" s="262" t="s">
        <v>4</v>
      </c>
      <c r="C59" s="410" t="s">
        <v>218</v>
      </c>
      <c r="D59" s="411">
        <v>13245.401425</v>
      </c>
      <c r="E59" s="412">
        <v>20.745821760966109</v>
      </c>
      <c r="F59" s="425">
        <f t="shared" si="0"/>
        <v>-3.072991911713463</v>
      </c>
      <c r="G59" s="413">
        <f t="shared" si="4"/>
        <v>-11.769700459736665</v>
      </c>
      <c r="H59" s="397">
        <v>47818.035559000004</v>
      </c>
      <c r="I59" s="412">
        <v>74.895762750848718</v>
      </c>
      <c r="J59" s="425">
        <f t="shared" si="1"/>
        <v>-26.775288555497955</v>
      </c>
      <c r="K59" s="414">
        <f t="shared" si="5"/>
        <v>-19.940927398248785</v>
      </c>
      <c r="L59" s="411">
        <v>2782.6790080000001</v>
      </c>
      <c r="M59" s="412">
        <v>4.3584154881851749</v>
      </c>
      <c r="N59" s="425">
        <f t="shared" si="2"/>
        <v>-15.835467061637177</v>
      </c>
      <c r="O59" s="414">
        <f t="shared" si="6"/>
        <v>-20.921493580405613</v>
      </c>
      <c r="P59" s="415">
        <v>63846.115991999999</v>
      </c>
      <c r="Q59" s="425">
        <f t="shared" si="3"/>
        <v>-22.398858894404139</v>
      </c>
      <c r="R59" s="413">
        <f t="shared" si="7"/>
        <v>-18.417556315494089</v>
      </c>
    </row>
    <row r="60" spans="1:18" s="245" customFormat="1" ht="18" customHeight="1" outlineLevel="2" x14ac:dyDescent="0.5">
      <c r="A60" s="240">
        <v>2020</v>
      </c>
      <c r="B60" s="260" t="s">
        <v>5</v>
      </c>
      <c r="C60" s="402" t="s">
        <v>219</v>
      </c>
      <c r="D60" s="403">
        <v>13621.355856</v>
      </c>
      <c r="E60" s="404">
        <v>29.90264458831798</v>
      </c>
      <c r="F60" s="405">
        <f t="shared" si="0"/>
        <v>2.8383770256324992</v>
      </c>
      <c r="G60" s="406">
        <f t="shared" si="4"/>
        <v>-18.91841147630603</v>
      </c>
      <c r="H60" s="395">
        <v>29892.687870999998</v>
      </c>
      <c r="I60" s="404">
        <v>65.622719988062002</v>
      </c>
      <c r="J60" s="405">
        <f t="shared" si="1"/>
        <v>-37.486583207465564</v>
      </c>
      <c r="K60" s="407">
        <f t="shared" si="5"/>
        <v>-55.193157819414161</v>
      </c>
      <c r="L60" s="403">
        <v>2038.3013699999999</v>
      </c>
      <c r="M60" s="404">
        <v>4.4746354236200219</v>
      </c>
      <c r="N60" s="405">
        <f t="shared" si="2"/>
        <v>-26.750395423258254</v>
      </c>
      <c r="O60" s="407">
        <f t="shared" si="6"/>
        <v>-54.797791877764368</v>
      </c>
      <c r="P60" s="408">
        <v>45552.345096999998</v>
      </c>
      <c r="Q60" s="405">
        <f t="shared" si="3"/>
        <v>-28.652911161099027</v>
      </c>
      <c r="R60" s="406">
        <f t="shared" si="7"/>
        <v>-48.249746269128536</v>
      </c>
    </row>
    <row r="61" spans="1:18" s="245" customFormat="1" ht="19.5" customHeight="1" outlineLevel="1" x14ac:dyDescent="0.5">
      <c r="A61" s="376">
        <v>2020</v>
      </c>
      <c r="B61" s="377" t="s">
        <v>693</v>
      </c>
      <c r="C61" s="417" t="s">
        <v>694</v>
      </c>
      <c r="D61" s="418">
        <f>SUM(D58:D60)</f>
        <v>40532.093378999998</v>
      </c>
      <c r="E61" s="419">
        <f>D61/$P61*100</f>
        <v>21.146461214029301</v>
      </c>
      <c r="F61" s="420">
        <f>(D61/D56-1)*100</f>
        <v>-11.24438483245781</v>
      </c>
      <c r="G61" s="421">
        <f t="shared" si="4"/>
        <v>-16.637053120591581</v>
      </c>
      <c r="H61" s="400">
        <f>SUM(H58:H60)</f>
        <v>143013.86306100001</v>
      </c>
      <c r="I61" s="419">
        <f>H61/$P61*100</f>
        <v>74.613395365728024</v>
      </c>
      <c r="J61" s="420">
        <f>(H61/H56-1)*100</f>
        <v>-23.174463054657181</v>
      </c>
      <c r="K61" s="421">
        <f t="shared" si="5"/>
        <v>-24.669160520758826</v>
      </c>
      <c r="L61" s="418">
        <f>SUM(L58:L60)</f>
        <v>8127.2174720000003</v>
      </c>
      <c r="M61" s="419">
        <f>L61/$P61*100</f>
        <v>4.2401434202426929</v>
      </c>
      <c r="N61" s="420">
        <f>(L61/L56-1)*100</f>
        <v>-30.017459192486907</v>
      </c>
      <c r="O61" s="421">
        <f t="shared" si="6"/>
        <v>-23.460613542348852</v>
      </c>
      <c r="P61" s="423">
        <f>SUM(P58:P60)</f>
        <v>191673.17391199997</v>
      </c>
      <c r="Q61" s="420">
        <f>(P61/P56-1)*100</f>
        <v>-21.262889593760558</v>
      </c>
      <c r="R61" s="421">
        <f t="shared" si="7"/>
        <v>-23.04979340982284</v>
      </c>
    </row>
    <row r="62" spans="1:18" s="245" customFormat="1" ht="18" customHeight="1" outlineLevel="2" x14ac:dyDescent="0.5">
      <c r="A62" s="242">
        <v>2020</v>
      </c>
      <c r="B62" s="262" t="s">
        <v>6</v>
      </c>
      <c r="C62" s="410" t="s">
        <v>220</v>
      </c>
      <c r="D62" s="411">
        <v>11595.212407000001</v>
      </c>
      <c r="E62" s="412">
        <v>30.402891627906058</v>
      </c>
      <c r="F62" s="425">
        <f>(D62/D60-1)*100</f>
        <v>-14.874756011219791</v>
      </c>
      <c r="G62" s="413">
        <f t="shared" si="4"/>
        <v>-29.998225118947154</v>
      </c>
      <c r="H62" s="397">
        <v>24727.512382000001</v>
      </c>
      <c r="I62" s="412">
        <v>64.836059296662711</v>
      </c>
      <c r="J62" s="425">
        <f>(H62/H60-1)*100</f>
        <v>-17.279060054050632</v>
      </c>
      <c r="K62" s="414">
        <f t="shared" si="5"/>
        <v>-63.728522360893095</v>
      </c>
      <c r="L62" s="411">
        <v>1815.793576</v>
      </c>
      <c r="M62" s="412">
        <v>4.7610490754312238</v>
      </c>
      <c r="N62" s="425">
        <f>(L62/L60-1)*100</f>
        <v>-10.916334418202345</v>
      </c>
      <c r="O62" s="414">
        <f t="shared" si="6"/>
        <v>-54.590155779764473</v>
      </c>
      <c r="P62" s="415">
        <v>38138.518365000004</v>
      </c>
      <c r="Q62" s="425">
        <f>(P62/P60-1)*100</f>
        <v>-16.275400786090934</v>
      </c>
      <c r="R62" s="413">
        <f t="shared" si="7"/>
        <v>-57.020378654986438</v>
      </c>
    </row>
    <row r="63" spans="1:18" s="245" customFormat="1" ht="18" customHeight="1" outlineLevel="2" x14ac:dyDescent="0.5">
      <c r="A63" s="240">
        <v>2020</v>
      </c>
      <c r="B63" s="260" t="s">
        <v>7</v>
      </c>
      <c r="C63" s="402" t="s">
        <v>221</v>
      </c>
      <c r="D63" s="403">
        <v>10523.686517</v>
      </c>
      <c r="E63" s="404">
        <v>28.186994962939565</v>
      </c>
      <c r="F63" s="405">
        <f t="shared" si="0"/>
        <v>-9.2411061771763947</v>
      </c>
      <c r="G63" s="406">
        <f t="shared" si="4"/>
        <v>-33.314498268464277</v>
      </c>
      <c r="H63" s="395">
        <v>24389.752505</v>
      </c>
      <c r="I63" s="404">
        <v>65.326331214373411</v>
      </c>
      <c r="J63" s="405">
        <f t="shared" si="1"/>
        <v>-1.3659274405858457</v>
      </c>
      <c r="K63" s="407">
        <f t="shared" si="5"/>
        <v>-64.207906236897045</v>
      </c>
      <c r="L63" s="403">
        <v>2421.816229</v>
      </c>
      <c r="M63" s="404">
        <v>6.4866738226870249</v>
      </c>
      <c r="N63" s="405">
        <f t="shared" si="2"/>
        <v>33.375085197459683</v>
      </c>
      <c r="O63" s="407">
        <f t="shared" si="6"/>
        <v>-13.001765689502298</v>
      </c>
      <c r="P63" s="408">
        <v>37335.255251000002</v>
      </c>
      <c r="Q63" s="405">
        <f t="shared" si="3"/>
        <v>-2.1061728363762633</v>
      </c>
      <c r="R63" s="406">
        <f t="shared" si="7"/>
        <v>-56.941232978354229</v>
      </c>
    </row>
    <row r="64" spans="1:18" s="245" customFormat="1" ht="18" customHeight="1" outlineLevel="2" x14ac:dyDescent="0.5">
      <c r="A64" s="242">
        <v>2020</v>
      </c>
      <c r="B64" s="262" t="s">
        <v>8</v>
      </c>
      <c r="C64" s="410" t="s">
        <v>222</v>
      </c>
      <c r="D64" s="411">
        <v>13555.394713</v>
      </c>
      <c r="E64" s="412">
        <v>30.680704532013571</v>
      </c>
      <c r="F64" s="425">
        <f t="shared" si="0"/>
        <v>28.808423655556137</v>
      </c>
      <c r="G64" s="413">
        <f t="shared" si="4"/>
        <v>-7.3236640066649317</v>
      </c>
      <c r="H64" s="397">
        <v>27375.148475999998</v>
      </c>
      <c r="I64" s="412">
        <v>61.95974810727428</v>
      </c>
      <c r="J64" s="425">
        <f t="shared" si="1"/>
        <v>12.24037009144714</v>
      </c>
      <c r="K64" s="414">
        <f t="shared" si="5"/>
        <v>-53.995471071162072</v>
      </c>
      <c r="L64" s="411">
        <v>3251.6062099999999</v>
      </c>
      <c r="M64" s="412">
        <v>7.359547360712142</v>
      </c>
      <c r="N64" s="425">
        <f t="shared" si="2"/>
        <v>34.263127443927942</v>
      </c>
      <c r="O64" s="414">
        <f t="shared" si="6"/>
        <v>6.9212712266161436</v>
      </c>
      <c r="P64" s="415">
        <v>44182.149399000002</v>
      </c>
      <c r="Q64" s="425">
        <f t="shared" si="3"/>
        <v>18.338950951236921</v>
      </c>
      <c r="R64" s="413">
        <f t="shared" si="7"/>
        <v>-42.749253076487378</v>
      </c>
    </row>
    <row r="65" spans="1:18" s="245" customFormat="1" ht="19.5" customHeight="1" outlineLevel="1" x14ac:dyDescent="0.5">
      <c r="A65" s="376">
        <v>2020</v>
      </c>
      <c r="B65" s="377" t="s">
        <v>698</v>
      </c>
      <c r="C65" s="417" t="s">
        <v>695</v>
      </c>
      <c r="D65" s="418">
        <f>SUM(D62:D64)</f>
        <v>35674.293637000002</v>
      </c>
      <c r="E65" s="419">
        <f>D65/$P65*100</f>
        <v>29.814064141670521</v>
      </c>
      <c r="F65" s="420">
        <f>(D65/D61-1)*100</f>
        <v>-11.985069945873706</v>
      </c>
      <c r="G65" s="421">
        <f t="shared" si="4"/>
        <v>-24.051739947383766</v>
      </c>
      <c r="H65" s="400">
        <f>SUM(H62:H64)</f>
        <v>76492.413363</v>
      </c>
      <c r="I65" s="419">
        <f>H65/$P65*100</f>
        <v>63.926976145937175</v>
      </c>
      <c r="J65" s="420">
        <f>(H65/H61-1)*100</f>
        <v>-46.513987017906423</v>
      </c>
      <c r="K65" s="421">
        <f t="shared" si="5"/>
        <v>-60.937707503447584</v>
      </c>
      <c r="L65" s="418">
        <f>SUM(L62:L64)</f>
        <v>7489.216015</v>
      </c>
      <c r="M65" s="419">
        <f>L65/$P65*100</f>
        <v>6.2589597123923033</v>
      </c>
      <c r="N65" s="420">
        <f>(L65/L61-1)*100</f>
        <v>-7.8501831555271124</v>
      </c>
      <c r="O65" s="421">
        <f t="shared" si="6"/>
        <v>-23.762658660379323</v>
      </c>
      <c r="P65" s="423">
        <f>SUM(P62:P64)</f>
        <v>119655.92301500001</v>
      </c>
      <c r="Q65" s="420">
        <f>(P65/P61-1)*100</f>
        <v>-37.57294222615846</v>
      </c>
      <c r="R65" s="421">
        <f t="shared" si="7"/>
        <v>-52.633465548938084</v>
      </c>
    </row>
    <row r="66" spans="1:18" s="245" customFormat="1" ht="18" customHeight="1" outlineLevel="2" x14ac:dyDescent="0.5">
      <c r="A66" s="240">
        <v>2020</v>
      </c>
      <c r="B66" s="260" t="s">
        <v>9</v>
      </c>
      <c r="C66" s="402" t="s">
        <v>223</v>
      </c>
      <c r="D66" s="403">
        <v>14436.988926</v>
      </c>
      <c r="E66" s="404">
        <v>28.260967558764101</v>
      </c>
      <c r="F66" s="405">
        <f>(D66/D64-1)*100</f>
        <v>6.5036410349196716</v>
      </c>
      <c r="G66" s="406">
        <f t="shared" si="4"/>
        <v>-8.5785190731039851</v>
      </c>
      <c r="H66" s="395">
        <v>33468.448402000002</v>
      </c>
      <c r="I66" s="404">
        <v>65.515789987736412</v>
      </c>
      <c r="J66" s="405">
        <f>(H66/H64-1)*100</f>
        <v>22.25850914139167</v>
      </c>
      <c r="K66" s="407">
        <f t="shared" si="5"/>
        <v>-46.789227089508735</v>
      </c>
      <c r="L66" s="403">
        <v>3179.1155840000001</v>
      </c>
      <c r="M66" s="404">
        <v>6.2232424534995019</v>
      </c>
      <c r="N66" s="405">
        <f>(L66/L64-1)*100</f>
        <v>-2.2293789997405611</v>
      </c>
      <c r="O66" s="407">
        <f t="shared" si="6"/>
        <v>-1.0077596078052919</v>
      </c>
      <c r="P66" s="408">
        <v>51084.552911999999</v>
      </c>
      <c r="Q66" s="405">
        <f>(P66/P64-1)*100</f>
        <v>15.622606882851709</v>
      </c>
      <c r="R66" s="406">
        <f t="shared" si="7"/>
        <v>-37.626491691836783</v>
      </c>
    </row>
    <row r="67" spans="1:18" s="245" customFormat="1" ht="18" customHeight="1" outlineLevel="2" x14ac:dyDescent="0.5">
      <c r="A67" s="242">
        <v>2020</v>
      </c>
      <c r="B67" s="262" t="s">
        <v>10</v>
      </c>
      <c r="C67" s="410" t="s">
        <v>224</v>
      </c>
      <c r="D67" s="411">
        <v>15473.537805</v>
      </c>
      <c r="E67" s="412">
        <v>27.572371614914449</v>
      </c>
      <c r="F67" s="425">
        <f t="shared" si="0"/>
        <v>7.1798134937490321</v>
      </c>
      <c r="G67" s="413">
        <f t="shared" si="4"/>
        <v>7.4566960134000215</v>
      </c>
      <c r="H67" s="397">
        <v>38021.458642999998</v>
      </c>
      <c r="I67" s="412">
        <v>67.750620462965088</v>
      </c>
      <c r="J67" s="425">
        <f t="shared" si="1"/>
        <v>13.603888015101173</v>
      </c>
      <c r="K67" s="414">
        <f t="shared" si="5"/>
        <v>-36.465331932177705</v>
      </c>
      <c r="L67" s="411">
        <v>2624.7237599999999</v>
      </c>
      <c r="M67" s="412">
        <v>4.6770079221204659</v>
      </c>
      <c r="N67" s="425">
        <f t="shared" si="2"/>
        <v>-17.43855513747814</v>
      </c>
      <c r="O67" s="414">
        <f t="shared" si="6"/>
        <v>9.3900084169987963</v>
      </c>
      <c r="P67" s="415">
        <v>56119.720207999999</v>
      </c>
      <c r="Q67" s="425">
        <f t="shared" si="3"/>
        <v>9.8565358977962489</v>
      </c>
      <c r="R67" s="413">
        <f t="shared" si="7"/>
        <v>-26.777616763639166</v>
      </c>
    </row>
    <row r="68" spans="1:18" s="245" customFormat="1" ht="18" customHeight="1" outlineLevel="2" x14ac:dyDescent="0.5">
      <c r="A68" s="240">
        <v>2020</v>
      </c>
      <c r="B68" s="260" t="s">
        <v>11</v>
      </c>
      <c r="C68" s="402" t="s">
        <v>225</v>
      </c>
      <c r="D68" s="403">
        <v>15868.172477</v>
      </c>
      <c r="E68" s="404">
        <v>29.729648942754373</v>
      </c>
      <c r="F68" s="405">
        <f t="shared" si="0"/>
        <v>2.5503842558389112</v>
      </c>
      <c r="G68" s="406">
        <f t="shared" si="4"/>
        <v>-7.857063782698015E-2</v>
      </c>
      <c r="H68" s="395">
        <v>35072.322852999998</v>
      </c>
      <c r="I68" s="404">
        <v>65.70938446364552</v>
      </c>
      <c r="J68" s="405">
        <f t="shared" si="1"/>
        <v>-7.7565035515620773</v>
      </c>
      <c r="K68" s="407">
        <f t="shared" si="5"/>
        <v>-38.752447853102176</v>
      </c>
      <c r="L68" s="403">
        <v>2434.4116779999999</v>
      </c>
      <c r="M68" s="404">
        <v>4.5609665936001029</v>
      </c>
      <c r="N68" s="405">
        <f t="shared" si="2"/>
        <v>-7.2507471033827926</v>
      </c>
      <c r="O68" s="407">
        <f t="shared" si="6"/>
        <v>-41.843434353134882</v>
      </c>
      <c r="P68" s="408">
        <v>53374.907008000002</v>
      </c>
      <c r="Q68" s="405">
        <f t="shared" si="3"/>
        <v>-4.8909958742251796</v>
      </c>
      <c r="R68" s="406">
        <f t="shared" si="7"/>
        <v>-30.97760194409469</v>
      </c>
    </row>
    <row r="69" spans="1:18" s="245" customFormat="1" ht="19.5" customHeight="1" outlineLevel="1" x14ac:dyDescent="0.5">
      <c r="A69" s="376">
        <v>2020</v>
      </c>
      <c r="B69" s="377" t="s">
        <v>699</v>
      </c>
      <c r="C69" s="417" t="s">
        <v>696</v>
      </c>
      <c r="D69" s="418">
        <f>SUM(D66:D68)</f>
        <v>45778.699207999998</v>
      </c>
      <c r="E69" s="419">
        <f>D69/$P69*100</f>
        <v>28.508489812632703</v>
      </c>
      <c r="F69" s="420">
        <f>(D69/D65-1)*100</f>
        <v>28.32405225403005</v>
      </c>
      <c r="G69" s="421">
        <f t="shared" si="4"/>
        <v>-0.63687410971506875</v>
      </c>
      <c r="H69" s="400">
        <f>SUM(H66:H68)</f>
        <v>106562.22989799999</v>
      </c>
      <c r="I69" s="419">
        <f>H69/$P69*100</f>
        <v>66.361174476702203</v>
      </c>
      <c r="J69" s="420">
        <f>(H69/H65-1)*100</f>
        <v>39.310848243605044</v>
      </c>
      <c r="K69" s="421">
        <f t="shared" si="5"/>
        <v>-40.800321846590727</v>
      </c>
      <c r="L69" s="418">
        <f>SUM(L66:L68)</f>
        <v>8238.2510220000004</v>
      </c>
      <c r="M69" s="419">
        <f>L69/$P69*100</f>
        <v>5.1303357106650873</v>
      </c>
      <c r="N69" s="420">
        <f>(L69/L65-1)*100</f>
        <v>10.001514250620813</v>
      </c>
      <c r="O69" s="421">
        <f t="shared" si="6"/>
        <v>-15.909267821068573</v>
      </c>
      <c r="P69" s="423">
        <f>SUM(P66:P68)</f>
        <v>160579.18012800001</v>
      </c>
      <c r="Q69" s="420">
        <f>(P69/P65-1)*100</f>
        <v>34.20077843356728</v>
      </c>
      <c r="R69" s="421">
        <f t="shared" si="7"/>
        <v>-31.921548400238684</v>
      </c>
    </row>
    <row r="70" spans="1:18" s="245" customFormat="1" ht="18" customHeight="1" outlineLevel="2" x14ac:dyDescent="0.5">
      <c r="A70" s="242">
        <v>2020</v>
      </c>
      <c r="B70" s="262" t="s">
        <v>12</v>
      </c>
      <c r="C70" s="410" t="s">
        <v>226</v>
      </c>
      <c r="D70" s="411">
        <v>15520.342569</v>
      </c>
      <c r="E70" s="412">
        <v>27.763491615802838</v>
      </c>
      <c r="F70" s="425">
        <f>(D70/D68-1)*100</f>
        <v>-2.1919972731841653</v>
      </c>
      <c r="G70" s="413">
        <f t="shared" si="4"/>
        <v>-2.5537011436297385</v>
      </c>
      <c r="H70" s="397">
        <v>36934.253058000002</v>
      </c>
      <c r="I70" s="412">
        <v>66.069664413199419</v>
      </c>
      <c r="J70" s="425">
        <f>(H70/H68-1)*100</f>
        <v>5.3088305921566326</v>
      </c>
      <c r="K70" s="414">
        <f t="shared" si="5"/>
        <v>-36.11862596619477</v>
      </c>
      <c r="L70" s="411">
        <v>3447.3881139999999</v>
      </c>
      <c r="M70" s="412">
        <v>6.1668439709977481</v>
      </c>
      <c r="N70" s="425">
        <f>(L70/L68-1)*100</f>
        <v>41.610728586062919</v>
      </c>
      <c r="O70" s="414">
        <f t="shared" si="6"/>
        <v>14.234802788841883</v>
      </c>
      <c r="P70" s="415">
        <v>55901.983740999996</v>
      </c>
      <c r="Q70" s="425">
        <f>(P70/P68-1)*100</f>
        <v>4.7345782403353409</v>
      </c>
      <c r="R70" s="413">
        <f t="shared" si="7"/>
        <v>-27.174752032992934</v>
      </c>
    </row>
    <row r="71" spans="1:18" s="245" customFormat="1" ht="18" customHeight="1" outlineLevel="2" x14ac:dyDescent="0.5">
      <c r="A71" s="240">
        <v>2020</v>
      </c>
      <c r="B71" s="260" t="s">
        <v>13</v>
      </c>
      <c r="C71" s="402" t="s">
        <v>227</v>
      </c>
      <c r="D71" s="403">
        <v>15464.046635000001</v>
      </c>
      <c r="E71" s="404">
        <v>26.296574280784114</v>
      </c>
      <c r="F71" s="405">
        <f t="shared" si="0"/>
        <v>-0.36272352720129186</v>
      </c>
      <c r="G71" s="406">
        <f t="shared" si="4"/>
        <v>4.8575899427989677</v>
      </c>
      <c r="H71" s="395">
        <v>38204.065912999999</v>
      </c>
      <c r="I71" s="404">
        <v>64.965922621790966</v>
      </c>
      <c r="J71" s="405">
        <f t="shared" si="1"/>
        <v>3.4380358335822647</v>
      </c>
      <c r="K71" s="407">
        <f t="shared" si="5"/>
        <v>-38.837870808734628</v>
      </c>
      <c r="L71" s="403">
        <v>5138.2037039999996</v>
      </c>
      <c r="M71" s="404">
        <v>8.7375030974249306</v>
      </c>
      <c r="N71" s="405">
        <f t="shared" si="2"/>
        <v>49.046278924427476</v>
      </c>
      <c r="O71" s="407">
        <f t="shared" si="6"/>
        <v>41.84023079115331</v>
      </c>
      <c r="P71" s="408">
        <v>58806.316251999997</v>
      </c>
      <c r="Q71" s="405">
        <f t="shared" si="3"/>
        <v>5.1954015164400902</v>
      </c>
      <c r="R71" s="406">
        <f t="shared" si="7"/>
        <v>-27.25033056328844</v>
      </c>
    </row>
    <row r="72" spans="1:18" s="245" customFormat="1" ht="18" customHeight="1" outlineLevel="2" x14ac:dyDescent="0.5">
      <c r="A72" s="242">
        <v>2020</v>
      </c>
      <c r="B72" s="262" t="s">
        <v>14</v>
      </c>
      <c r="C72" s="410" t="s">
        <v>228</v>
      </c>
      <c r="D72" s="411">
        <v>16011.81134</v>
      </c>
      <c r="E72" s="412">
        <v>24.507104662947565</v>
      </c>
      <c r="F72" s="425">
        <f t="shared" si="0"/>
        <v>3.5421821850965873</v>
      </c>
      <c r="G72" s="413">
        <f t="shared" si="4"/>
        <v>6.7999686157804273</v>
      </c>
      <c r="H72" s="397">
        <v>46392.399966999998</v>
      </c>
      <c r="I72" s="412">
        <v>71.00654494450184</v>
      </c>
      <c r="J72" s="425">
        <f t="shared" si="1"/>
        <v>21.433148169744133</v>
      </c>
      <c r="K72" s="414">
        <f t="shared" si="5"/>
        <v>-29.573539378636937</v>
      </c>
      <c r="L72" s="411">
        <v>2931.1743299999998</v>
      </c>
      <c r="M72" s="412">
        <v>4.4863503925506034</v>
      </c>
      <c r="N72" s="425">
        <f t="shared" si="2"/>
        <v>-42.953325736810847</v>
      </c>
      <c r="O72" s="414">
        <f t="shared" si="6"/>
        <v>-41.056676292185813</v>
      </c>
      <c r="P72" s="415">
        <v>65335.385636999999</v>
      </c>
      <c r="Q72" s="425">
        <f t="shared" si="3"/>
        <v>11.102666858133547</v>
      </c>
      <c r="R72" s="413">
        <f t="shared" si="7"/>
        <v>-23.885900625026757</v>
      </c>
    </row>
    <row r="73" spans="1:18" s="245" customFormat="1" ht="19.5" customHeight="1" outlineLevel="1" x14ac:dyDescent="0.5">
      <c r="A73" s="376">
        <v>2020</v>
      </c>
      <c r="B73" s="377" t="s">
        <v>700</v>
      </c>
      <c r="C73" s="417" t="s">
        <v>697</v>
      </c>
      <c r="D73" s="418">
        <f>SUM(D70:D72)</f>
        <v>46996.200543999999</v>
      </c>
      <c r="E73" s="419">
        <f>D73/$P73*100</f>
        <v>26.102665239024191</v>
      </c>
      <c r="F73" s="420">
        <f>(D73/D69-1)*100</f>
        <v>2.6595367650534607</v>
      </c>
      <c r="G73" s="421">
        <f t="shared" si="4"/>
        <v>2.9104677820815716</v>
      </c>
      <c r="H73" s="400">
        <f>SUM(H70:H72)</f>
        <v>121530.71893800001</v>
      </c>
      <c r="I73" s="419">
        <f>H73/$P73*100</f>
        <v>67.500683799459949</v>
      </c>
      <c r="J73" s="420">
        <f>(H73/H69-1)*100</f>
        <v>14.046711535905043</v>
      </c>
      <c r="K73" s="421">
        <f t="shared" si="5"/>
        <v>-34.714981205821928</v>
      </c>
      <c r="L73" s="418">
        <f>SUM(L70:L72)</f>
        <v>11516.766147999999</v>
      </c>
      <c r="M73" s="419">
        <f>L73/$P73*100</f>
        <v>6.3966509615158662</v>
      </c>
      <c r="N73" s="420">
        <f>(L73/L69-1)*100</f>
        <v>39.796251865169239</v>
      </c>
      <c r="O73" s="421">
        <f t="shared" si="6"/>
        <v>-0.83044292837703981</v>
      </c>
      <c r="P73" s="423">
        <f>SUM(P70:P72)</f>
        <v>180043.68562999999</v>
      </c>
      <c r="Q73" s="420">
        <f>(P73/P69-1)*100</f>
        <v>12.121437839254479</v>
      </c>
      <c r="R73" s="421">
        <f t="shared" si="7"/>
        <v>-26.040148112202477</v>
      </c>
    </row>
    <row r="74" spans="1:18" s="245" customFormat="1" ht="18" customHeight="1" x14ac:dyDescent="0.5">
      <c r="A74" s="376">
        <v>2020</v>
      </c>
      <c r="B74" s="377" t="s">
        <v>21</v>
      </c>
      <c r="C74" s="417" t="s">
        <v>240</v>
      </c>
      <c r="D74" s="418">
        <f>SUBTOTAL(9,D58:D60,D62:D64,D66:D68,D70:D72)</f>
        <v>168981.28676799999</v>
      </c>
      <c r="E74" s="419">
        <f>(D74/$P74)*100</f>
        <v>25.919284922782843</v>
      </c>
      <c r="F74" s="420"/>
      <c r="G74" s="421">
        <f t="shared" si="4"/>
        <v>-9.7959529181397826</v>
      </c>
      <c r="H74" s="418">
        <f>SUBTOTAL(9,H58:H60,H62:H64,H66:H68,H70:H72)</f>
        <v>447599.22526000009</v>
      </c>
      <c r="I74" s="419">
        <f>(H74/$P74)*100</f>
        <v>68.655246226517491</v>
      </c>
      <c r="J74" s="420"/>
      <c r="K74" s="421">
        <f t="shared" si="5"/>
        <v>-40.465219618123562</v>
      </c>
      <c r="L74" s="418">
        <f>SUBTOTAL(9,L58:L60,L62:L64,L66:L68,L70:L72)</f>
        <v>35371.450657000001</v>
      </c>
      <c r="M74" s="419">
        <f>(L74/$P74)*100</f>
        <v>5.4254688506996995</v>
      </c>
      <c r="N74" s="420"/>
      <c r="O74" s="421">
        <f t="shared" si="6"/>
        <v>-15.484377270840465</v>
      </c>
      <c r="P74" s="418">
        <f>SUBTOTAL(9,P58:P60,P62:P64,P66:P68,P70:P72)</f>
        <v>651951.96268499992</v>
      </c>
      <c r="Q74" s="420"/>
      <c r="R74" s="421">
        <f t="shared" si="7"/>
        <v>-33.542941244971658</v>
      </c>
    </row>
    <row r="75" spans="1:18" s="245" customFormat="1" ht="18" customHeight="1" outlineLevel="2" x14ac:dyDescent="0.5">
      <c r="A75" s="240">
        <v>2021</v>
      </c>
      <c r="B75" s="260" t="s">
        <v>3</v>
      </c>
      <c r="C75" s="402" t="s">
        <v>217</v>
      </c>
      <c r="D75" s="403">
        <v>15291.418976000001</v>
      </c>
      <c r="E75" s="404">
        <v>21.887848039046137</v>
      </c>
      <c r="F75" s="405">
        <f>(D75/D72-1)*100</f>
        <v>-4.4991309771452714</v>
      </c>
      <c r="G75" s="406">
        <f t="shared" si="4"/>
        <v>11.899325902697623</v>
      </c>
      <c r="H75" s="395">
        <v>50859.839473999993</v>
      </c>
      <c r="I75" s="404">
        <v>72.799812721395412</v>
      </c>
      <c r="J75" s="405">
        <f>(H75/H72-1)*100</f>
        <v>9.6296796677425291</v>
      </c>
      <c r="K75" s="407">
        <f t="shared" si="5"/>
        <v>-22.117313560439655</v>
      </c>
      <c r="L75" s="403">
        <v>3711.3381319999999</v>
      </c>
      <c r="M75" s="404">
        <v>5.3123392395584403</v>
      </c>
      <c r="N75" s="405">
        <f>(L75/L72-1)*100</f>
        <v>26.616083322481888</v>
      </c>
      <c r="O75" s="407">
        <f t="shared" si="6"/>
        <v>12.252631208304976</v>
      </c>
      <c r="P75" s="408">
        <v>69862.596581999998</v>
      </c>
      <c r="Q75" s="405">
        <f>(P75/P72-1)*100</f>
        <v>6.9291868424148362</v>
      </c>
      <c r="R75" s="406">
        <f t="shared" si="7"/>
        <v>-15.086186040785755</v>
      </c>
    </row>
    <row r="76" spans="1:18" s="245" customFormat="1" ht="18" customHeight="1" outlineLevel="2" x14ac:dyDescent="0.5">
      <c r="A76" s="242">
        <v>2021</v>
      </c>
      <c r="B76" s="262" t="s">
        <v>4</v>
      </c>
      <c r="C76" s="410" t="s">
        <v>218</v>
      </c>
      <c r="D76" s="411">
        <v>15312.248947</v>
      </c>
      <c r="E76" s="412">
        <v>23.70881907591707</v>
      </c>
      <c r="F76" s="425">
        <f t="shared" si="0"/>
        <v>0.13622000046360494</v>
      </c>
      <c r="G76" s="413">
        <f t="shared" si="4"/>
        <v>15.60426487413913</v>
      </c>
      <c r="H76" s="397">
        <v>45912.353251</v>
      </c>
      <c r="I76" s="412">
        <v>71.088687255885958</v>
      </c>
      <c r="J76" s="425">
        <f t="shared" si="1"/>
        <v>-9.7276874527478459</v>
      </c>
      <c r="K76" s="414">
        <f t="shared" si="5"/>
        <v>-3.985279373613515</v>
      </c>
      <c r="L76" s="411">
        <v>3360.0103800000002</v>
      </c>
      <c r="M76" s="412">
        <v>5.2024936681969791</v>
      </c>
      <c r="N76" s="425">
        <f t="shared" si="2"/>
        <v>-9.466336386080588</v>
      </c>
      <c r="O76" s="414">
        <f t="shared" si="6"/>
        <v>20.747321927545869</v>
      </c>
      <c r="P76" s="415">
        <v>64584.612578</v>
      </c>
      <c r="Q76" s="425">
        <f t="shared" si="3"/>
        <v>-7.5548065234092192</v>
      </c>
      <c r="R76" s="413">
        <f t="shared" si="7"/>
        <v>1.1566820855516635</v>
      </c>
    </row>
    <row r="77" spans="1:18" s="245" customFormat="1" ht="18" customHeight="1" outlineLevel="2" x14ac:dyDescent="0.5">
      <c r="A77" s="240">
        <v>2021</v>
      </c>
      <c r="B77" s="260" t="s">
        <v>5</v>
      </c>
      <c r="C77" s="402" t="s">
        <v>219</v>
      </c>
      <c r="D77" s="403">
        <v>18585.371202999999</v>
      </c>
      <c r="E77" s="404">
        <v>25.257222177460786</v>
      </c>
      <c r="F77" s="405">
        <f t="shared" si="0"/>
        <v>21.375842747392593</v>
      </c>
      <c r="G77" s="406">
        <f t="shared" si="4"/>
        <v>36.442887180085123</v>
      </c>
      <c r="H77" s="395">
        <v>51117.327770999997</v>
      </c>
      <c r="I77" s="404">
        <v>69.467630779514934</v>
      </c>
      <c r="J77" s="405">
        <f t="shared" si="1"/>
        <v>11.336762660682464</v>
      </c>
      <c r="K77" s="407">
        <f t="shared" si="5"/>
        <v>71.002781655479041</v>
      </c>
      <c r="L77" s="403">
        <v>3881.6844249999999</v>
      </c>
      <c r="M77" s="404">
        <v>5.2751470430242833</v>
      </c>
      <c r="N77" s="405">
        <f t="shared" si="2"/>
        <v>15.525965279904863</v>
      </c>
      <c r="O77" s="407">
        <f t="shared" si="6"/>
        <v>90.437218074381235</v>
      </c>
      <c r="P77" s="408">
        <v>73584.383398999998</v>
      </c>
      <c r="Q77" s="405">
        <f t="shared" si="3"/>
        <v>13.934852996339986</v>
      </c>
      <c r="R77" s="406">
        <f t="shared" si="7"/>
        <v>61.538079416785372</v>
      </c>
    </row>
    <row r="78" spans="1:18" s="245" customFormat="1" ht="19.5" customHeight="1" outlineLevel="1" x14ac:dyDescent="0.5">
      <c r="A78" s="376">
        <v>2021</v>
      </c>
      <c r="B78" s="377" t="s">
        <v>693</v>
      </c>
      <c r="C78" s="417" t="s">
        <v>694</v>
      </c>
      <c r="D78" s="418">
        <f>SUM(D75:D77)</f>
        <v>49189.039126000003</v>
      </c>
      <c r="E78" s="419">
        <f>D78/$P78*100</f>
        <v>23.644985129866495</v>
      </c>
      <c r="F78" s="420">
        <f>(D78/D73-1)*100</f>
        <v>4.6659912006013604</v>
      </c>
      <c r="G78" s="421">
        <f t="shared" si="4"/>
        <v>21.358249785058558</v>
      </c>
      <c r="H78" s="400">
        <f>SUM(H75:H77)</f>
        <v>147889.52049600001</v>
      </c>
      <c r="I78" s="419">
        <f>H78/$P78*100</f>
        <v>71.089933349453617</v>
      </c>
      <c r="J78" s="420">
        <f>(H78/H73-1)*100</f>
        <v>21.689003231723824</v>
      </c>
      <c r="K78" s="421">
        <f t="shared" si="5"/>
        <v>3.4092201487630369</v>
      </c>
      <c r="L78" s="418">
        <f>SUM(L75:L77)</f>
        <v>10953.032937</v>
      </c>
      <c r="M78" s="419">
        <f>L78/$P78*100</f>
        <v>5.2650815206798942</v>
      </c>
      <c r="N78" s="420">
        <f>(L78/L73-1)*100</f>
        <v>-4.8948915325323084</v>
      </c>
      <c r="O78" s="421">
        <f t="shared" si="6"/>
        <v>34.769777906590264</v>
      </c>
      <c r="P78" s="423">
        <f>SUM(P75:P77)</f>
        <v>208031.59255900001</v>
      </c>
      <c r="Q78" s="420">
        <f>(P78/P73-1)*100</f>
        <v>15.545064427594957</v>
      </c>
      <c r="R78" s="421">
        <f t="shared" si="7"/>
        <v>8.534537365416849</v>
      </c>
    </row>
    <row r="79" spans="1:18" s="245" customFormat="1" ht="18" customHeight="1" outlineLevel="2" x14ac:dyDescent="0.5">
      <c r="A79" s="242">
        <v>2021</v>
      </c>
      <c r="B79" s="262" t="s">
        <v>6</v>
      </c>
      <c r="C79" s="410" t="s">
        <v>220</v>
      </c>
      <c r="D79" s="411">
        <v>16943.457737000001</v>
      </c>
      <c r="E79" s="412">
        <v>24.466331452156648</v>
      </c>
      <c r="F79" s="425">
        <f>(D79/D77-1)*100</f>
        <v>-8.8344399908190425</v>
      </c>
      <c r="G79" s="413">
        <f t="shared" si="4"/>
        <v>46.124599897551491</v>
      </c>
      <c r="H79" s="397">
        <v>49213.742861999999</v>
      </c>
      <c r="I79" s="412">
        <v>71.064582185813862</v>
      </c>
      <c r="J79" s="425">
        <f>(H79/H77-1)*100</f>
        <v>-3.7239523112942208</v>
      </c>
      <c r="K79" s="414">
        <f t="shared" si="5"/>
        <v>99.024237059221363</v>
      </c>
      <c r="L79" s="411">
        <v>3094.937876</v>
      </c>
      <c r="M79" s="412">
        <v>4.4690863620294872</v>
      </c>
      <c r="N79" s="425">
        <f>(L79/L77-1)*100</f>
        <v>-20.268173886907359</v>
      </c>
      <c r="O79" s="414">
        <f t="shared" si="6"/>
        <v>70.445468962271505</v>
      </c>
      <c r="P79" s="415">
        <v>69252.138475</v>
      </c>
      <c r="Q79" s="425">
        <f>(P79/P77-1)*100</f>
        <v>-5.8874515541009087</v>
      </c>
      <c r="R79" s="413">
        <f t="shared" si="7"/>
        <v>81.580568527153872</v>
      </c>
    </row>
    <row r="80" spans="1:18" s="245" customFormat="1" ht="18" customHeight="1" outlineLevel="2" x14ac:dyDescent="0.5">
      <c r="A80" s="240">
        <v>2021</v>
      </c>
      <c r="B80" s="260" t="s">
        <v>7</v>
      </c>
      <c r="C80" s="402" t="s">
        <v>221</v>
      </c>
      <c r="D80" s="403">
        <v>19377.662119999997</v>
      </c>
      <c r="E80" s="404">
        <v>24.658730920774826</v>
      </c>
      <c r="F80" s="405">
        <f t="shared" si="0"/>
        <v>14.36663295523406</v>
      </c>
      <c r="G80" s="406">
        <f t="shared" si="4"/>
        <v>84.133783239335884</v>
      </c>
      <c r="H80" s="395">
        <v>56544.416891000008</v>
      </c>
      <c r="I80" s="404">
        <v>71.954684344928836</v>
      </c>
      <c r="J80" s="405">
        <f t="shared" si="1"/>
        <v>14.895583230797783</v>
      </c>
      <c r="K80" s="407">
        <f t="shared" si="5"/>
        <v>131.8367801371013</v>
      </c>
      <c r="L80" s="403">
        <v>2661.2924619999999</v>
      </c>
      <c r="M80" s="404">
        <v>3.3865847342963358</v>
      </c>
      <c r="N80" s="405">
        <f t="shared" si="2"/>
        <v>-14.011441630630006</v>
      </c>
      <c r="O80" s="407">
        <f t="shared" si="6"/>
        <v>9.8882908675065995</v>
      </c>
      <c r="P80" s="408">
        <v>78583.371473000007</v>
      </c>
      <c r="Q80" s="405">
        <f t="shared" si="3"/>
        <v>13.474288597410711</v>
      </c>
      <c r="R80" s="406">
        <f t="shared" si="7"/>
        <v>110.48033807374384</v>
      </c>
    </row>
    <row r="81" spans="1:18" s="245" customFormat="1" ht="18" customHeight="1" outlineLevel="2" x14ac:dyDescent="0.5">
      <c r="A81" s="242">
        <v>2021</v>
      </c>
      <c r="B81" s="262" t="s">
        <v>8</v>
      </c>
      <c r="C81" s="410" t="s">
        <v>222</v>
      </c>
      <c r="D81" s="411">
        <v>21125.468742000001</v>
      </c>
      <c r="E81" s="412">
        <v>25.047084818221556</v>
      </c>
      <c r="F81" s="425">
        <f t="shared" si="0"/>
        <v>9.0196980996797507</v>
      </c>
      <c r="G81" s="413">
        <f t="shared" si="4"/>
        <v>55.845471041430386</v>
      </c>
      <c r="H81" s="397">
        <v>60647.366559999995</v>
      </c>
      <c r="I81" s="412">
        <v>71.905610842615658</v>
      </c>
      <c r="J81" s="425">
        <f t="shared" si="1"/>
        <v>7.2561534711891973</v>
      </c>
      <c r="K81" s="414">
        <f t="shared" si="5"/>
        <v>121.54168994980981</v>
      </c>
      <c r="L81" s="411">
        <v>2570.1886279999999</v>
      </c>
      <c r="M81" s="412">
        <v>3.0473043391627894</v>
      </c>
      <c r="N81" s="425">
        <f t="shared" si="2"/>
        <v>-3.4232928286105802</v>
      </c>
      <c r="O81" s="414">
        <f t="shared" si="6"/>
        <v>-20.956337821731495</v>
      </c>
      <c r="P81" s="415">
        <v>84343.023929999996</v>
      </c>
      <c r="Q81" s="425">
        <f t="shared" si="3"/>
        <v>7.3293526977000756</v>
      </c>
      <c r="R81" s="413">
        <f t="shared" si="7"/>
        <v>90.898417295897744</v>
      </c>
    </row>
    <row r="82" spans="1:18" s="245" customFormat="1" ht="19.5" customHeight="1" outlineLevel="1" x14ac:dyDescent="0.5">
      <c r="A82" s="376">
        <v>2021</v>
      </c>
      <c r="B82" s="377" t="s">
        <v>698</v>
      </c>
      <c r="C82" s="417" t="s">
        <v>695</v>
      </c>
      <c r="D82" s="418">
        <f>SUM(D79:D81)</f>
        <v>57446.588598999995</v>
      </c>
      <c r="E82" s="419">
        <f>D82/$P82*100</f>
        <v>24.742420257156823</v>
      </c>
      <c r="F82" s="420">
        <f>(D82/D78-1)*100</f>
        <v>16.787377065544828</v>
      </c>
      <c r="G82" s="421">
        <f t="shared" si="4"/>
        <v>61.030766813610036</v>
      </c>
      <c r="H82" s="400">
        <f>SUM(H79:H81)</f>
        <v>166405.52631300001</v>
      </c>
      <c r="I82" s="419">
        <f>H82/$P82*100</f>
        <v>71.671365794927041</v>
      </c>
      <c r="J82" s="420">
        <f>(H82/H78-1)*100</f>
        <v>12.520160830125082</v>
      </c>
      <c r="K82" s="421">
        <f t="shared" si="5"/>
        <v>117.54513813456397</v>
      </c>
      <c r="L82" s="418">
        <f>SUM(L79:L81)</f>
        <v>8326.4189659999993</v>
      </c>
      <c r="M82" s="419">
        <f>L82/$P82*100</f>
        <v>3.5862139479161241</v>
      </c>
      <c r="N82" s="420">
        <f>(L82/L78-1)*100</f>
        <v>-23.980700013483403</v>
      </c>
      <c r="O82" s="421">
        <f t="shared" si="6"/>
        <v>11.178779585515786</v>
      </c>
      <c r="P82" s="423">
        <f>SUM(P79:P81)</f>
        <v>232178.53387800002</v>
      </c>
      <c r="Q82" s="420">
        <f>(P82/P78-1)*100</f>
        <v>11.60734339528342</v>
      </c>
      <c r="R82" s="421">
        <f t="shared" si="7"/>
        <v>94.038479690549238</v>
      </c>
    </row>
    <row r="83" spans="1:18" s="245" customFormat="1" ht="18" customHeight="1" outlineLevel="2" x14ac:dyDescent="0.5">
      <c r="A83" s="240">
        <v>2021</v>
      </c>
      <c r="B83" s="260" t="s">
        <v>9</v>
      </c>
      <c r="C83" s="402" t="s">
        <v>223</v>
      </c>
      <c r="D83" s="403">
        <v>18869.739798999999</v>
      </c>
      <c r="E83" s="404">
        <v>21.27983789005533</v>
      </c>
      <c r="F83" s="405">
        <f>(D83/D81-1)*100</f>
        <v>-10.677769902048794</v>
      </c>
      <c r="G83" s="406">
        <f t="shared" si="4"/>
        <v>30.704123247036129</v>
      </c>
      <c r="H83" s="395">
        <v>67593.413126999993</v>
      </c>
      <c r="I83" s="404">
        <v>76.226640594923538</v>
      </c>
      <c r="J83" s="405">
        <f>(H83/H81-1)*100</f>
        <v>11.453170947048608</v>
      </c>
      <c r="K83" s="407">
        <f t="shared" si="5"/>
        <v>101.96159772665396</v>
      </c>
      <c r="L83" s="403">
        <v>2211.1118710000001</v>
      </c>
      <c r="M83" s="404">
        <v>2.4935215150211265</v>
      </c>
      <c r="N83" s="405">
        <f>(L83/L81-1)*100</f>
        <v>-13.970832844257675</v>
      </c>
      <c r="O83" s="407">
        <f t="shared" si="6"/>
        <v>-30.448836710178572</v>
      </c>
      <c r="P83" s="408">
        <v>88674.264796999996</v>
      </c>
      <c r="Q83" s="405">
        <f>(P83/P81-1)*100</f>
        <v>5.1352686507833534</v>
      </c>
      <c r="R83" s="406">
        <f t="shared" si="7"/>
        <v>73.583323612038498</v>
      </c>
    </row>
    <row r="84" spans="1:18" s="245" customFormat="1" ht="18" customHeight="1" outlineLevel="2" x14ac:dyDescent="0.5">
      <c r="A84" s="242">
        <v>2021</v>
      </c>
      <c r="B84" s="262" t="s">
        <v>10</v>
      </c>
      <c r="C84" s="410" t="s">
        <v>224</v>
      </c>
      <c r="D84" s="411">
        <v>20300.586812999998</v>
      </c>
      <c r="E84" s="412">
        <v>22.628068285248016</v>
      </c>
      <c r="F84" s="425">
        <f t="shared" si="0"/>
        <v>7.5827596418464038</v>
      </c>
      <c r="G84" s="413">
        <f t="shared" si="4"/>
        <v>31.195509836413905</v>
      </c>
      <c r="H84" s="397">
        <v>66724.974260999996</v>
      </c>
      <c r="I84" s="412">
        <v>74.375055648265715</v>
      </c>
      <c r="J84" s="425">
        <f t="shared" si="1"/>
        <v>-1.2847980680725568</v>
      </c>
      <c r="K84" s="414">
        <f t="shared" si="5"/>
        <v>75.492936469139124</v>
      </c>
      <c r="L84" s="411">
        <v>2688.6229079999998</v>
      </c>
      <c r="M84" s="412">
        <v>2.996876066486251</v>
      </c>
      <c r="N84" s="425">
        <f t="shared" si="2"/>
        <v>21.595969125887791</v>
      </c>
      <c r="O84" s="414">
        <f t="shared" si="6"/>
        <v>2.4345094510060061</v>
      </c>
      <c r="P84" s="415">
        <v>89714.183982000002</v>
      </c>
      <c r="Q84" s="425">
        <f t="shared" si="3"/>
        <v>1.1727406901886006</v>
      </c>
      <c r="R84" s="413">
        <f t="shared" si="7"/>
        <v>59.862136962705371</v>
      </c>
    </row>
    <row r="85" spans="1:18" s="245" customFormat="1" ht="18" customHeight="1" outlineLevel="2" x14ac:dyDescent="0.5">
      <c r="A85" s="240">
        <v>2021</v>
      </c>
      <c r="B85" s="260" t="s">
        <v>11</v>
      </c>
      <c r="C85" s="402" t="s">
        <v>225</v>
      </c>
      <c r="D85" s="403">
        <v>19668.985092999999</v>
      </c>
      <c r="E85" s="404">
        <v>20.659641524025105</v>
      </c>
      <c r="F85" s="405">
        <f t="shared" si="0"/>
        <v>-3.1112485851666927</v>
      </c>
      <c r="G85" s="406">
        <f t="shared" si="4"/>
        <v>23.952428179798634</v>
      </c>
      <c r="H85" s="395">
        <v>69885.401223000008</v>
      </c>
      <c r="I85" s="404">
        <v>73.405278930415321</v>
      </c>
      <c r="J85" s="405">
        <f t="shared" si="1"/>
        <v>4.736497836084208</v>
      </c>
      <c r="K85" s="407">
        <f t="shared" si="5"/>
        <v>99.260828876129565</v>
      </c>
      <c r="L85" s="403">
        <v>5650.4848339999999</v>
      </c>
      <c r="M85" s="404">
        <v>5.9350795455595753</v>
      </c>
      <c r="N85" s="405">
        <f t="shared" si="2"/>
        <v>110.16278694892381</v>
      </c>
      <c r="O85" s="407">
        <f t="shared" si="6"/>
        <v>132.10884523205118</v>
      </c>
      <c r="P85" s="408">
        <v>95204.871150000006</v>
      </c>
      <c r="Q85" s="405">
        <f t="shared" si="3"/>
        <v>6.1201996432377337</v>
      </c>
      <c r="R85" s="406">
        <f t="shared" si="7"/>
        <v>78.370092777361464</v>
      </c>
    </row>
    <row r="86" spans="1:18" s="245" customFormat="1" ht="19.5" customHeight="1" outlineLevel="1" x14ac:dyDescent="0.5">
      <c r="A86" s="376">
        <v>2021</v>
      </c>
      <c r="B86" s="377" t="s">
        <v>699</v>
      </c>
      <c r="C86" s="417" t="s">
        <v>696</v>
      </c>
      <c r="D86" s="418">
        <f>SUM(D83:D85)</f>
        <v>58839.311705</v>
      </c>
      <c r="E86" s="419">
        <f>D86/$P86*100</f>
        <v>21.506121465344748</v>
      </c>
      <c r="F86" s="420">
        <f>(D86/D82-1)*100</f>
        <v>2.4243791319302987</v>
      </c>
      <c r="G86" s="421">
        <f t="shared" si="4"/>
        <v>28.529889933433527</v>
      </c>
      <c r="H86" s="400">
        <f>SUM(H83:H85)</f>
        <v>204203.788611</v>
      </c>
      <c r="I86" s="419">
        <f>H86/$P86*100</f>
        <v>74.637709964553508</v>
      </c>
      <c r="J86" s="420">
        <f>(H86/H82-1)*100</f>
        <v>22.714547488587279</v>
      </c>
      <c r="K86" s="421">
        <f t="shared" si="5"/>
        <v>91.628674443525867</v>
      </c>
      <c r="L86" s="418">
        <f>SUM(L83:L85)</f>
        <v>10550.219613000001</v>
      </c>
      <c r="M86" s="419">
        <f>L86/$P86*100</f>
        <v>3.8561685701017407</v>
      </c>
      <c r="N86" s="420">
        <f>(L86/L82-1)*100</f>
        <v>26.707767842101671</v>
      </c>
      <c r="O86" s="421">
        <f t="shared" si="6"/>
        <v>28.063827926898057</v>
      </c>
      <c r="P86" s="423">
        <f>SUM(P83:P85)</f>
        <v>273593.31992899999</v>
      </c>
      <c r="Q86" s="420">
        <f>(P86/P82-1)*100</f>
        <v>17.837474188187308</v>
      </c>
      <c r="R86" s="421">
        <f t="shared" si="7"/>
        <v>70.379073869299091</v>
      </c>
    </row>
    <row r="87" spans="1:18" s="245" customFormat="1" ht="18" customHeight="1" outlineLevel="2" x14ac:dyDescent="0.5">
      <c r="A87" s="242">
        <v>2021</v>
      </c>
      <c r="B87" s="262" t="s">
        <v>12</v>
      </c>
      <c r="C87" s="410" t="s">
        <v>226</v>
      </c>
      <c r="D87" s="411">
        <v>20076.931645000001</v>
      </c>
      <c r="E87" s="412">
        <v>18.938819258201754</v>
      </c>
      <c r="F87" s="425">
        <f>(D87/D85-1)*100</f>
        <v>2.0740599988821273</v>
      </c>
      <c r="G87" s="413">
        <f t="shared" si="4"/>
        <v>29.358817666184976</v>
      </c>
      <c r="H87" s="397">
        <v>82141.925253000009</v>
      </c>
      <c r="I87" s="412">
        <v>77.485499447556919</v>
      </c>
      <c r="J87" s="425">
        <f>(H87/H85-1)*100</f>
        <v>17.53803200026023</v>
      </c>
      <c r="K87" s="414">
        <f t="shared" si="5"/>
        <v>122.4003965208333</v>
      </c>
      <c r="L87" s="411">
        <v>3790.558849</v>
      </c>
      <c r="M87" s="412">
        <v>3.5756812942413276</v>
      </c>
      <c r="N87" s="425">
        <f>(L87/L85-1)*100</f>
        <v>-32.916219397820257</v>
      </c>
      <c r="O87" s="414">
        <f t="shared" si="6"/>
        <v>9.9545140741875926</v>
      </c>
      <c r="P87" s="415">
        <v>106009.41574700001</v>
      </c>
      <c r="Q87" s="425">
        <f>(P87/P85-1)*100</f>
        <v>11.348730864807234</v>
      </c>
      <c r="R87" s="413">
        <f t="shared" si="7"/>
        <v>89.634443454016278</v>
      </c>
    </row>
    <row r="88" spans="1:18" s="245" customFormat="1" ht="18" customHeight="1" outlineLevel="2" x14ac:dyDescent="0.5">
      <c r="A88" s="240">
        <v>2021</v>
      </c>
      <c r="B88" s="260" t="s">
        <v>13</v>
      </c>
      <c r="C88" s="402" t="s">
        <v>227</v>
      </c>
      <c r="D88" s="403">
        <v>22916.605630000002</v>
      </c>
      <c r="E88" s="404">
        <v>21.060273653360557</v>
      </c>
      <c r="F88" s="405">
        <f t="shared" si="0"/>
        <v>14.143964004117127</v>
      </c>
      <c r="G88" s="406">
        <f t="shared" ref="G88:G142" si="8">(D88/D71-1)*100</f>
        <v>48.192812469489809</v>
      </c>
      <c r="H88" s="395">
        <v>80502.23150699999</v>
      </c>
      <c r="I88" s="404">
        <v>73.98124541726051</v>
      </c>
      <c r="J88" s="405">
        <f t="shared" si="1"/>
        <v>-1.9961715542333613</v>
      </c>
      <c r="K88" s="407">
        <f t="shared" ref="K88:K142" si="9">(H88/H71-1)*100</f>
        <v>110.71639780520547</v>
      </c>
      <c r="L88" s="403">
        <v>5395.5401460000003</v>
      </c>
      <c r="M88" s="404">
        <v>4.9584809293789363</v>
      </c>
      <c r="N88" s="405">
        <f t="shared" si="2"/>
        <v>42.341548065489491</v>
      </c>
      <c r="O88" s="407">
        <f t="shared" ref="O88:O142" si="10">(L88/L71-1)*100</f>
        <v>5.0082958330295302</v>
      </c>
      <c r="P88" s="408">
        <v>108814.37728299999</v>
      </c>
      <c r="Q88" s="405">
        <f t="shared" si="3"/>
        <v>2.6459550939269993</v>
      </c>
      <c r="R88" s="406">
        <f t="shared" ref="R88:R142" si="11">(P88/P71-1)*100</f>
        <v>85.03858806034161</v>
      </c>
    </row>
    <row r="89" spans="1:18" s="245" customFormat="1" ht="18" customHeight="1" outlineLevel="2" x14ac:dyDescent="0.5">
      <c r="A89" s="242">
        <v>2021</v>
      </c>
      <c r="B89" s="262" t="s">
        <v>14</v>
      </c>
      <c r="C89" s="410" t="s">
        <v>228</v>
      </c>
      <c r="D89" s="411">
        <v>23026.047304</v>
      </c>
      <c r="E89" s="412">
        <v>21.510752195012621</v>
      </c>
      <c r="F89" s="425">
        <f t="shared" si="0"/>
        <v>0.47756494031876429</v>
      </c>
      <c r="G89" s="413">
        <f t="shared" si="8"/>
        <v>43.806636332751083</v>
      </c>
      <c r="H89" s="397">
        <v>76980.869510999997</v>
      </c>
      <c r="I89" s="412">
        <v>71.9149225199439</v>
      </c>
      <c r="J89" s="425">
        <f t="shared" si="1"/>
        <v>-4.3742414714228133</v>
      </c>
      <c r="K89" s="414">
        <f t="shared" si="9"/>
        <v>65.934225359667309</v>
      </c>
      <c r="L89" s="411">
        <v>7037.4445130000004</v>
      </c>
      <c r="M89" s="412">
        <v>6.5743252850434724</v>
      </c>
      <c r="N89" s="425">
        <f t="shared" si="2"/>
        <v>30.430769164366801</v>
      </c>
      <c r="O89" s="414">
        <f t="shared" si="10"/>
        <v>140.08959279470767</v>
      </c>
      <c r="P89" s="415">
        <v>107044.361328</v>
      </c>
      <c r="Q89" s="425">
        <f t="shared" si="3"/>
        <v>-1.6266379491348015</v>
      </c>
      <c r="R89" s="413">
        <f t="shared" si="11"/>
        <v>63.838263575473334</v>
      </c>
    </row>
    <row r="90" spans="1:18" s="245" customFormat="1" ht="19.5" customHeight="1" outlineLevel="1" x14ac:dyDescent="0.5">
      <c r="A90" s="376">
        <v>2021</v>
      </c>
      <c r="B90" s="377" t="s">
        <v>700</v>
      </c>
      <c r="C90" s="417" t="s">
        <v>697</v>
      </c>
      <c r="D90" s="418">
        <f>SUM(D87:D89)</f>
        <v>66019.584579000002</v>
      </c>
      <c r="E90" s="419">
        <f>D90/$P90*100</f>
        <v>20.511375134543218</v>
      </c>
      <c r="F90" s="420">
        <f>(D90/D86-1)*100</f>
        <v>12.20318978236763</v>
      </c>
      <c r="G90" s="421">
        <f t="shared" si="8"/>
        <v>40.478557446765166</v>
      </c>
      <c r="H90" s="400">
        <f>SUM(H87:H89)</f>
        <v>239625.02627099998</v>
      </c>
      <c r="I90" s="419">
        <f>H90/$P90*100</f>
        <v>74.448193468831164</v>
      </c>
      <c r="J90" s="420">
        <f>(H90/H86-1)*100</f>
        <v>17.346023744679883</v>
      </c>
      <c r="K90" s="421">
        <f t="shared" si="9"/>
        <v>97.172392597501926</v>
      </c>
      <c r="L90" s="418">
        <f>SUM(L87:L89)</f>
        <v>16223.543508000001</v>
      </c>
      <c r="M90" s="419">
        <f>L90/$P90*100</f>
        <v>5.0404313966256051</v>
      </c>
      <c r="N90" s="420">
        <f>(L90/L86-1)*100</f>
        <v>53.774462552507615</v>
      </c>
      <c r="O90" s="421">
        <f t="shared" si="10"/>
        <v>40.868914932490675</v>
      </c>
      <c r="P90" s="423">
        <f>SUM(P87:P89)</f>
        <v>321868.15435800003</v>
      </c>
      <c r="Q90" s="420">
        <f>(P90/P86-1)*100</f>
        <v>17.644741633870218</v>
      </c>
      <c r="R90" s="421">
        <f t="shared" si="11"/>
        <v>78.772253651515101</v>
      </c>
    </row>
    <row r="91" spans="1:18" s="245" customFormat="1" ht="18" customHeight="1" x14ac:dyDescent="0.5">
      <c r="A91" s="376">
        <v>2021</v>
      </c>
      <c r="B91" s="377" t="s">
        <v>21</v>
      </c>
      <c r="C91" s="417" t="s">
        <v>240</v>
      </c>
      <c r="D91" s="418">
        <f>SUBTOTAL(9,D75:D77,D79:D81,D83:D85,D87:D89)</f>
        <v>231494.52400900002</v>
      </c>
      <c r="E91" s="419">
        <f>(D91/$P91)*100</f>
        <v>22.352116621443582</v>
      </c>
      <c r="F91" s="420"/>
      <c r="G91" s="421">
        <f t="shared" si="8"/>
        <v>36.994177542763374</v>
      </c>
      <c r="H91" s="418">
        <f>SUBTOTAL(9,H75:H77,H79:H81,H83:H85,H87:H89)</f>
        <v>758123.86169100006</v>
      </c>
      <c r="I91" s="419">
        <f>(H91/$P91)*100</f>
        <v>73.201182803605263</v>
      </c>
      <c r="J91" s="420"/>
      <c r="K91" s="421">
        <f t="shared" si="9"/>
        <v>69.375597388628933</v>
      </c>
      <c r="L91" s="418">
        <f>SUBTOTAL(9,L75:L77,L79:L81,L83:L85,L87:L89)</f>
        <v>46053.215024000005</v>
      </c>
      <c r="M91" s="419">
        <f>(L91/$P91)*100</f>
        <v>4.4467005749511612</v>
      </c>
      <c r="N91" s="420"/>
      <c r="O91" s="421">
        <f t="shared" si="10"/>
        <v>30.198830323873317</v>
      </c>
      <c r="P91" s="418">
        <f>SUBTOTAL(9,P75:P77,P79:P81,P83:P85,P87:P89)</f>
        <v>1035671.600724</v>
      </c>
      <c r="Q91" s="420"/>
      <c r="R91" s="421">
        <f t="shared" si="11"/>
        <v>58.857041622927021</v>
      </c>
    </row>
    <row r="92" spans="1:18" s="245" customFormat="1" ht="18" customHeight="1" outlineLevel="2" x14ac:dyDescent="0.5">
      <c r="A92" s="240">
        <v>2022</v>
      </c>
      <c r="B92" s="260" t="s">
        <v>3</v>
      </c>
      <c r="C92" s="402" t="s">
        <v>217</v>
      </c>
      <c r="D92" s="403">
        <v>20480.417853999999</v>
      </c>
      <c r="E92" s="404">
        <v>18.749988874058676</v>
      </c>
      <c r="F92" s="405">
        <f>(D92/D89-1)*100</f>
        <v>-11.055433945702797</v>
      </c>
      <c r="G92" s="406">
        <f t="shared" si="8"/>
        <v>33.934057304584833</v>
      </c>
      <c r="H92" s="395">
        <v>84609.401895999996</v>
      </c>
      <c r="I92" s="404">
        <v>77.460594578685161</v>
      </c>
      <c r="J92" s="405">
        <f>(H92/H89-1)*100</f>
        <v>9.9096469466481309</v>
      </c>
      <c r="K92" s="407">
        <f t="shared" si="9"/>
        <v>66.357980620943735</v>
      </c>
      <c r="L92" s="403">
        <v>4139.1402859999998</v>
      </c>
      <c r="M92" s="404">
        <v>3.7894165472561578</v>
      </c>
      <c r="N92" s="405">
        <f>(L92/L89-1)*100</f>
        <v>-41.184043748353183</v>
      </c>
      <c r="O92" s="407">
        <f t="shared" si="10"/>
        <v>11.526897813793703</v>
      </c>
      <c r="P92" s="408">
        <v>109228.960036</v>
      </c>
      <c r="Q92" s="405">
        <f>(P92/P89-1)*100</f>
        <v>2.0408349219872113</v>
      </c>
      <c r="R92" s="406">
        <f t="shared" si="11"/>
        <v>56.348268429723227</v>
      </c>
    </row>
    <row r="93" spans="1:18" s="245" customFormat="1" ht="18" customHeight="1" outlineLevel="2" x14ac:dyDescent="0.5">
      <c r="A93" s="242">
        <v>2022</v>
      </c>
      <c r="B93" s="262" t="s">
        <v>4</v>
      </c>
      <c r="C93" s="410" t="s">
        <v>218</v>
      </c>
      <c r="D93" s="411">
        <v>21745.769630999999</v>
      </c>
      <c r="E93" s="412">
        <v>18.766993496083153</v>
      </c>
      <c r="F93" s="425">
        <f t="shared" si="0"/>
        <v>6.1783494166007369</v>
      </c>
      <c r="G93" s="413">
        <f t="shared" si="8"/>
        <v>42.015517813668147</v>
      </c>
      <c r="H93" s="397">
        <v>90845.744468999997</v>
      </c>
      <c r="I93" s="412">
        <v>78.401524734544594</v>
      </c>
      <c r="J93" s="425">
        <f t="shared" si="1"/>
        <v>7.3707441882943092</v>
      </c>
      <c r="K93" s="414">
        <f t="shared" si="9"/>
        <v>97.867758971865186</v>
      </c>
      <c r="L93" s="411">
        <v>3280.9064640000001</v>
      </c>
      <c r="M93" s="412">
        <v>2.8314817693722483</v>
      </c>
      <c r="N93" s="425">
        <f t="shared" si="2"/>
        <v>-20.734591308800098</v>
      </c>
      <c r="O93" s="414">
        <f t="shared" si="10"/>
        <v>-2.3542759412546799</v>
      </c>
      <c r="P93" s="415">
        <v>115872.420564</v>
      </c>
      <c r="Q93" s="425">
        <f t="shared" si="3"/>
        <v>6.0821420672781512</v>
      </c>
      <c r="R93" s="413">
        <f t="shared" si="11"/>
        <v>79.411807145330158</v>
      </c>
    </row>
    <row r="94" spans="1:18" s="245" customFormat="1" ht="18" customHeight="1" outlineLevel="2" x14ac:dyDescent="0.5">
      <c r="A94" s="240">
        <v>2022</v>
      </c>
      <c r="B94" s="260" t="s">
        <v>5</v>
      </c>
      <c r="C94" s="402" t="s">
        <v>219</v>
      </c>
      <c r="D94" s="403">
        <v>24734.357522999999</v>
      </c>
      <c r="E94" s="404">
        <v>17.418267827640371</v>
      </c>
      <c r="F94" s="405">
        <f t="shared" si="0"/>
        <v>13.743307055637954</v>
      </c>
      <c r="G94" s="406">
        <f t="shared" si="8"/>
        <v>33.085087474644823</v>
      </c>
      <c r="H94" s="395">
        <v>113060.425168</v>
      </c>
      <c r="I94" s="404">
        <v>79.618674730155675</v>
      </c>
      <c r="J94" s="405">
        <f t="shared" si="1"/>
        <v>24.453188015406148</v>
      </c>
      <c r="K94" s="407">
        <f t="shared" si="9"/>
        <v>121.17827769577131</v>
      </c>
      <c r="L94" s="403">
        <v>4207.6125400000001</v>
      </c>
      <c r="M94" s="404">
        <v>2.9630574422039415</v>
      </c>
      <c r="N94" s="405">
        <f t="shared" si="2"/>
        <v>28.245428090326683</v>
      </c>
      <c r="O94" s="407">
        <f t="shared" si="10"/>
        <v>8.3965639478794216</v>
      </c>
      <c r="P94" s="408">
        <v>142002.395231</v>
      </c>
      <c r="Q94" s="405">
        <f t="shared" si="3"/>
        <v>22.550641938620419</v>
      </c>
      <c r="R94" s="406">
        <f t="shared" si="11"/>
        <v>92.978983680564212</v>
      </c>
    </row>
    <row r="95" spans="1:18" s="245" customFormat="1" ht="19.5" customHeight="1" outlineLevel="1" x14ac:dyDescent="0.5">
      <c r="A95" s="376">
        <v>2022</v>
      </c>
      <c r="B95" s="377" t="s">
        <v>693</v>
      </c>
      <c r="C95" s="417" t="s">
        <v>694</v>
      </c>
      <c r="D95" s="418">
        <f>SUM(D92:D94)</f>
        <v>66960.545008000001</v>
      </c>
      <c r="E95" s="419">
        <f>D95/$P95*100</f>
        <v>18.240222361217548</v>
      </c>
      <c r="F95" s="420">
        <f>(D95/D90-1)*100</f>
        <v>1.4252746893219648</v>
      </c>
      <c r="G95" s="421">
        <f t="shared" si="8"/>
        <v>36.128995804283683</v>
      </c>
      <c r="H95" s="400">
        <f>SUM(H92:H94)</f>
        <v>288515.57153299998</v>
      </c>
      <c r="I95" s="419">
        <f>H95/$P95*100</f>
        <v>78.592373744970985</v>
      </c>
      <c r="J95" s="420">
        <f>(H95/H90-1)*100</f>
        <v>20.402937882918803</v>
      </c>
      <c r="K95" s="421">
        <f t="shared" si="9"/>
        <v>95.088584076383896</v>
      </c>
      <c r="L95" s="418">
        <f>SUM(L92:L94)</f>
        <v>11627.65929</v>
      </c>
      <c r="M95" s="419">
        <f>L95/$P95*100</f>
        <v>3.1674038938114628</v>
      </c>
      <c r="N95" s="420">
        <f>(L95/L90-1)*100</f>
        <v>-28.32848579432552</v>
      </c>
      <c r="O95" s="421">
        <f t="shared" si="10"/>
        <v>6.1592652636063061</v>
      </c>
      <c r="P95" s="423">
        <f>SUM(P92:P94)</f>
        <v>367103.77583100001</v>
      </c>
      <c r="Q95" s="420">
        <f>(P95/P90-1)*100</f>
        <v>14.05408421445955</v>
      </c>
      <c r="R95" s="421">
        <f t="shared" si="11"/>
        <v>76.46539706553726</v>
      </c>
    </row>
    <row r="96" spans="1:18" s="245" customFormat="1" ht="18" customHeight="1" outlineLevel="2" x14ac:dyDescent="0.5">
      <c r="A96" s="242">
        <v>2022</v>
      </c>
      <c r="B96" s="262" t="s">
        <v>6</v>
      </c>
      <c r="C96" s="410" t="s">
        <v>220</v>
      </c>
      <c r="D96" s="411">
        <v>23245.982195000001</v>
      </c>
      <c r="E96" s="412">
        <v>16.881404741147101</v>
      </c>
      <c r="F96" s="425">
        <f>(D96/D94-1)*100</f>
        <v>-6.0174408274643376</v>
      </c>
      <c r="G96" s="413">
        <f t="shared" si="8"/>
        <v>37.197392384890613</v>
      </c>
      <c r="H96" s="397">
        <v>109744.985101</v>
      </c>
      <c r="I96" s="412">
        <v>79.697622421806187</v>
      </c>
      <c r="J96" s="425">
        <f>(H96/H94-1)*100</f>
        <v>-2.932449671999271</v>
      </c>
      <c r="K96" s="414">
        <f t="shared" si="9"/>
        <v>122.99662394858962</v>
      </c>
      <c r="L96" s="411">
        <v>4710.737932</v>
      </c>
      <c r="M96" s="412">
        <v>3.4209728370467025</v>
      </c>
      <c r="N96" s="425">
        <f>(L96/L94-1)*100</f>
        <v>11.957502912090856</v>
      </c>
      <c r="O96" s="414">
        <f t="shared" si="10"/>
        <v>52.207834881917357</v>
      </c>
      <c r="P96" s="415">
        <v>137701.70522800001</v>
      </c>
      <c r="Q96" s="425">
        <f>(P96/P94-1)*100</f>
        <v>-3.0286038457336684</v>
      </c>
      <c r="R96" s="413">
        <f t="shared" si="11"/>
        <v>98.84108745278715</v>
      </c>
    </row>
    <row r="97" spans="1:22" s="245" customFormat="1" ht="18" customHeight="1" outlineLevel="2" x14ac:dyDescent="0.5">
      <c r="A97" s="240">
        <v>2022</v>
      </c>
      <c r="B97" s="260" t="s">
        <v>7</v>
      </c>
      <c r="C97" s="402" t="s">
        <v>221</v>
      </c>
      <c r="D97" s="403">
        <v>23326.044290999998</v>
      </c>
      <c r="E97" s="404">
        <v>16.311506730979954</v>
      </c>
      <c r="F97" s="405">
        <f t="shared" si="0"/>
        <v>0.34441261861251071</v>
      </c>
      <c r="G97" s="406">
        <f t="shared" si="8"/>
        <v>20.375947039167386</v>
      </c>
      <c r="H97" s="395">
        <v>115478.30409999999</v>
      </c>
      <c r="I97" s="404">
        <v>80.752017406400469</v>
      </c>
      <c r="J97" s="405">
        <f t="shared" si="1"/>
        <v>5.2242195793489099</v>
      </c>
      <c r="K97" s="407">
        <f t="shared" si="9"/>
        <v>104.22582891358863</v>
      </c>
      <c r="L97" s="403">
        <v>4199.2666380000001</v>
      </c>
      <c r="M97" s="404">
        <v>2.9364758626195719</v>
      </c>
      <c r="N97" s="405">
        <f t="shared" si="2"/>
        <v>-10.857562050429081</v>
      </c>
      <c r="O97" s="407">
        <f t="shared" si="10"/>
        <v>57.790498337194784</v>
      </c>
      <c r="P97" s="408">
        <v>143003.61502900001</v>
      </c>
      <c r="Q97" s="405">
        <f t="shared" si="3"/>
        <v>3.8502862344524713</v>
      </c>
      <c r="R97" s="406">
        <f t="shared" si="11"/>
        <v>81.976940348167375</v>
      </c>
    </row>
    <row r="98" spans="1:22" s="245" customFormat="1" ht="18" customHeight="1" outlineLevel="2" x14ac:dyDescent="0.5">
      <c r="A98" s="242">
        <v>2022</v>
      </c>
      <c r="B98" s="262" t="s">
        <v>8</v>
      </c>
      <c r="C98" s="410" t="s">
        <v>222</v>
      </c>
      <c r="D98" s="411">
        <v>25210.364624999998</v>
      </c>
      <c r="E98" s="412">
        <v>17.138470367735948</v>
      </c>
      <c r="F98" s="425">
        <f t="shared" ref="F98:F140" si="12">(D98/D97-1)*100</f>
        <v>8.0781820976265415</v>
      </c>
      <c r="G98" s="413">
        <f t="shared" si="8"/>
        <v>19.336356191134961</v>
      </c>
      <c r="H98" s="397">
        <v>116394.610873</v>
      </c>
      <c r="I98" s="412">
        <v>79.127201017667431</v>
      </c>
      <c r="J98" s="425">
        <f t="shared" ref="J98:J140" si="13">(H98/H97-1)*100</f>
        <v>0.79348824884586389</v>
      </c>
      <c r="K98" s="414">
        <f t="shared" si="9"/>
        <v>91.920304994360833</v>
      </c>
      <c r="L98" s="411">
        <v>5493.1265149999999</v>
      </c>
      <c r="M98" s="412">
        <v>3.7343286145966297</v>
      </c>
      <c r="N98" s="425">
        <f t="shared" ref="N98:N140" si="14">(L98/L97-1)*100</f>
        <v>30.81156755542991</v>
      </c>
      <c r="O98" s="414">
        <f t="shared" si="10"/>
        <v>113.72464476564481</v>
      </c>
      <c r="P98" s="415">
        <v>147098.102013</v>
      </c>
      <c r="Q98" s="425">
        <f t="shared" si="3"/>
        <v>2.8632052295808563</v>
      </c>
      <c r="R98" s="413">
        <f t="shared" si="11"/>
        <v>74.404586365178488</v>
      </c>
    </row>
    <row r="99" spans="1:22" s="245" customFormat="1" ht="19.5" customHeight="1" outlineLevel="1" x14ac:dyDescent="0.5">
      <c r="A99" s="376">
        <v>2022</v>
      </c>
      <c r="B99" s="377" t="s">
        <v>698</v>
      </c>
      <c r="C99" s="417" t="s">
        <v>695</v>
      </c>
      <c r="D99" s="418">
        <f>SUM(D96:D98)</f>
        <v>71782.391111000004</v>
      </c>
      <c r="E99" s="419">
        <f>D99/$P99*100</f>
        <v>16.779293332930823</v>
      </c>
      <c r="F99" s="420">
        <f>(D99/D95-1)*100</f>
        <v>7.2010257718540416</v>
      </c>
      <c r="G99" s="421">
        <f t="shared" si="8"/>
        <v>24.955011013916952</v>
      </c>
      <c r="H99" s="400">
        <f>SUM(H96:H98)</f>
        <v>341617.900074</v>
      </c>
      <c r="I99" s="419">
        <f>H99/$P99*100</f>
        <v>79.85394279019917</v>
      </c>
      <c r="J99" s="420">
        <f>(H99/H95-1)*100</f>
        <v>18.405359634090402</v>
      </c>
      <c r="K99" s="421">
        <f t="shared" si="9"/>
        <v>105.29240082533966</v>
      </c>
      <c r="L99" s="418">
        <f>SUM(L96:L98)</f>
        <v>14403.131085000001</v>
      </c>
      <c r="M99" s="419">
        <f>L99/$P99*100</f>
        <v>3.3667638768700026</v>
      </c>
      <c r="N99" s="420">
        <f>(L99/L95-1)*100</f>
        <v>23.869565884055088</v>
      </c>
      <c r="O99" s="421">
        <f t="shared" si="10"/>
        <v>72.981099603726122</v>
      </c>
      <c r="P99" s="423">
        <f>SUM(P96:P98)</f>
        <v>427803.42227000004</v>
      </c>
      <c r="Q99" s="420">
        <f>(P99/P95-1)*100</f>
        <v>16.534737705052581</v>
      </c>
      <c r="R99" s="421">
        <f t="shared" si="11"/>
        <v>84.256233823404457</v>
      </c>
    </row>
    <row r="100" spans="1:22" s="245" customFormat="1" ht="18" customHeight="1" outlineLevel="2" x14ac:dyDescent="0.5">
      <c r="A100" s="240">
        <v>2022</v>
      </c>
      <c r="B100" s="260" t="s">
        <v>9</v>
      </c>
      <c r="C100" s="402" t="s">
        <v>223</v>
      </c>
      <c r="D100" s="403">
        <v>21752.580278000001</v>
      </c>
      <c r="E100" s="404">
        <v>15.521111797976895</v>
      </c>
      <c r="F100" s="405">
        <f>(D100/D98-1)*100</f>
        <v>-13.715725252030131</v>
      </c>
      <c r="G100" s="406">
        <f t="shared" si="8"/>
        <v>15.277584692253043</v>
      </c>
      <c r="H100" s="395">
        <v>113005.544285</v>
      </c>
      <c r="I100" s="404">
        <v>80.632810646957381</v>
      </c>
      <c r="J100" s="405">
        <f>(H100/H98-1)*100</f>
        <v>-2.9117040407462436</v>
      </c>
      <c r="K100" s="407">
        <f t="shared" si="9"/>
        <v>67.184255176870565</v>
      </c>
      <c r="L100" s="403">
        <v>5390.2137849999999</v>
      </c>
      <c r="M100" s="404">
        <v>3.8460775550657265</v>
      </c>
      <c r="N100" s="405">
        <f>(L100/L98-1)*100</f>
        <v>-1.8734818817476295</v>
      </c>
      <c r="O100" s="407">
        <f t="shared" si="10"/>
        <v>143.77842911051877</v>
      </c>
      <c r="P100" s="408">
        <v>140148.33834799999</v>
      </c>
      <c r="Q100" s="405">
        <f>(P100/P98-1)*100</f>
        <v>-4.7245773873994761</v>
      </c>
      <c r="R100" s="406">
        <f t="shared" si="11"/>
        <v>58.048492049906962</v>
      </c>
    </row>
    <row r="101" spans="1:22" s="245" customFormat="1" ht="18" customHeight="1" outlineLevel="2" x14ac:dyDescent="0.5">
      <c r="A101" s="242">
        <v>2022</v>
      </c>
      <c r="B101" s="262" t="s">
        <v>10</v>
      </c>
      <c r="C101" s="410" t="s">
        <v>224</v>
      </c>
      <c r="D101" s="411">
        <v>22338.778146000001</v>
      </c>
      <c r="E101" s="412">
        <v>16.720181146210784</v>
      </c>
      <c r="F101" s="425">
        <f t="shared" si="12"/>
        <v>2.6948429129249662</v>
      </c>
      <c r="G101" s="413">
        <f t="shared" si="8"/>
        <v>10.040061165595437</v>
      </c>
      <c r="H101" s="397">
        <v>106804.070418</v>
      </c>
      <c r="I101" s="412">
        <v>79.940961536491926</v>
      </c>
      <c r="J101" s="425">
        <f t="shared" si="13"/>
        <v>-5.4877607167307385</v>
      </c>
      <c r="K101" s="414">
        <f t="shared" si="9"/>
        <v>60.066109580241211</v>
      </c>
      <c r="L101" s="411">
        <v>4460.8364119999997</v>
      </c>
      <c r="M101" s="412">
        <v>3.3388573172972933</v>
      </c>
      <c r="N101" s="425">
        <f t="shared" si="14"/>
        <v>-17.241939004094633</v>
      </c>
      <c r="O101" s="414">
        <f t="shared" si="10"/>
        <v>65.91528691981226</v>
      </c>
      <c r="P101" s="415">
        <v>133603.68497599999</v>
      </c>
      <c r="Q101" s="425">
        <f t="shared" ref="Q101:Q140" si="15">(P101/P100-1)*100</f>
        <v>-4.6698044722792815</v>
      </c>
      <c r="R101" s="413">
        <f t="shared" si="11"/>
        <v>48.921473780339866</v>
      </c>
    </row>
    <row r="102" spans="1:22" s="245" customFormat="1" ht="18" customHeight="1" outlineLevel="2" x14ac:dyDescent="0.5">
      <c r="A102" s="240">
        <v>2022</v>
      </c>
      <c r="B102" s="260" t="s">
        <v>11</v>
      </c>
      <c r="C102" s="402" t="s">
        <v>225</v>
      </c>
      <c r="D102" s="403">
        <v>22085.383454999999</v>
      </c>
      <c r="E102" s="404">
        <v>17.625451397424683</v>
      </c>
      <c r="F102" s="405">
        <f t="shared" si="12"/>
        <v>-1.1343265479601627</v>
      </c>
      <c r="G102" s="406">
        <f t="shared" si="8"/>
        <v>12.285323063567599</v>
      </c>
      <c r="H102" s="395">
        <v>100305.62362300001</v>
      </c>
      <c r="I102" s="404">
        <v>80.049861830916527</v>
      </c>
      <c r="J102" s="405">
        <f t="shared" si="13"/>
        <v>-6.0844561162949784</v>
      </c>
      <c r="K102" s="407">
        <f t="shared" si="9"/>
        <v>43.528722548119816</v>
      </c>
      <c r="L102" s="403">
        <v>2912.9239080000002</v>
      </c>
      <c r="M102" s="404">
        <v>2.3246867716587887</v>
      </c>
      <c r="N102" s="405">
        <f t="shared" si="14"/>
        <v>-34.700050865707453</v>
      </c>
      <c r="O102" s="407">
        <f t="shared" si="10"/>
        <v>-48.448248361407778</v>
      </c>
      <c r="P102" s="408">
        <v>125303.93098600001</v>
      </c>
      <c r="Q102" s="405">
        <f t="shared" si="15"/>
        <v>-6.212219364676141</v>
      </c>
      <c r="R102" s="406">
        <f t="shared" si="11"/>
        <v>31.615041827615563</v>
      </c>
    </row>
    <row r="103" spans="1:22" s="245" customFormat="1" ht="19.5" customHeight="1" outlineLevel="1" x14ac:dyDescent="0.5">
      <c r="A103" s="376">
        <v>2022</v>
      </c>
      <c r="B103" s="377" t="s">
        <v>699</v>
      </c>
      <c r="C103" s="417" t="s">
        <v>696</v>
      </c>
      <c r="D103" s="418">
        <f>SUM(D100:D102)</f>
        <v>66176.741879000008</v>
      </c>
      <c r="E103" s="419">
        <f>D103/$P103*100</f>
        <v>16.583324008640581</v>
      </c>
      <c r="F103" s="420">
        <f>(D103/D99-1)*100</f>
        <v>-7.8092261141479042</v>
      </c>
      <c r="G103" s="421">
        <f t="shared" si="8"/>
        <v>12.470285530849434</v>
      </c>
      <c r="H103" s="400">
        <f>SUM(H100:H102)</f>
        <v>320115.23832599999</v>
      </c>
      <c r="I103" s="419">
        <f>H103/$P103*100</f>
        <v>80.218133539569706</v>
      </c>
      <c r="J103" s="420">
        <f>(H103/H99-1)*100</f>
        <v>-6.2943603784644147</v>
      </c>
      <c r="K103" s="421">
        <f t="shared" si="9"/>
        <v>56.762634279918586</v>
      </c>
      <c r="L103" s="418">
        <f>SUM(L100:L102)</f>
        <v>12763.974105000001</v>
      </c>
      <c r="M103" s="419">
        <f>L103/$P103*100</f>
        <v>3.1985424517897361</v>
      </c>
      <c r="N103" s="420">
        <f>(L103/L99-1)*100</f>
        <v>-11.380560034665542</v>
      </c>
      <c r="O103" s="421">
        <f t="shared" si="10"/>
        <v>20.983018109615536</v>
      </c>
      <c r="P103" s="423">
        <f>SUM(P100:P102)</f>
        <v>399055.95430999994</v>
      </c>
      <c r="Q103" s="420">
        <f>(P103/P99-1)*100</f>
        <v>-6.7197844765852892</v>
      </c>
      <c r="R103" s="421">
        <f t="shared" si="11"/>
        <v>45.857345644827397</v>
      </c>
    </row>
    <row r="104" spans="1:22" s="245" customFormat="1" ht="18" customHeight="1" outlineLevel="2" x14ac:dyDescent="0.5">
      <c r="A104" s="242">
        <v>2022</v>
      </c>
      <c r="B104" s="262" t="s">
        <v>12</v>
      </c>
      <c r="C104" s="410" t="s">
        <v>226</v>
      </c>
      <c r="D104" s="411">
        <v>22225.227595</v>
      </c>
      <c r="E104" s="412">
        <v>17.604558949165419</v>
      </c>
      <c r="F104" s="425">
        <f>(D104/D102-1)*100</f>
        <v>0.63319769966838635</v>
      </c>
      <c r="G104" s="413">
        <f t="shared" si="8"/>
        <v>10.700320088677561</v>
      </c>
      <c r="H104" s="397">
        <v>100669.094371</v>
      </c>
      <c r="I104" s="412">
        <v>79.73979112871109</v>
      </c>
      <c r="J104" s="425">
        <f>(H104/H102-1)*100</f>
        <v>0.36236328021457265</v>
      </c>
      <c r="K104" s="414">
        <f t="shared" si="9"/>
        <v>22.555070459982108</v>
      </c>
      <c r="L104" s="411">
        <v>3352.6783660000001</v>
      </c>
      <c r="M104" s="412">
        <v>2.6556499221234899</v>
      </c>
      <c r="N104" s="425">
        <f>(L104/L102-1)*100</f>
        <v>15.096668223713849</v>
      </c>
      <c r="O104" s="414">
        <f t="shared" si="10"/>
        <v>-11.551871384756861</v>
      </c>
      <c r="P104" s="415">
        <v>126247.000332</v>
      </c>
      <c r="Q104" s="425">
        <f>(P104/P102-1)*100</f>
        <v>0.75262550710029075</v>
      </c>
      <c r="R104" s="413">
        <f t="shared" si="11"/>
        <v>19.090365174069635</v>
      </c>
    </row>
    <row r="105" spans="1:22" s="245" customFormat="1" ht="18" customHeight="1" outlineLevel="2" x14ac:dyDescent="0.5">
      <c r="A105" s="240">
        <v>2022</v>
      </c>
      <c r="B105" s="260" t="s">
        <v>13</v>
      </c>
      <c r="C105" s="402" t="s">
        <v>227</v>
      </c>
      <c r="D105" s="403">
        <v>18784.040163999998</v>
      </c>
      <c r="E105" s="404">
        <v>16.68242307455187</v>
      </c>
      <c r="F105" s="405">
        <f t="shared" si="12"/>
        <v>-15.483249457360627</v>
      </c>
      <c r="G105" s="406">
        <f t="shared" si="8"/>
        <v>-18.033060972127934</v>
      </c>
      <c r="H105" s="395">
        <v>89844.433944000004</v>
      </c>
      <c r="I105" s="404">
        <v>79.792358026361242</v>
      </c>
      <c r="J105" s="405">
        <f t="shared" si="13"/>
        <v>-10.752714618756197</v>
      </c>
      <c r="K105" s="407">
        <f t="shared" si="9"/>
        <v>11.604898724065404</v>
      </c>
      <c r="L105" s="403">
        <v>3969.318671</v>
      </c>
      <c r="M105" s="404">
        <v>3.5252188990868891</v>
      </c>
      <c r="N105" s="405">
        <f t="shared" si="14"/>
        <v>18.392468280090313</v>
      </c>
      <c r="O105" s="407">
        <f t="shared" si="10"/>
        <v>-26.433340062483524</v>
      </c>
      <c r="P105" s="408">
        <v>112597.792779</v>
      </c>
      <c r="Q105" s="405">
        <f t="shared" si="15"/>
        <v>-10.811510386073165</v>
      </c>
      <c r="R105" s="406">
        <f t="shared" si="11"/>
        <v>3.4769444906717073</v>
      </c>
    </row>
    <row r="106" spans="1:22" s="245" customFormat="1" ht="18" customHeight="1" outlineLevel="2" x14ac:dyDescent="0.5">
      <c r="A106" s="242">
        <v>2022</v>
      </c>
      <c r="B106" s="262" t="s">
        <v>14</v>
      </c>
      <c r="C106" s="410" t="s">
        <v>228</v>
      </c>
      <c r="D106" s="411">
        <v>19729.509832</v>
      </c>
      <c r="E106" s="412">
        <v>18.078422438083265</v>
      </c>
      <c r="F106" s="425">
        <f t="shared" si="12"/>
        <v>5.0333669420703941</v>
      </c>
      <c r="G106" s="413">
        <f t="shared" si="8"/>
        <v>-14.316558237189659</v>
      </c>
      <c r="H106" s="397">
        <v>85514.919364999994</v>
      </c>
      <c r="I106" s="412">
        <v>78.358502071431332</v>
      </c>
      <c r="J106" s="425">
        <f t="shared" si="13"/>
        <v>-4.8189012818519057</v>
      </c>
      <c r="K106" s="414">
        <f t="shared" si="9"/>
        <v>11.08593590616762</v>
      </c>
      <c r="L106" s="411">
        <v>3888.488233</v>
      </c>
      <c r="M106" s="412">
        <v>3.5630754904854003</v>
      </c>
      <c r="N106" s="425">
        <f t="shared" si="14"/>
        <v>-2.0363806662979766</v>
      </c>
      <c r="O106" s="414">
        <f t="shared" si="10"/>
        <v>-44.74573510573412</v>
      </c>
      <c r="P106" s="415">
        <v>109132.91743</v>
      </c>
      <c r="Q106" s="425">
        <f t="shared" si="15"/>
        <v>-3.0772142716870454</v>
      </c>
      <c r="R106" s="413">
        <f t="shared" si="11"/>
        <v>1.9511126752397079</v>
      </c>
      <c r="S106" s="244"/>
      <c r="T106" s="244"/>
      <c r="U106" s="244"/>
      <c r="V106" s="244"/>
    </row>
    <row r="107" spans="1:22" s="245" customFormat="1" ht="19.5" customHeight="1" outlineLevel="1" x14ac:dyDescent="0.5">
      <c r="A107" s="376">
        <v>2022</v>
      </c>
      <c r="B107" s="377" t="s">
        <v>700</v>
      </c>
      <c r="C107" s="417" t="s">
        <v>697</v>
      </c>
      <c r="D107" s="418">
        <f>SUM(D104:D106)</f>
        <v>60738.777590999991</v>
      </c>
      <c r="E107" s="419">
        <f>D107/$P107*100</f>
        <v>17.454789703791537</v>
      </c>
      <c r="F107" s="420">
        <f>(D107/D103-1)*100</f>
        <v>-8.2173345704189984</v>
      </c>
      <c r="G107" s="421">
        <f t="shared" si="8"/>
        <v>-7.9988491622223439</v>
      </c>
      <c r="H107" s="400">
        <f>SUM(H104:H106)</f>
        <v>276028.44767999998</v>
      </c>
      <c r="I107" s="419">
        <f>H107/$P107*100</f>
        <v>79.323600138313253</v>
      </c>
      <c r="J107" s="420">
        <f>(H107/H103-1)*100</f>
        <v>-13.772162448918712</v>
      </c>
      <c r="K107" s="421">
        <f t="shared" si="9"/>
        <v>15.191827821786097</v>
      </c>
      <c r="L107" s="418">
        <f>SUM(L104:L106)</f>
        <v>11210.485270000001</v>
      </c>
      <c r="M107" s="419">
        <f>L107/$P107*100</f>
        <v>3.2216101578951966</v>
      </c>
      <c r="N107" s="420">
        <f>(L107/L103-1)*100</f>
        <v>-12.170886764737766</v>
      </c>
      <c r="O107" s="421">
        <f t="shared" si="10"/>
        <v>-30.899897026367928</v>
      </c>
      <c r="P107" s="423">
        <f>SUM(P104:P106)</f>
        <v>347977.71054100001</v>
      </c>
      <c r="Q107" s="420">
        <f>(P107/P103-1)*100</f>
        <v>-12.799769861176069</v>
      </c>
      <c r="R107" s="421">
        <f t="shared" si="11"/>
        <v>8.1118792988633004</v>
      </c>
    </row>
    <row r="108" spans="1:22" s="245" customFormat="1" ht="18" customHeight="1" x14ac:dyDescent="0.5">
      <c r="A108" s="376">
        <v>2022</v>
      </c>
      <c r="B108" s="377" t="s">
        <v>21</v>
      </c>
      <c r="C108" s="417" t="s">
        <v>240</v>
      </c>
      <c r="D108" s="418">
        <f>SUBTOTAL(9,D92:D94,D96:D98,D100:D102,D104:D106)</f>
        <v>265658.45558900002</v>
      </c>
      <c r="E108" s="419">
        <f>(D108/$P108)*100</f>
        <v>17.22883555212389</v>
      </c>
      <c r="F108" s="420"/>
      <c r="G108" s="421">
        <f t="shared" si="8"/>
        <v>14.75798692269359</v>
      </c>
      <c r="H108" s="418">
        <f>SUBTOTAL(9,H92:H94,H96:H98,H100:H102,H104:H106)</f>
        <v>1226277.1576129999</v>
      </c>
      <c r="I108" s="419">
        <f>(H108/$P108)*100</f>
        <v>79.528157471962245</v>
      </c>
      <c r="J108" s="420"/>
      <c r="K108" s="421">
        <f t="shared" si="9"/>
        <v>61.751557968084647</v>
      </c>
      <c r="L108" s="418">
        <f>SUBTOTAL(9,L92:L94,L96:L98,L100:L102,L104:L106)</f>
        <v>50005.249750000003</v>
      </c>
      <c r="M108" s="419">
        <f>(L108/$P108)*100</f>
        <v>3.243006975913878</v>
      </c>
      <c r="N108" s="420"/>
      <c r="O108" s="421">
        <f t="shared" si="10"/>
        <v>8.5814524000994208</v>
      </c>
      <c r="P108" s="418">
        <f>SUBTOTAL(9,P92:P94,P96:P98,P100:P102,P104:P106)</f>
        <v>1541940.8629519998</v>
      </c>
      <c r="Q108" s="420"/>
      <c r="R108" s="421">
        <f t="shared" si="11"/>
        <v>48.883184773444157</v>
      </c>
      <c r="S108" s="244"/>
      <c r="T108" s="244"/>
      <c r="U108" s="244"/>
      <c r="V108" s="244"/>
    </row>
    <row r="109" spans="1:22" s="245" customFormat="1" ht="18" customHeight="1" outlineLevel="2" x14ac:dyDescent="0.5">
      <c r="A109" s="240">
        <v>2023</v>
      </c>
      <c r="B109" s="260" t="s">
        <v>3</v>
      </c>
      <c r="C109" s="402" t="s">
        <v>217</v>
      </c>
      <c r="D109" s="403">
        <v>17789.816103000001</v>
      </c>
      <c r="E109" s="404">
        <v>16.867577324926984</v>
      </c>
      <c r="F109" s="405">
        <f>(D109/D106-1)*100</f>
        <v>-9.8314339561236359</v>
      </c>
      <c r="G109" s="406">
        <f t="shared" si="8"/>
        <v>-13.137435818842436</v>
      </c>
      <c r="H109" s="395">
        <v>82282.081498</v>
      </c>
      <c r="I109" s="404">
        <v>78.016510349952952</v>
      </c>
      <c r="J109" s="405">
        <f>(H109/H106-1)*100</f>
        <v>-3.780437251190516</v>
      </c>
      <c r="K109" s="407">
        <f t="shared" si="9"/>
        <v>-2.7506640466040455</v>
      </c>
      <c r="L109" s="403">
        <v>5395.6260410000004</v>
      </c>
      <c r="M109" s="404">
        <v>5.1159123251200684</v>
      </c>
      <c r="N109" s="405">
        <f>(L109/L106-1)*100</f>
        <v>38.758965379129663</v>
      </c>
      <c r="O109" s="407">
        <f t="shared" si="10"/>
        <v>30.356201244250379</v>
      </c>
      <c r="P109" s="408">
        <v>105467.523642</v>
      </c>
      <c r="Q109" s="405">
        <f>(P109/P106-1)*100</f>
        <v>-3.3586509683029897</v>
      </c>
      <c r="R109" s="406">
        <f t="shared" si="11"/>
        <v>-3.4436255666631777</v>
      </c>
      <c r="S109" s="244"/>
      <c r="T109" s="244"/>
      <c r="U109" s="244"/>
      <c r="V109" s="244"/>
    </row>
    <row r="110" spans="1:22" s="245" customFormat="1" ht="18" customHeight="1" outlineLevel="2" x14ac:dyDescent="0.5">
      <c r="A110" s="242">
        <v>2023</v>
      </c>
      <c r="B110" s="262" t="s">
        <v>4</v>
      </c>
      <c r="C110" s="410" t="s">
        <v>218</v>
      </c>
      <c r="D110" s="411">
        <v>16022.597866</v>
      </c>
      <c r="E110" s="412">
        <v>16.522878018716643</v>
      </c>
      <c r="F110" s="425">
        <f t="shared" si="12"/>
        <v>-9.9338758015715793</v>
      </c>
      <c r="G110" s="413">
        <f t="shared" si="8"/>
        <v>-26.318552353471304</v>
      </c>
      <c r="H110" s="397">
        <v>76035.870024000003</v>
      </c>
      <c r="I110" s="412">
        <v>78.409969217256858</v>
      </c>
      <c r="J110" s="425">
        <f t="shared" si="13"/>
        <v>-7.5912171402127466</v>
      </c>
      <c r="K110" s="414">
        <f t="shared" si="9"/>
        <v>-16.30222145414162</v>
      </c>
      <c r="L110" s="411">
        <v>4913.7293739999996</v>
      </c>
      <c r="M110" s="412">
        <v>5.0671527640264928</v>
      </c>
      <c r="N110" s="425">
        <f t="shared" si="14"/>
        <v>-8.9312465937815162</v>
      </c>
      <c r="O110" s="414">
        <f t="shared" si="10"/>
        <v>49.767432504287299</v>
      </c>
      <c r="P110" s="415">
        <v>96972.197264000002</v>
      </c>
      <c r="Q110" s="425">
        <f t="shared" si="15"/>
        <v>-8.054921633351908</v>
      </c>
      <c r="R110" s="413">
        <f t="shared" si="11"/>
        <v>-16.311235415644752</v>
      </c>
      <c r="S110" s="426"/>
      <c r="T110" s="426"/>
      <c r="U110" s="426"/>
      <c r="V110" s="426"/>
    </row>
    <row r="111" spans="1:22" s="245" customFormat="1" ht="18" customHeight="1" outlineLevel="2" x14ac:dyDescent="0.5">
      <c r="A111" s="240">
        <v>2023</v>
      </c>
      <c r="B111" s="260" t="s">
        <v>5</v>
      </c>
      <c r="C111" s="402" t="s">
        <v>219</v>
      </c>
      <c r="D111" s="403">
        <v>18046.792919</v>
      </c>
      <c r="E111" s="404">
        <v>16.863002150834319</v>
      </c>
      <c r="F111" s="405">
        <f t="shared" si="12"/>
        <v>12.633376122453566</v>
      </c>
      <c r="G111" s="406">
        <f t="shared" si="8"/>
        <v>-27.037551299973583</v>
      </c>
      <c r="H111" s="395">
        <v>83558.375312000004</v>
      </c>
      <c r="I111" s="404">
        <v>78.077310962160396</v>
      </c>
      <c r="J111" s="405">
        <f t="shared" si="13"/>
        <v>9.8933638631682577</v>
      </c>
      <c r="K111" s="407">
        <f t="shared" si="9"/>
        <v>-26.094055291373607</v>
      </c>
      <c r="L111" s="403">
        <v>5414.879312</v>
      </c>
      <c r="M111" s="404">
        <v>5.0596868870052925</v>
      </c>
      <c r="N111" s="405">
        <f t="shared" si="14"/>
        <v>10.198973119108533</v>
      </c>
      <c r="O111" s="407">
        <f t="shared" si="10"/>
        <v>28.692441628667641</v>
      </c>
      <c r="P111" s="408">
        <v>107020.04754299999</v>
      </c>
      <c r="Q111" s="405">
        <f t="shared" si="15"/>
        <v>10.361578434327345</v>
      </c>
      <c r="R111" s="406">
        <f t="shared" si="11"/>
        <v>-24.63504057878254</v>
      </c>
    </row>
    <row r="112" spans="1:22" s="245" customFormat="1" ht="19.5" customHeight="1" outlineLevel="1" x14ac:dyDescent="0.5">
      <c r="A112" s="376">
        <v>2023</v>
      </c>
      <c r="B112" s="377" t="s">
        <v>693</v>
      </c>
      <c r="C112" s="417" t="s">
        <v>694</v>
      </c>
      <c r="D112" s="418">
        <f>SUM(D109:D111)</f>
        <v>51859.206888000001</v>
      </c>
      <c r="E112" s="419">
        <f>D112/$P112*100</f>
        <v>16.757980253108919</v>
      </c>
      <c r="F112" s="420">
        <f>(D112/D107-1)*100</f>
        <v>-14.619277922899332</v>
      </c>
      <c r="G112" s="421">
        <f t="shared" si="8"/>
        <v>-22.552591407665201</v>
      </c>
      <c r="H112" s="400">
        <f>SUM(H109:H111)</f>
        <v>241876.32683400001</v>
      </c>
      <c r="I112" s="419">
        <f>H112/$P112*100</f>
        <v>78.160831065787491</v>
      </c>
      <c r="J112" s="420">
        <f>(H112/H107-1)*100</f>
        <v>-12.372681559834209</v>
      </c>
      <c r="K112" s="421">
        <f t="shared" si="9"/>
        <v>-16.165243508759964</v>
      </c>
      <c r="L112" s="418">
        <f>SUM(L109:L111)</f>
        <v>15724.234726999999</v>
      </c>
      <c r="M112" s="419">
        <f>L112/$P112*100</f>
        <v>5.0811886811036011</v>
      </c>
      <c r="N112" s="420">
        <f>(L112/L107-1)*100</f>
        <v>40.263640228662446</v>
      </c>
      <c r="O112" s="421">
        <f t="shared" si="10"/>
        <v>35.231299222218617</v>
      </c>
      <c r="P112" s="423">
        <f>SUM(P109:P111)</f>
        <v>309459.76844899997</v>
      </c>
      <c r="Q112" s="420">
        <f>(P112/P107-1)*100</f>
        <v>-11.069083141019664</v>
      </c>
      <c r="R112" s="421">
        <f t="shared" si="11"/>
        <v>-15.702373872759356</v>
      </c>
    </row>
    <row r="113" spans="1:24" s="245" customFormat="1" ht="18" customHeight="1" outlineLevel="2" x14ac:dyDescent="0.5">
      <c r="A113" s="242">
        <v>2023</v>
      </c>
      <c r="B113" s="262" t="s">
        <v>6</v>
      </c>
      <c r="C113" s="410" t="s">
        <v>220</v>
      </c>
      <c r="D113" s="411">
        <v>15980.627662000001</v>
      </c>
      <c r="E113" s="412">
        <v>15.554095673572665</v>
      </c>
      <c r="F113" s="425">
        <f>(D113/D111-1)*100</f>
        <v>-11.448933149915529</v>
      </c>
      <c r="G113" s="413">
        <f t="shared" si="8"/>
        <v>-31.254237708926368</v>
      </c>
      <c r="H113" s="397">
        <v>82831.906654999999</v>
      </c>
      <c r="I113" s="412">
        <v>80.621076229684732</v>
      </c>
      <c r="J113" s="425">
        <f>(H113/H111-1)*100</f>
        <v>-0.86941453120340517</v>
      </c>
      <c r="K113" s="414">
        <f t="shared" si="9"/>
        <v>-24.523287712173346</v>
      </c>
      <c r="L113" s="411">
        <v>3929.7143959999999</v>
      </c>
      <c r="M113" s="412">
        <v>3.8248280967426136</v>
      </c>
      <c r="N113" s="425">
        <f>(L113/L111-1)*100</f>
        <v>-27.42747955081294</v>
      </c>
      <c r="O113" s="414">
        <f t="shared" si="10"/>
        <v>-16.579643089345186</v>
      </c>
      <c r="P113" s="415">
        <v>102742.24871299999</v>
      </c>
      <c r="Q113" s="425">
        <f>(P113/P111-1)*100</f>
        <v>-3.9971939166642656</v>
      </c>
      <c r="R113" s="413">
        <f t="shared" si="11"/>
        <v>-25.387816699230981</v>
      </c>
    </row>
    <row r="114" spans="1:24" s="245" customFormat="1" ht="18" customHeight="1" outlineLevel="2" x14ac:dyDescent="0.5">
      <c r="A114" s="240">
        <v>2023</v>
      </c>
      <c r="B114" s="260" t="s">
        <v>7</v>
      </c>
      <c r="C114" s="402" t="s">
        <v>221</v>
      </c>
      <c r="D114" s="403">
        <v>19086.580676000001</v>
      </c>
      <c r="E114" s="404">
        <v>19.271865429056888</v>
      </c>
      <c r="F114" s="405">
        <f t="shared" si="12"/>
        <v>19.435738568551852</v>
      </c>
      <c r="G114" s="406">
        <f t="shared" si="8"/>
        <v>-18.17480736172541</v>
      </c>
      <c r="H114" s="395">
        <v>72330.629019</v>
      </c>
      <c r="I114" s="404">
        <v>73.032785312142991</v>
      </c>
      <c r="J114" s="405">
        <f t="shared" si="13"/>
        <v>-12.6778171118751</v>
      </c>
      <c r="K114" s="407">
        <f t="shared" si="9"/>
        <v>-37.364313077923008</v>
      </c>
      <c r="L114" s="403">
        <v>7621.3641589999997</v>
      </c>
      <c r="M114" s="404">
        <v>7.6953492588001211</v>
      </c>
      <c r="N114" s="405">
        <f t="shared" si="14"/>
        <v>93.941935494286241</v>
      </c>
      <c r="O114" s="407">
        <f t="shared" si="10"/>
        <v>81.492741852416756</v>
      </c>
      <c r="P114" s="408">
        <v>99038.573854000002</v>
      </c>
      <c r="Q114" s="405">
        <f t="shared" si="15"/>
        <v>-3.6048216827975321</v>
      </c>
      <c r="R114" s="406">
        <f t="shared" si="11"/>
        <v>-30.744006832333749</v>
      </c>
    </row>
    <row r="115" spans="1:24" s="245" customFormat="1" ht="18" customHeight="1" outlineLevel="2" x14ac:dyDescent="0.5">
      <c r="A115" s="242">
        <v>2023</v>
      </c>
      <c r="B115" s="262" t="s">
        <v>8</v>
      </c>
      <c r="C115" s="410" t="s">
        <v>222</v>
      </c>
      <c r="D115" s="411">
        <v>15627.731143000001</v>
      </c>
      <c r="E115" s="412">
        <v>16.754769811610821</v>
      </c>
      <c r="F115" s="425">
        <f t="shared" si="12"/>
        <v>-18.121891981151204</v>
      </c>
      <c r="G115" s="413">
        <f t="shared" si="8"/>
        <v>-38.010689748205095</v>
      </c>
      <c r="H115" s="397">
        <v>73150.356331000003</v>
      </c>
      <c r="I115" s="412">
        <v>78.425804152139762</v>
      </c>
      <c r="J115" s="425">
        <f t="shared" si="13"/>
        <v>1.1333059356979591</v>
      </c>
      <c r="K115" s="414">
        <f t="shared" si="9"/>
        <v>-37.153141556686407</v>
      </c>
      <c r="L115" s="411">
        <v>4495.2389800000001</v>
      </c>
      <c r="M115" s="412">
        <v>4.8194260362494266</v>
      </c>
      <c r="N115" s="425">
        <f t="shared" si="14"/>
        <v>-41.017921644754196</v>
      </c>
      <c r="O115" s="414">
        <f t="shared" si="10"/>
        <v>-18.166112363789232</v>
      </c>
      <c r="P115" s="415">
        <v>93273.326453999995</v>
      </c>
      <c r="Q115" s="425">
        <f t="shared" si="15"/>
        <v>-5.8212140741232599</v>
      </c>
      <c r="R115" s="413">
        <f t="shared" si="11"/>
        <v>-36.591074135166721</v>
      </c>
    </row>
    <row r="116" spans="1:24" s="245" customFormat="1" ht="19.5" customHeight="1" outlineLevel="1" x14ac:dyDescent="0.5">
      <c r="A116" s="376">
        <v>2023</v>
      </c>
      <c r="B116" s="377" t="s">
        <v>698</v>
      </c>
      <c r="C116" s="417" t="s">
        <v>695</v>
      </c>
      <c r="D116" s="418">
        <f>SUM(D113:D115)</f>
        <v>50694.939481000009</v>
      </c>
      <c r="E116" s="419">
        <f>D116/$P116*100</f>
        <v>17.181571467206137</v>
      </c>
      <c r="F116" s="420">
        <f>(D116/D112-1)*100</f>
        <v>-2.2450544018431495</v>
      </c>
      <c r="G116" s="421">
        <f t="shared" si="8"/>
        <v>-29.376914454398182</v>
      </c>
      <c r="H116" s="400">
        <f>SUM(H113:H115)</f>
        <v>228312.89200499997</v>
      </c>
      <c r="I116" s="419">
        <f>H116/$P116*100</f>
        <v>77.379997116647957</v>
      </c>
      <c r="J116" s="420">
        <f>(H116/H112-1)*100</f>
        <v>-5.6075908736238684</v>
      </c>
      <c r="K116" s="421">
        <f t="shared" si="9"/>
        <v>-33.167175386435055</v>
      </c>
      <c r="L116" s="418">
        <f>SUM(L113:L115)</f>
        <v>16046.317535</v>
      </c>
      <c r="M116" s="419">
        <f>L116/$P116*100</f>
        <v>5.4384314161458978</v>
      </c>
      <c r="N116" s="420">
        <f>(L116/L112-1)*100</f>
        <v>2.0483210381421868</v>
      </c>
      <c r="O116" s="421">
        <f t="shared" si="10"/>
        <v>11.408536382143186</v>
      </c>
      <c r="P116" s="423">
        <f>SUM(P113:P115)</f>
        <v>295054.14902100002</v>
      </c>
      <c r="Q116" s="420">
        <f>(P116/P112-1)*100</f>
        <v>-4.6550863461833352</v>
      </c>
      <c r="R116" s="421">
        <f t="shared" si="11"/>
        <v>-31.03043742488293</v>
      </c>
    </row>
    <row r="117" spans="1:24" s="245" customFormat="1" ht="18" customHeight="1" outlineLevel="2" x14ac:dyDescent="0.5">
      <c r="A117" s="240">
        <v>2023</v>
      </c>
      <c r="B117" s="260" t="s">
        <v>9</v>
      </c>
      <c r="C117" s="402" t="s">
        <v>223</v>
      </c>
      <c r="D117" s="403">
        <v>17600.458105999998</v>
      </c>
      <c r="E117" s="404">
        <v>18.997920796064992</v>
      </c>
      <c r="F117" s="405">
        <f>(D117/D115-1)*100</f>
        <v>12.623246106224606</v>
      </c>
      <c r="G117" s="406">
        <f t="shared" si="8"/>
        <v>-19.087952412704588</v>
      </c>
      <c r="H117" s="395">
        <v>71322.508308999997</v>
      </c>
      <c r="I117" s="404">
        <v>76.98546001874557</v>
      </c>
      <c r="J117" s="405">
        <f>(H117/H115-1)*100</f>
        <v>-2.4987547753412498</v>
      </c>
      <c r="K117" s="407">
        <f t="shared" si="9"/>
        <v>-36.885832672842476</v>
      </c>
      <c r="L117" s="403">
        <v>3721.1618290000001</v>
      </c>
      <c r="M117" s="404">
        <v>4.016619185189426</v>
      </c>
      <c r="N117" s="405">
        <f>(L117/L115-1)*100</f>
        <v>-17.219933232559747</v>
      </c>
      <c r="O117" s="407">
        <f t="shared" si="10"/>
        <v>-30.964485316791567</v>
      </c>
      <c r="P117" s="408">
        <v>92644.128244000007</v>
      </c>
      <c r="Q117" s="405">
        <f>(P117/P115-1)*100</f>
        <v>-0.67457464413503976</v>
      </c>
      <c r="R117" s="406">
        <f t="shared" si="11"/>
        <v>-33.895664168377849</v>
      </c>
    </row>
    <row r="118" spans="1:24" s="245" customFormat="1" ht="18" customHeight="1" outlineLevel="2" x14ac:dyDescent="0.5">
      <c r="A118" s="242">
        <v>2023</v>
      </c>
      <c r="B118" s="262" t="s">
        <v>10</v>
      </c>
      <c r="C118" s="410" t="s">
        <v>224</v>
      </c>
      <c r="D118" s="411">
        <v>18414.107983999998</v>
      </c>
      <c r="E118" s="412">
        <v>17.899183829188704</v>
      </c>
      <c r="F118" s="425">
        <f t="shared" si="12"/>
        <v>4.6228903423975565</v>
      </c>
      <c r="G118" s="413">
        <f t="shared" si="8"/>
        <v>-17.5688667318752</v>
      </c>
      <c r="H118" s="397">
        <v>77267.685815000004</v>
      </c>
      <c r="I118" s="412">
        <v>75.107005653512729</v>
      </c>
      <c r="J118" s="425">
        <f t="shared" si="13"/>
        <v>8.3356259432757476</v>
      </c>
      <c r="K118" s="414">
        <f t="shared" si="9"/>
        <v>-27.654736834844584</v>
      </c>
      <c r="L118" s="411">
        <v>7195.0086279999996</v>
      </c>
      <c r="M118" s="412">
        <v>6.9938105172985727</v>
      </c>
      <c r="N118" s="425">
        <f t="shared" si="14"/>
        <v>93.353822237113974</v>
      </c>
      <c r="O118" s="414">
        <f t="shared" si="10"/>
        <v>61.292815146613819</v>
      </c>
      <c r="P118" s="415">
        <v>102876.802427</v>
      </c>
      <c r="Q118" s="425">
        <f t="shared" si="15"/>
        <v>11.0451405576939</v>
      </c>
      <c r="R118" s="413">
        <f t="shared" si="11"/>
        <v>-22.998529235566846</v>
      </c>
    </row>
    <row r="119" spans="1:24" s="245" customFormat="1" ht="18" customHeight="1" outlineLevel="2" x14ac:dyDescent="0.5">
      <c r="A119" s="240">
        <v>2023</v>
      </c>
      <c r="B119" s="260" t="s">
        <v>11</v>
      </c>
      <c r="C119" s="402" t="s">
        <v>225</v>
      </c>
      <c r="D119" s="403">
        <v>16739.496898000001</v>
      </c>
      <c r="E119" s="404">
        <v>16.080999973778194</v>
      </c>
      <c r="F119" s="405">
        <f t="shared" si="12"/>
        <v>-9.0941743550926546</v>
      </c>
      <c r="G119" s="406">
        <f t="shared" si="8"/>
        <v>-24.205541044340439</v>
      </c>
      <c r="H119" s="395">
        <v>82954.270762999993</v>
      </c>
      <c r="I119" s="404">
        <v>79.691022621114371</v>
      </c>
      <c r="J119" s="405">
        <f t="shared" si="13"/>
        <v>7.3595900899830591</v>
      </c>
      <c r="K119" s="407">
        <f t="shared" si="9"/>
        <v>-17.298484604627252</v>
      </c>
      <c r="L119" s="403">
        <v>4401.1078150000003</v>
      </c>
      <c r="M119" s="404">
        <v>4.2279774051074348</v>
      </c>
      <c r="N119" s="405">
        <f t="shared" si="14"/>
        <v>-38.831097465641562</v>
      </c>
      <c r="O119" s="407">
        <f t="shared" si="10"/>
        <v>51.089007265616495</v>
      </c>
      <c r="P119" s="408">
        <v>104094.875476</v>
      </c>
      <c r="Q119" s="405">
        <f t="shared" si="15"/>
        <v>1.1840113808594843</v>
      </c>
      <c r="R119" s="406">
        <f t="shared" si="11"/>
        <v>-16.926089503424802</v>
      </c>
    </row>
    <row r="120" spans="1:24" s="245" customFormat="1" ht="19.5" customHeight="1" outlineLevel="1" x14ac:dyDescent="0.5">
      <c r="A120" s="376">
        <v>2023</v>
      </c>
      <c r="B120" s="377" t="s">
        <v>699</v>
      </c>
      <c r="C120" s="417" t="s">
        <v>696</v>
      </c>
      <c r="D120" s="418">
        <f>SUM(D117:D119)</f>
        <v>52754.062987999991</v>
      </c>
      <c r="E120" s="419">
        <f>D120/$P120*100</f>
        <v>17.607236302519151</v>
      </c>
      <c r="F120" s="420">
        <f>(D120/D116-1)*100</f>
        <v>4.0617930075086184</v>
      </c>
      <c r="G120" s="421">
        <f t="shared" si="8"/>
        <v>-20.283076062497209</v>
      </c>
      <c r="H120" s="400">
        <f>SUM(H117:H119)</f>
        <v>231544.46488699998</v>
      </c>
      <c r="I120" s="419">
        <f>H120/$P120*100</f>
        <v>77.280457217733598</v>
      </c>
      <c r="J120" s="420">
        <f>(H120/H116-1)*100</f>
        <v>1.415414107202162</v>
      </c>
      <c r="K120" s="421">
        <f t="shared" si="9"/>
        <v>-27.66840276088357</v>
      </c>
      <c r="L120" s="418">
        <f>SUM(L117:L119)</f>
        <v>15317.278272</v>
      </c>
      <c r="M120" s="419">
        <f>L120/$P120*100</f>
        <v>5.112306479747236</v>
      </c>
      <c r="N120" s="420">
        <f>(L120/L116-1)*100</f>
        <v>-4.543343115389753</v>
      </c>
      <c r="O120" s="421">
        <f t="shared" si="10"/>
        <v>20.00399049697068</v>
      </c>
      <c r="P120" s="423">
        <f>SUM(P117:P119)</f>
        <v>299615.806147</v>
      </c>
      <c r="Q120" s="420">
        <f>(P120/P116-1)*100</f>
        <v>1.54604066444608</v>
      </c>
      <c r="R120" s="421">
        <f t="shared" si="11"/>
        <v>-24.918848369256896</v>
      </c>
    </row>
    <row r="121" spans="1:24" s="245" customFormat="1" ht="18" customHeight="1" outlineLevel="2" x14ac:dyDescent="0.5">
      <c r="A121" s="242">
        <v>2023</v>
      </c>
      <c r="B121" s="262" t="s">
        <v>12</v>
      </c>
      <c r="C121" s="410" t="s">
        <v>226</v>
      </c>
      <c r="D121" s="411">
        <v>18471.949227000001</v>
      </c>
      <c r="E121" s="412">
        <v>17.770836755460831</v>
      </c>
      <c r="F121" s="425">
        <f>(D121/D119-1)*100</f>
        <v>10.349488634912252</v>
      </c>
      <c r="G121" s="413">
        <f t="shared" si="8"/>
        <v>-16.887468764748991</v>
      </c>
      <c r="H121" s="397">
        <v>81416.597095000005</v>
      </c>
      <c r="I121" s="412">
        <v>78.326387669231963</v>
      </c>
      <c r="J121" s="425">
        <f>(H121/H119-1)*100</f>
        <v>-1.853640148791269</v>
      </c>
      <c r="K121" s="414">
        <f t="shared" si="9"/>
        <v>-19.124536081598155</v>
      </c>
      <c r="L121" s="411">
        <v>4056.7517029999999</v>
      </c>
      <c r="M121" s="412">
        <v>3.902775575307222</v>
      </c>
      <c r="N121" s="425">
        <f>(L121/L119-1)*100</f>
        <v>-7.8243052993692714</v>
      </c>
      <c r="O121" s="414">
        <f t="shared" si="10"/>
        <v>21.00032452084011</v>
      </c>
      <c r="P121" s="415">
        <v>103945.298025</v>
      </c>
      <c r="Q121" s="425">
        <f>(P121/P119-1)*100</f>
        <v>-0.14369338578487101</v>
      </c>
      <c r="R121" s="413">
        <f t="shared" si="11"/>
        <v>-17.665134417730133</v>
      </c>
    </row>
    <row r="122" spans="1:24" s="245" customFormat="1" ht="18" customHeight="1" outlineLevel="2" x14ac:dyDescent="0.5">
      <c r="A122" s="240">
        <v>2023</v>
      </c>
      <c r="B122" s="260" t="s">
        <v>13</v>
      </c>
      <c r="C122" s="402" t="s">
        <v>227</v>
      </c>
      <c r="D122" s="403">
        <v>17608.663713000002</v>
      </c>
      <c r="E122" s="404">
        <v>18.53388981363323</v>
      </c>
      <c r="F122" s="405">
        <f t="shared" si="12"/>
        <v>-4.6734944070664479</v>
      </c>
      <c r="G122" s="406">
        <f t="shared" si="8"/>
        <v>-6.2573144048777678</v>
      </c>
      <c r="H122" s="395">
        <v>72502.434871999998</v>
      </c>
      <c r="I122" s="404">
        <v>76.311988293905088</v>
      </c>
      <c r="J122" s="405">
        <f t="shared" si="13"/>
        <v>-10.948826825319923</v>
      </c>
      <c r="K122" s="407">
        <f t="shared" si="9"/>
        <v>-19.302252026886013</v>
      </c>
      <c r="L122" s="403">
        <v>4896.8241449999996</v>
      </c>
      <c r="M122" s="404">
        <v>5.1541218924616725</v>
      </c>
      <c r="N122" s="405">
        <f t="shared" si="14"/>
        <v>20.708007378878012</v>
      </c>
      <c r="O122" s="407">
        <f t="shared" si="10"/>
        <v>23.366868494998695</v>
      </c>
      <c r="P122" s="408">
        <v>95007.922730000006</v>
      </c>
      <c r="Q122" s="405">
        <f t="shared" si="15"/>
        <v>-8.5981525521726336</v>
      </c>
      <c r="R122" s="406">
        <f t="shared" si="11"/>
        <v>-15.62186044225956</v>
      </c>
    </row>
    <row r="123" spans="1:24" s="245" customFormat="1" ht="18" customHeight="1" outlineLevel="2" x14ac:dyDescent="0.5">
      <c r="A123" s="242">
        <v>2023</v>
      </c>
      <c r="B123" s="262" t="s">
        <v>14</v>
      </c>
      <c r="C123" s="410" t="s">
        <v>228</v>
      </c>
      <c r="D123" s="411">
        <v>17608.132949999999</v>
      </c>
      <c r="E123" s="412">
        <v>18.155299946212143</v>
      </c>
      <c r="F123" s="425">
        <f t="shared" si="12"/>
        <v>-3.0142150969192372E-3</v>
      </c>
      <c r="G123" s="413">
        <f t="shared" si="8"/>
        <v>-10.752304036257721</v>
      </c>
      <c r="H123" s="397">
        <v>72044.092464000001</v>
      </c>
      <c r="I123" s="412">
        <v>74.282839171575077</v>
      </c>
      <c r="J123" s="425">
        <f t="shared" si="13"/>
        <v>-0.63217519357685603</v>
      </c>
      <c r="K123" s="414">
        <f t="shared" si="9"/>
        <v>-15.752604342059884</v>
      </c>
      <c r="L123" s="411">
        <v>7333.9604499999996</v>
      </c>
      <c r="M123" s="412">
        <v>7.5618608822127831</v>
      </c>
      <c r="N123" s="425">
        <f t="shared" si="14"/>
        <v>49.769733052155594</v>
      </c>
      <c r="O123" s="414">
        <f t="shared" si="10"/>
        <v>88.6069858141705</v>
      </c>
      <c r="P123" s="415">
        <v>96986.185863999999</v>
      </c>
      <c r="Q123" s="425">
        <f t="shared" si="15"/>
        <v>2.0822085960367387</v>
      </c>
      <c r="R123" s="413">
        <f t="shared" si="11"/>
        <v>-11.130217950776544</v>
      </c>
    </row>
    <row r="124" spans="1:24" s="245" customFormat="1" ht="19.5" customHeight="1" outlineLevel="1" x14ac:dyDescent="0.5">
      <c r="A124" s="376">
        <v>2023</v>
      </c>
      <c r="B124" s="377" t="s">
        <v>700</v>
      </c>
      <c r="C124" s="417" t="s">
        <v>697</v>
      </c>
      <c r="D124" s="418">
        <f>SUM(D121:D123)</f>
        <v>53688.745890000006</v>
      </c>
      <c r="E124" s="419">
        <f>D124/$P124*100</f>
        <v>18.141803588570507</v>
      </c>
      <c r="F124" s="420">
        <f>(D124/D120-1)*100</f>
        <v>1.7717742464928854</v>
      </c>
      <c r="G124" s="421">
        <f t="shared" si="8"/>
        <v>-11.607134652055674</v>
      </c>
      <c r="H124" s="400">
        <f>SUM(H121:H123)</f>
        <v>225963.12443099997</v>
      </c>
      <c r="I124" s="419">
        <f>H124/$P124*100</f>
        <v>76.354523722456022</v>
      </c>
      <c r="J124" s="420">
        <f>(H124/H120-1)*100</f>
        <v>-2.4104832126839448</v>
      </c>
      <c r="K124" s="421">
        <f t="shared" si="9"/>
        <v>-18.137740392265933</v>
      </c>
      <c r="L124" s="418">
        <f>SUM(L121:L123)</f>
        <v>16287.536297999999</v>
      </c>
      <c r="M124" s="419">
        <f>L124/$P124*100</f>
        <v>5.5036726889734533</v>
      </c>
      <c r="N124" s="420">
        <f>(L124/L120-1)*100</f>
        <v>6.334402292433583</v>
      </c>
      <c r="O124" s="421">
        <f t="shared" si="10"/>
        <v>45.288414423829828</v>
      </c>
      <c r="P124" s="423">
        <f>SUM(P121:P123)</f>
        <v>295939.40661900002</v>
      </c>
      <c r="Q124" s="420">
        <f>(P124/P120-1)*100</f>
        <v>-1.2270379107423457</v>
      </c>
      <c r="R124" s="421">
        <f t="shared" si="11"/>
        <v>-14.954493447610817</v>
      </c>
    </row>
    <row r="125" spans="1:24" s="245" customFormat="1" ht="18" customHeight="1" x14ac:dyDescent="0.5">
      <c r="A125" s="376">
        <v>2023</v>
      </c>
      <c r="B125" s="377" t="s">
        <v>21</v>
      </c>
      <c r="C125" s="417" t="s">
        <v>240</v>
      </c>
      <c r="D125" s="418">
        <f>SUBTOTAL(9,D109:D111,D113:D115,D117:D119,D121:D123)</f>
        <v>208996.95524700003</v>
      </c>
      <c r="E125" s="419">
        <f>(D125/$P125)*100</f>
        <v>17.415409661100075</v>
      </c>
      <c r="F125" s="420"/>
      <c r="G125" s="421">
        <f t="shared" si="8"/>
        <v>-21.328702004373966</v>
      </c>
      <c r="H125" s="418">
        <f>SUBTOTAL(9,H109:H111,H113:H115,H117:H119,H121:H123)</f>
        <v>927696.80815699988</v>
      </c>
      <c r="I125" s="419">
        <f>(H125/$P125)*100</f>
        <v>77.30361399885048</v>
      </c>
      <c r="J125" s="420"/>
      <c r="K125" s="421">
        <f t="shared" si="9"/>
        <v>-24.348520854551282</v>
      </c>
      <c r="L125" s="418">
        <f>SUBTOTAL(9,L109:L111,L113:L115,L117:L119,L121:L123)</f>
        <v>63375.366832</v>
      </c>
      <c r="M125" s="419">
        <f>(L125/$P125)*100</f>
        <v>5.280976340049417</v>
      </c>
      <c r="N125" s="420"/>
      <c r="O125" s="421">
        <f t="shared" si="10"/>
        <v>26.737426867865999</v>
      </c>
      <c r="P125" s="418">
        <f>SUBTOTAL(9,P109:P111,P113:P115,P117:P119,P121:P123)</f>
        <v>1200069.1302360003</v>
      </c>
      <c r="Q125" s="420"/>
      <c r="R125" s="421">
        <f t="shared" si="11"/>
        <v>-22.17152038253246</v>
      </c>
    </row>
    <row r="126" spans="1:24" s="245" customFormat="1" ht="18" customHeight="1" outlineLevel="2" x14ac:dyDescent="0.5">
      <c r="A126" s="240">
        <v>2024</v>
      </c>
      <c r="B126" s="260" t="s">
        <v>3</v>
      </c>
      <c r="C126" s="402" t="s">
        <v>217</v>
      </c>
      <c r="D126" s="403">
        <v>16268.371364000001</v>
      </c>
      <c r="E126" s="404">
        <v>17.138028761474352</v>
      </c>
      <c r="F126" s="405">
        <f>(D126/D123-1)*100</f>
        <v>-7.6087657323146152</v>
      </c>
      <c r="G126" s="406">
        <f t="shared" si="8"/>
        <v>-8.5523353934132569</v>
      </c>
      <c r="H126" s="395">
        <v>70998.647295000002</v>
      </c>
      <c r="I126" s="404">
        <v>74.794017922412806</v>
      </c>
      <c r="J126" s="405">
        <f>(H126/H123-1)*100</f>
        <v>-1.4511185209563182</v>
      </c>
      <c r="K126" s="407">
        <f t="shared" si="9"/>
        <v>-13.713112256736304</v>
      </c>
      <c r="L126" s="403">
        <v>7658.5506139999998</v>
      </c>
      <c r="M126" s="404">
        <v>8.0679533161128454</v>
      </c>
      <c r="N126" s="405">
        <f>(L126/L123-1)*100</f>
        <v>4.4258510284167052</v>
      </c>
      <c r="O126" s="407">
        <f t="shared" si="10"/>
        <v>41.939981677836947</v>
      </c>
      <c r="P126" s="408">
        <v>94925.569273000001</v>
      </c>
      <c r="Q126" s="405">
        <f>(P126/P123-1)*100</f>
        <v>-2.1246495803943888</v>
      </c>
      <c r="R126" s="406">
        <f t="shared" si="11"/>
        <v>-9.9954507368388725</v>
      </c>
    </row>
    <row r="127" spans="1:24" s="245" customFormat="1" ht="18" customHeight="1" outlineLevel="2" x14ac:dyDescent="0.5">
      <c r="A127" s="242">
        <v>2024</v>
      </c>
      <c r="B127" s="262" t="s">
        <v>4</v>
      </c>
      <c r="C127" s="410" t="s">
        <v>218</v>
      </c>
      <c r="D127" s="411">
        <v>15958.709339000001</v>
      </c>
      <c r="E127" s="412">
        <v>16.574616817439942</v>
      </c>
      <c r="F127" s="425">
        <f t="shared" si="12"/>
        <v>-1.9034605128651405</v>
      </c>
      <c r="G127" s="413">
        <f t="shared" si="8"/>
        <v>-0.39874012650327195</v>
      </c>
      <c r="H127" s="397">
        <v>73440.017775999993</v>
      </c>
      <c r="I127" s="412">
        <v>76.27434824747877</v>
      </c>
      <c r="J127" s="425">
        <f t="shared" si="13"/>
        <v>3.438615486371277</v>
      </c>
      <c r="K127" s="414">
        <f t="shared" si="9"/>
        <v>-3.4139837515907323</v>
      </c>
      <c r="L127" s="411">
        <v>6885.3047560000005</v>
      </c>
      <c r="M127" s="412">
        <v>7.1510349350812765</v>
      </c>
      <c r="N127" s="425">
        <f t="shared" si="14"/>
        <v>-10.096503855265892</v>
      </c>
      <c r="O127" s="414">
        <f t="shared" si="10"/>
        <v>40.123808861598917</v>
      </c>
      <c r="P127" s="415">
        <v>96284.031870999999</v>
      </c>
      <c r="Q127" s="425">
        <f t="shared" si="15"/>
        <v>1.4310818553988858</v>
      </c>
      <c r="R127" s="413">
        <f t="shared" si="11"/>
        <v>-0.7096522636550362</v>
      </c>
      <c r="S127" s="25"/>
      <c r="T127" s="244"/>
      <c r="X127" s="244"/>
    </row>
    <row r="128" spans="1:24" s="245" customFormat="1" ht="18" customHeight="1" outlineLevel="2" x14ac:dyDescent="0.5">
      <c r="A128" s="240">
        <v>2024</v>
      </c>
      <c r="B128" s="260" t="s">
        <v>5</v>
      </c>
      <c r="C128" s="402" t="s">
        <v>219</v>
      </c>
      <c r="D128" s="403">
        <v>17445.426073999999</v>
      </c>
      <c r="E128" s="404">
        <v>16.781784369820876</v>
      </c>
      <c r="F128" s="405">
        <f t="shared" si="12"/>
        <v>9.3160211356613232</v>
      </c>
      <c r="G128" s="406">
        <f t="shared" si="8"/>
        <v>-3.3322643402577623</v>
      </c>
      <c r="H128" s="395">
        <v>79538.701562000002</v>
      </c>
      <c r="I128" s="404">
        <v>76.512968671963606</v>
      </c>
      <c r="J128" s="405">
        <f t="shared" si="13"/>
        <v>8.3043059774327013</v>
      </c>
      <c r="K128" s="407">
        <f t="shared" si="9"/>
        <v>-4.8106174096742222</v>
      </c>
      <c r="L128" s="403">
        <v>6970.4083629999996</v>
      </c>
      <c r="M128" s="404">
        <v>6.7052469582155148</v>
      </c>
      <c r="N128" s="405">
        <f t="shared" si="14"/>
        <v>1.2360180125046361</v>
      </c>
      <c r="O128" s="407">
        <f t="shared" si="10"/>
        <v>28.726938522023325</v>
      </c>
      <c r="P128" s="408">
        <v>103954.535999</v>
      </c>
      <c r="Q128" s="405">
        <f t="shared" si="15"/>
        <v>7.9665381465088947</v>
      </c>
      <c r="R128" s="406">
        <f t="shared" si="11"/>
        <v>-2.864427380083423</v>
      </c>
      <c r="S128" s="25"/>
      <c r="T128" s="244"/>
      <c r="X128" s="244"/>
    </row>
    <row r="129" spans="1:24" s="245" customFormat="1" ht="19.2" customHeight="1" outlineLevel="1" x14ac:dyDescent="0.5">
      <c r="A129" s="376">
        <v>2024</v>
      </c>
      <c r="B129" s="377" t="s">
        <v>693</v>
      </c>
      <c r="C129" s="417" t="s">
        <v>694</v>
      </c>
      <c r="D129" s="418">
        <f>SUM(D126:D128)</f>
        <v>49672.506777000002</v>
      </c>
      <c r="E129" s="419">
        <f>D129/$P129*100</f>
        <v>16.828774409316146</v>
      </c>
      <c r="F129" s="420">
        <f>(D129/D124-1)*100</f>
        <v>-7.4805977424554859</v>
      </c>
      <c r="G129" s="421">
        <f t="shared" si="8"/>
        <v>-4.2166092430271807</v>
      </c>
      <c r="H129" s="400">
        <f>SUM(H126:H128)</f>
        <v>223977.366633</v>
      </c>
      <c r="I129" s="419">
        <f>H129/$P129*100</f>
        <v>75.882310364991355</v>
      </c>
      <c r="J129" s="420">
        <f>(H129/H124-1)*100</f>
        <v>-0.87879728296390569</v>
      </c>
      <c r="K129" s="421">
        <f t="shared" si="9"/>
        <v>-7.4000463109744841</v>
      </c>
      <c r="L129" s="418">
        <f>SUM(L126:L128)</f>
        <v>21514.263733</v>
      </c>
      <c r="M129" s="419">
        <f>L129/$P129*100</f>
        <v>7.2889152256924925</v>
      </c>
      <c r="N129" s="420">
        <f>(L129/L124-1)*100</f>
        <v>32.090350187841544</v>
      </c>
      <c r="O129" s="421">
        <f t="shared" si="10"/>
        <v>36.82232621507471</v>
      </c>
      <c r="P129" s="423">
        <f>SUM(P126:P128)</f>
        <v>295164.13714300003</v>
      </c>
      <c r="Q129" s="420">
        <f>(P129/P124-1)*100</f>
        <v>-0.26196899049611977</v>
      </c>
      <c r="R129" s="421">
        <f t="shared" si="11"/>
        <v>-4.6195443684486248</v>
      </c>
    </row>
    <row r="130" spans="1:24" s="245" customFormat="1" ht="18" customHeight="1" outlineLevel="2" x14ac:dyDescent="0.5">
      <c r="A130" s="242">
        <v>2024</v>
      </c>
      <c r="B130" s="262" t="s">
        <v>6</v>
      </c>
      <c r="C130" s="410" t="s">
        <v>220</v>
      </c>
      <c r="D130" s="411">
        <v>16569.548454</v>
      </c>
      <c r="E130" s="412">
        <v>16.34458222943395</v>
      </c>
      <c r="F130" s="425">
        <f>(D130/D128-1)*100</f>
        <v>-5.0206719875152466</v>
      </c>
      <c r="G130" s="413">
        <f t="shared" si="8"/>
        <v>3.6852169042169702</v>
      </c>
      <c r="H130" s="397">
        <v>78613.110090000002</v>
      </c>
      <c r="I130" s="412">
        <v>77.545772942736164</v>
      </c>
      <c r="J130" s="425">
        <f>(H130/H128-1)*100</f>
        <v>-1.1636994995178673</v>
      </c>
      <c r="K130" s="414">
        <f t="shared" si="9"/>
        <v>-5.0932022880646022</v>
      </c>
      <c r="L130" s="411">
        <v>6193.7377530000003</v>
      </c>
      <c r="M130" s="412">
        <v>6.1096448278298983</v>
      </c>
      <c r="N130" s="425">
        <f>(L130/L128-1)*100</f>
        <v>-11.142397540475335</v>
      </c>
      <c r="O130" s="414">
        <f t="shared" si="10"/>
        <v>57.61292371029603</v>
      </c>
      <c r="P130" s="415">
        <v>101376.396297</v>
      </c>
      <c r="Q130" s="425">
        <f>(P130/P128-1)*100</f>
        <v>-2.4800646525177106</v>
      </c>
      <c r="R130" s="413">
        <f t="shared" si="11"/>
        <v>-1.3293970427057378</v>
      </c>
      <c r="S130" s="25"/>
      <c r="T130" s="244"/>
      <c r="X130" s="244"/>
    </row>
    <row r="131" spans="1:24" s="245" customFormat="1" ht="18" customHeight="1" outlineLevel="2" x14ac:dyDescent="0.5">
      <c r="A131" s="240">
        <v>2024</v>
      </c>
      <c r="B131" s="260" t="s">
        <v>7</v>
      </c>
      <c r="C131" s="402" t="s">
        <v>221</v>
      </c>
      <c r="D131" s="403">
        <v>19110.654975000001</v>
      </c>
      <c r="E131" s="404">
        <v>18.162884160714519</v>
      </c>
      <c r="F131" s="405">
        <f t="shared" si="12"/>
        <v>15.336003440616164</v>
      </c>
      <c r="G131" s="406">
        <f t="shared" si="8"/>
        <v>0.12613206843419267</v>
      </c>
      <c r="H131" s="395">
        <v>75856.947776000001</v>
      </c>
      <c r="I131" s="404">
        <v>72.09491024997476</v>
      </c>
      <c r="J131" s="405">
        <f t="shared" si="13"/>
        <v>-3.5059830489400756</v>
      </c>
      <c r="K131" s="407">
        <f t="shared" si="9"/>
        <v>4.8752773269449934</v>
      </c>
      <c r="L131" s="403">
        <v>10250.570782999999</v>
      </c>
      <c r="M131" s="404">
        <v>9.7422055893107178</v>
      </c>
      <c r="N131" s="405">
        <f t="shared" si="14"/>
        <v>65.498947352671337</v>
      </c>
      <c r="O131" s="407">
        <f t="shared" si="10"/>
        <v>34.497848011831223</v>
      </c>
      <c r="P131" s="408">
        <v>105218.173534</v>
      </c>
      <c r="Q131" s="405">
        <f t="shared" si="15"/>
        <v>3.7896170877339541</v>
      </c>
      <c r="R131" s="406">
        <f t="shared" si="11"/>
        <v>6.2395887173312792</v>
      </c>
      <c r="S131" s="25"/>
      <c r="T131" s="244"/>
      <c r="X131" s="244"/>
    </row>
    <row r="132" spans="1:24" s="245" customFormat="1" ht="18" customHeight="1" outlineLevel="2" x14ac:dyDescent="0.5">
      <c r="A132" s="242">
        <v>2024</v>
      </c>
      <c r="B132" s="262" t="s">
        <v>8</v>
      </c>
      <c r="C132" s="410" t="s">
        <v>222</v>
      </c>
      <c r="D132" s="411">
        <v>16516.157454</v>
      </c>
      <c r="E132" s="412">
        <v>18.596000455699631</v>
      </c>
      <c r="F132" s="425">
        <f t="shared" si="12"/>
        <v>-13.57618315224699</v>
      </c>
      <c r="G132" s="413">
        <f t="shared" si="8"/>
        <v>5.684934702744382</v>
      </c>
      <c r="H132" s="397">
        <v>66338.619991</v>
      </c>
      <c r="I132" s="412">
        <v>74.692494971604333</v>
      </c>
      <c r="J132" s="425">
        <f t="shared" si="13"/>
        <v>-12.547733680383399</v>
      </c>
      <c r="K132" s="414">
        <f t="shared" si="9"/>
        <v>-9.3119660404351272</v>
      </c>
      <c r="L132" s="411">
        <v>5960.8659690000004</v>
      </c>
      <c r="M132" s="412">
        <v>6.7115045726960183</v>
      </c>
      <c r="N132" s="425">
        <f t="shared" si="14"/>
        <v>-41.848448294354846</v>
      </c>
      <c r="O132" s="414">
        <f t="shared" si="10"/>
        <v>32.6039838042159</v>
      </c>
      <c r="P132" s="415">
        <v>88815.643414000006</v>
      </c>
      <c r="Q132" s="425">
        <f t="shared" si="15"/>
        <v>-15.589065623439769</v>
      </c>
      <c r="R132" s="413">
        <f t="shared" si="11"/>
        <v>-4.7791616418852652</v>
      </c>
      <c r="S132" s="25"/>
      <c r="T132" s="244"/>
      <c r="X132" s="244"/>
    </row>
    <row r="133" spans="1:24" s="245" customFormat="1" ht="19.5" customHeight="1" outlineLevel="1" x14ac:dyDescent="0.5">
      <c r="A133" s="376">
        <v>2024</v>
      </c>
      <c r="B133" s="377" t="s">
        <v>698</v>
      </c>
      <c r="C133" s="417" t="s">
        <v>695</v>
      </c>
      <c r="D133" s="418">
        <f>SUM(D130:D132)</f>
        <v>52196.360883000001</v>
      </c>
      <c r="E133" s="419">
        <f>D133/$P133*100</f>
        <v>17.669111812227928</v>
      </c>
      <c r="F133" s="420">
        <f>(D133/D129-1)*100</f>
        <v>5.080987994688102</v>
      </c>
      <c r="G133" s="421">
        <f t="shared" si="8"/>
        <v>2.9616790499625845</v>
      </c>
      <c r="H133" s="400">
        <f>SUM(H130:H132)</f>
        <v>220808.67785699997</v>
      </c>
      <c r="I133" s="419">
        <f>H133/$P133*100</f>
        <v>74.746460331035053</v>
      </c>
      <c r="J133" s="420">
        <f>(H133/H129-1)*100</f>
        <v>-1.4147361510826739</v>
      </c>
      <c r="K133" s="421">
        <f t="shared" si="9"/>
        <v>-3.286811393828637</v>
      </c>
      <c r="L133" s="418">
        <f>SUM(L130:L132)</f>
        <v>22405.174505000003</v>
      </c>
      <c r="M133" s="419">
        <f>L133/$P133*100</f>
        <v>7.5844278567370162</v>
      </c>
      <c r="N133" s="420">
        <f>(L133/L129-1)*100</f>
        <v>4.1410237554793339</v>
      </c>
      <c r="O133" s="421">
        <f t="shared" si="10"/>
        <v>39.628138706155823</v>
      </c>
      <c r="P133" s="423">
        <f>SUM(P130:P132)</f>
        <v>295410.21324499999</v>
      </c>
      <c r="Q133" s="420">
        <f>(P133/P129-1)*100</f>
        <v>8.3369241392872162E-2</v>
      </c>
      <c r="R133" s="421">
        <f t="shared" si="11"/>
        <v>0.12067758585379007</v>
      </c>
    </row>
    <row r="134" spans="1:24" s="245" customFormat="1" ht="18" customHeight="1" outlineLevel="2" x14ac:dyDescent="0.5">
      <c r="A134" s="240">
        <v>2024</v>
      </c>
      <c r="B134" s="260" t="s">
        <v>9</v>
      </c>
      <c r="C134" s="402" t="s">
        <v>223</v>
      </c>
      <c r="D134" s="403">
        <v>18904.280102000001</v>
      </c>
      <c r="E134" s="404">
        <v>19.900534402301084</v>
      </c>
      <c r="F134" s="405">
        <f>(D134/D132-1)*100</f>
        <v>14.459311463040269</v>
      </c>
      <c r="G134" s="406">
        <f t="shared" si="8"/>
        <v>7.4078867046962316</v>
      </c>
      <c r="H134" s="395">
        <v>69135.245009999999</v>
      </c>
      <c r="I134" s="404">
        <v>72.778667810125285</v>
      </c>
      <c r="J134" s="405">
        <f>(H134/H132-1)*100</f>
        <v>4.2156816336839764</v>
      </c>
      <c r="K134" s="407">
        <f t="shared" si="9"/>
        <v>-3.0667223445420944</v>
      </c>
      <c r="L134" s="403">
        <v>6954.3063089999996</v>
      </c>
      <c r="M134" s="404">
        <v>7.3207977875736381</v>
      </c>
      <c r="N134" s="405">
        <f>(L134/L132-1)*100</f>
        <v>16.666040557973826</v>
      </c>
      <c r="O134" s="407">
        <f t="shared" si="10"/>
        <v>86.885350021685383</v>
      </c>
      <c r="P134" s="408">
        <v>94993.831420999995</v>
      </c>
      <c r="Q134" s="405">
        <f>(P134/P132-1)*100</f>
        <v>6.956193491952023</v>
      </c>
      <c r="R134" s="406">
        <f t="shared" si="11"/>
        <v>2.5362677824670055</v>
      </c>
      <c r="S134" s="25"/>
      <c r="T134" s="244"/>
      <c r="U134" s="244"/>
      <c r="X134" s="244"/>
    </row>
    <row r="135" spans="1:24" s="245" customFormat="1" ht="18" customHeight="1" outlineLevel="2" x14ac:dyDescent="0.5">
      <c r="A135" s="242">
        <v>2024</v>
      </c>
      <c r="B135" s="262" t="s">
        <v>10</v>
      </c>
      <c r="C135" s="410" t="s">
        <v>224</v>
      </c>
      <c r="D135" s="411">
        <v>19165.335358</v>
      </c>
      <c r="E135" s="412">
        <v>20.607004417515451</v>
      </c>
      <c r="F135" s="425">
        <f t="shared" si="12"/>
        <v>1.3809320142922576</v>
      </c>
      <c r="G135" s="413">
        <f t="shared" si="8"/>
        <v>4.0796294593946181</v>
      </c>
      <c r="H135" s="397">
        <v>65261.457085000002</v>
      </c>
      <c r="I135" s="412">
        <v>70.170602774384804</v>
      </c>
      <c r="J135" s="425">
        <f t="shared" si="13"/>
        <v>-5.6032027143892771</v>
      </c>
      <c r="K135" s="414">
        <f t="shared" si="9"/>
        <v>-15.538486242161053</v>
      </c>
      <c r="L135" s="411">
        <v>8577.1928509999998</v>
      </c>
      <c r="M135" s="412">
        <v>9.2223928080997446</v>
      </c>
      <c r="N135" s="425">
        <f t="shared" si="14"/>
        <v>23.336425948044905</v>
      </c>
      <c r="O135" s="414">
        <f t="shared" si="10"/>
        <v>19.210320577255601</v>
      </c>
      <c r="P135" s="415">
        <v>93003.985293999998</v>
      </c>
      <c r="Q135" s="425">
        <f t="shared" si="15"/>
        <v>-2.0947108851534391</v>
      </c>
      <c r="R135" s="413">
        <f t="shared" si="11"/>
        <v>-9.5967379429445447</v>
      </c>
      <c r="S135" s="25"/>
      <c r="T135" s="244"/>
      <c r="U135" s="244"/>
      <c r="X135" s="244"/>
    </row>
    <row r="136" spans="1:24" s="245" customFormat="1" ht="18" customHeight="1" outlineLevel="2" x14ac:dyDescent="0.5">
      <c r="A136" s="240">
        <v>2024</v>
      </c>
      <c r="B136" s="260" t="s">
        <v>11</v>
      </c>
      <c r="C136" s="402" t="s">
        <v>225</v>
      </c>
      <c r="D136" s="403">
        <v>19197.057348999999</v>
      </c>
      <c r="E136" s="404">
        <v>21.579472275193766</v>
      </c>
      <c r="F136" s="405">
        <f t="shared" si="12"/>
        <v>0.16551753677900294</v>
      </c>
      <c r="G136" s="406">
        <f t="shared" si="8"/>
        <v>14.681208557072111</v>
      </c>
      <c r="H136" s="395">
        <v>62611.436902000001</v>
      </c>
      <c r="I136" s="404">
        <v>70.381712268371928</v>
      </c>
      <c r="J136" s="405">
        <f t="shared" si="13"/>
        <v>-4.0606206195311749</v>
      </c>
      <c r="K136" s="407">
        <f t="shared" si="9"/>
        <v>-24.522949420071917</v>
      </c>
      <c r="L136" s="403">
        <v>7151.3148870000005</v>
      </c>
      <c r="M136" s="404">
        <v>8.0388154564343051</v>
      </c>
      <c r="N136" s="405">
        <f t="shared" si="14"/>
        <v>-16.624063242716513</v>
      </c>
      <c r="O136" s="407">
        <f t="shared" si="10"/>
        <v>62.488972949643596</v>
      </c>
      <c r="P136" s="408">
        <v>88959.809137999997</v>
      </c>
      <c r="Q136" s="405">
        <f t="shared" si="15"/>
        <v>-4.3483901719004177</v>
      </c>
      <c r="R136" s="406">
        <f t="shared" si="11"/>
        <v>-14.539684368506233</v>
      </c>
      <c r="S136" s="25"/>
      <c r="T136" s="244"/>
      <c r="U136" s="244"/>
      <c r="V136" s="244"/>
      <c r="X136" s="244"/>
    </row>
    <row r="137" spans="1:24" s="245" customFormat="1" ht="19.5" customHeight="1" outlineLevel="1" x14ac:dyDescent="0.5">
      <c r="A137" s="376">
        <v>2024</v>
      </c>
      <c r="B137" s="377" t="s">
        <v>699</v>
      </c>
      <c r="C137" s="417" t="s">
        <v>696</v>
      </c>
      <c r="D137" s="418">
        <f>SUM(D134:D136)</f>
        <v>57266.672808999996</v>
      </c>
      <c r="E137" s="419">
        <f>D137/$P137*100</f>
        <v>20.677052178153517</v>
      </c>
      <c r="F137" s="420">
        <f>(D137/D133-1)*100</f>
        <v>9.7139184422555314</v>
      </c>
      <c r="G137" s="421">
        <f t="shared" si="8"/>
        <v>8.5540516983999773</v>
      </c>
      <c r="H137" s="400">
        <f>SUM(H134:H136)</f>
        <v>197008.138997</v>
      </c>
      <c r="I137" s="419">
        <f>H137/$P137*100</f>
        <v>71.132953422111385</v>
      </c>
      <c r="J137" s="420">
        <f>(H137/H133-1)*100</f>
        <v>-10.778805928729696</v>
      </c>
      <c r="K137" s="421">
        <f t="shared" si="9"/>
        <v>-14.915634414692081</v>
      </c>
      <c r="L137" s="418">
        <f>SUM(L134:L136)</f>
        <v>22682.814047</v>
      </c>
      <c r="M137" s="419">
        <f>L137/$P137*100</f>
        <v>8.1899943997351041</v>
      </c>
      <c r="N137" s="420">
        <f>(L137/L133-1)*100</f>
        <v>1.239175985610097</v>
      </c>
      <c r="O137" s="421">
        <f t="shared" si="10"/>
        <v>48.086452724856521</v>
      </c>
      <c r="P137" s="423">
        <f>SUM(P134:P136)</f>
        <v>276957.62585299998</v>
      </c>
      <c r="Q137" s="420">
        <f>(P137/P133-1)*100</f>
        <v>-6.2464283781198393</v>
      </c>
      <c r="R137" s="421">
        <f t="shared" si="11"/>
        <v>-7.5624115380893091</v>
      </c>
    </row>
    <row r="138" spans="1:24" s="245" customFormat="1" ht="18" customHeight="1" outlineLevel="2" x14ac:dyDescent="0.5">
      <c r="A138" s="242">
        <v>2024</v>
      </c>
      <c r="B138" s="262" t="s">
        <v>12</v>
      </c>
      <c r="C138" s="410" t="s">
        <v>226</v>
      </c>
      <c r="D138" s="411">
        <v>19645.305582000001</v>
      </c>
      <c r="E138" s="412">
        <v>21.117841442951342</v>
      </c>
      <c r="F138" s="425">
        <f>(D138/D136-1)*100</f>
        <v>2.334984080377045</v>
      </c>
      <c r="G138" s="413">
        <f t="shared" si="8"/>
        <v>6.3520982035016216</v>
      </c>
      <c r="H138" s="397">
        <v>67410.950867000007</v>
      </c>
      <c r="I138" s="412">
        <v>72.463814115074797</v>
      </c>
      <c r="J138" s="425">
        <f>(H138/H136-1)*100</f>
        <v>7.6655547332546536</v>
      </c>
      <c r="K138" s="414">
        <f t="shared" si="9"/>
        <v>-17.202446095429014</v>
      </c>
      <c r="L138" s="411">
        <v>5970.796695</v>
      </c>
      <c r="M138" s="412">
        <v>6.4183444419738667</v>
      </c>
      <c r="N138" s="425">
        <f>(L138/L136-1)*100</f>
        <v>-16.507708171905598</v>
      </c>
      <c r="O138" s="414">
        <f t="shared" si="10"/>
        <v>47.181714142981647</v>
      </c>
      <c r="P138" s="415">
        <v>93027.053144000005</v>
      </c>
      <c r="Q138" s="425">
        <f>(P138/P136-1)*100</f>
        <v>4.572001722362784</v>
      </c>
      <c r="R138" s="413">
        <f t="shared" si="11"/>
        <v>-10.503837199421984</v>
      </c>
      <c r="S138" s="25"/>
      <c r="T138" s="244"/>
      <c r="U138" s="244"/>
      <c r="V138" s="244"/>
      <c r="X138" s="244"/>
    </row>
    <row r="139" spans="1:24" s="245" customFormat="1" ht="18" customHeight="1" outlineLevel="2" x14ac:dyDescent="0.5">
      <c r="A139" s="240">
        <v>2024</v>
      </c>
      <c r="B139" s="260" t="s">
        <v>13</v>
      </c>
      <c r="C139" s="402" t="s">
        <v>227</v>
      </c>
      <c r="D139" s="403">
        <v>18123.122977999999</v>
      </c>
      <c r="E139" s="404">
        <v>19.980818091663206</v>
      </c>
      <c r="F139" s="405">
        <f t="shared" si="12"/>
        <v>-7.7483274446730981</v>
      </c>
      <c r="G139" s="406">
        <f t="shared" si="8"/>
        <v>2.9216258166154141</v>
      </c>
      <c r="H139" s="395">
        <v>63620.097593999999</v>
      </c>
      <c r="I139" s="404">
        <v>70.141420909778375</v>
      </c>
      <c r="J139" s="405">
        <f t="shared" si="13"/>
        <v>-5.6234977021452526</v>
      </c>
      <c r="K139" s="407">
        <f t="shared" si="9"/>
        <v>-12.251088247838016</v>
      </c>
      <c r="L139" s="403">
        <v>8959.3867730000002</v>
      </c>
      <c r="M139" s="404">
        <v>9.8777609985584274</v>
      </c>
      <c r="N139" s="405">
        <f t="shared" si="14"/>
        <v>50.053455688797335</v>
      </c>
      <c r="O139" s="407">
        <f t="shared" si="10"/>
        <v>82.963212639525992</v>
      </c>
      <c r="P139" s="408">
        <v>90702.607344999997</v>
      </c>
      <c r="Q139" s="405">
        <f t="shared" si="15"/>
        <v>-2.4986772346770048</v>
      </c>
      <c r="R139" s="406">
        <f t="shared" si="11"/>
        <v>-4.5315330146046273</v>
      </c>
      <c r="S139" s="25"/>
      <c r="T139" s="244"/>
      <c r="U139" s="244"/>
      <c r="V139" s="244"/>
      <c r="X139" s="244"/>
    </row>
    <row r="140" spans="1:24" s="245" customFormat="1" ht="18" customHeight="1" outlineLevel="2" x14ac:dyDescent="0.5">
      <c r="A140" s="242">
        <v>2024</v>
      </c>
      <c r="B140" s="262" t="s">
        <v>14</v>
      </c>
      <c r="C140" s="410" t="s">
        <v>228</v>
      </c>
      <c r="D140" s="411">
        <v>20449.901384000001</v>
      </c>
      <c r="E140" s="412">
        <v>21.671962891673243</v>
      </c>
      <c r="F140" s="425">
        <f t="shared" si="12"/>
        <v>12.838727678582341</v>
      </c>
      <c r="G140" s="413">
        <f t="shared" si="8"/>
        <v>16.138953755457663</v>
      </c>
      <c r="H140" s="397">
        <v>64845.532527000003</v>
      </c>
      <c r="I140" s="412">
        <v>68.720623548603726</v>
      </c>
      <c r="J140" s="425">
        <f t="shared" si="13"/>
        <v>1.9261758144734076</v>
      </c>
      <c r="K140" s="414">
        <f t="shared" si="9"/>
        <v>-9.9918809312464774</v>
      </c>
      <c r="L140" s="411">
        <v>9065.6605880000006</v>
      </c>
      <c r="M140" s="412">
        <v>9.6074135597230441</v>
      </c>
      <c r="N140" s="425">
        <f t="shared" si="14"/>
        <v>1.1861728675478966</v>
      </c>
      <c r="O140" s="414">
        <f t="shared" si="10"/>
        <v>23.612073582971128</v>
      </c>
      <c r="P140" s="415">
        <v>94361.094498999999</v>
      </c>
      <c r="Q140" s="425">
        <f t="shared" si="15"/>
        <v>4.033497229119809</v>
      </c>
      <c r="R140" s="413">
        <f t="shared" si="11"/>
        <v>-2.7066652241393041</v>
      </c>
      <c r="S140" s="25"/>
      <c r="T140" s="244"/>
      <c r="U140" s="244"/>
      <c r="V140" s="244"/>
      <c r="X140" s="244"/>
    </row>
    <row r="141" spans="1:24" s="245" customFormat="1" ht="19.5" customHeight="1" outlineLevel="1" x14ac:dyDescent="0.5">
      <c r="A141" s="376">
        <v>2024</v>
      </c>
      <c r="B141" s="377" t="s">
        <v>700</v>
      </c>
      <c r="C141" s="417" t="s">
        <v>697</v>
      </c>
      <c r="D141" s="418">
        <f>SUM(D138:D140)</f>
        <v>58218.329943999997</v>
      </c>
      <c r="E141" s="419">
        <f>D141/$P141*100</f>
        <v>20.935010927102628</v>
      </c>
      <c r="F141" s="420">
        <f>(D141/D137-1)*100</f>
        <v>1.6617992425961958</v>
      </c>
      <c r="G141" s="421">
        <f t="shared" si="8"/>
        <v>8.4367477371894992</v>
      </c>
      <c r="H141" s="400">
        <f>SUM(H138:H140)</f>
        <v>195876.580988</v>
      </c>
      <c r="I141" s="419">
        <f>H141/$P141*100</f>
        <v>70.436207415975531</v>
      </c>
      <c r="J141" s="420">
        <f>(H141/H137-1)*100</f>
        <v>-0.57437119844944151</v>
      </c>
      <c r="K141" s="421">
        <f t="shared" si="9"/>
        <v>-13.314802368201095</v>
      </c>
      <c r="L141" s="418">
        <f>SUM(L138:L140)</f>
        <v>23995.844056000002</v>
      </c>
      <c r="M141" s="419">
        <f>L141/$P141*100</f>
        <v>8.6287816569218396</v>
      </c>
      <c r="N141" s="420">
        <f>(L141/L137-1)*100</f>
        <v>5.7886557032973629</v>
      </c>
      <c r="O141" s="421">
        <f t="shared" si="10"/>
        <v>47.326419520836495</v>
      </c>
      <c r="P141" s="423">
        <f>SUM(P138:P140)</f>
        <v>278090.75498800003</v>
      </c>
      <c r="Q141" s="420">
        <f>(P141/P137-1)*100</f>
        <v>0.4091344773447414</v>
      </c>
      <c r="R141" s="421">
        <f t="shared" si="11"/>
        <v>-6.0311845032448801</v>
      </c>
    </row>
    <row r="142" spans="1:24" s="245" customFormat="1" ht="18" customHeight="1" x14ac:dyDescent="0.5">
      <c r="A142" s="376">
        <v>2024</v>
      </c>
      <c r="B142" s="377" t="s">
        <v>21</v>
      </c>
      <c r="C142" s="417" t="s">
        <v>240</v>
      </c>
      <c r="D142" s="418">
        <f>SUBTOTAL(9,D126:D128,D130:D132,D134:D136,D138:D140)</f>
        <v>217353.87041300003</v>
      </c>
      <c r="E142" s="419">
        <f>(D142/$P142)*100</f>
        <v>18.972552175167422</v>
      </c>
      <c r="F142" s="420"/>
      <c r="G142" s="421">
        <f t="shared" si="8"/>
        <v>3.9985822550015149</v>
      </c>
      <c r="H142" s="418">
        <f>SUBTOTAL(9,H126:H128,H130:H132,H134:H136,H138:H140)</f>
        <v>837670.76447500009</v>
      </c>
      <c r="I142" s="419">
        <f>(H142/$P142)*100</f>
        <v>73.119251359159449</v>
      </c>
      <c r="J142" s="420"/>
      <c r="K142" s="421">
        <f t="shared" si="9"/>
        <v>-9.7042528216572332</v>
      </c>
      <c r="L142" s="418">
        <f>SUBTOTAL(9,L126:L128,L130:L132,L134:L136,L138:L140)</f>
        <v>90598.096340999997</v>
      </c>
      <c r="M142" s="419">
        <f>(L142/$P142)*100</f>
        <v>7.9081964656731518</v>
      </c>
      <c r="N142" s="420"/>
      <c r="O142" s="421">
        <f t="shared" si="10"/>
        <v>42.954748618913683</v>
      </c>
      <c r="P142" s="418">
        <f>SUBTOTAL(9,P126:P128,P130:P132,P134:P136,P138:P140)</f>
        <v>1145622.7312289998</v>
      </c>
      <c r="Q142" s="420"/>
      <c r="R142" s="421">
        <f t="shared" si="11"/>
        <v>-4.536938550889424</v>
      </c>
      <c r="S142" s="25"/>
      <c r="T142" s="244"/>
      <c r="U142" s="244"/>
      <c r="V142" s="244"/>
      <c r="X142" s="244"/>
    </row>
    <row r="143" spans="1:24" s="245" customFormat="1" ht="18" customHeight="1" outlineLevel="2" x14ac:dyDescent="0.5">
      <c r="A143" s="240">
        <v>2025</v>
      </c>
      <c r="B143" s="260" t="s">
        <v>3</v>
      </c>
      <c r="C143" s="402" t="s">
        <v>217</v>
      </c>
      <c r="D143" s="403">
        <v>17777.720599</v>
      </c>
      <c r="E143" s="404">
        <v>18.100000000000001</v>
      </c>
      <c r="F143" s="405">
        <v>-13.1</v>
      </c>
      <c r="G143" s="406">
        <v>9.3000000000000007</v>
      </c>
      <c r="H143" s="395">
        <v>71283.265081999998</v>
      </c>
      <c r="I143" s="404">
        <v>72.599999999999994</v>
      </c>
      <c r="J143" s="405">
        <v>9.9</v>
      </c>
      <c r="K143" s="407">
        <v>0.4</v>
      </c>
      <c r="L143" s="403">
        <v>9148.6226139999999</v>
      </c>
      <c r="M143" s="404">
        <v>9.3000000000000007</v>
      </c>
      <c r="N143" s="405">
        <v>0.9</v>
      </c>
      <c r="O143" s="407">
        <v>19.5</v>
      </c>
      <c r="P143" s="408">
        <v>98209.608294999998</v>
      </c>
      <c r="Q143" s="405">
        <v>4.0999999999999996</v>
      </c>
      <c r="R143" s="406">
        <v>3.5</v>
      </c>
      <c r="S143" s="25"/>
      <c r="T143" s="244"/>
      <c r="U143" s="244"/>
      <c r="V143" s="244"/>
      <c r="X143" s="244"/>
    </row>
    <row r="144" spans="1:24" s="245" customFormat="1" ht="18" customHeight="1" outlineLevel="2" x14ac:dyDescent="0.5">
      <c r="A144" s="242">
        <v>2025</v>
      </c>
      <c r="B144" s="262" t="s">
        <v>4</v>
      </c>
      <c r="C144" s="410" t="s">
        <v>218</v>
      </c>
      <c r="D144" s="411">
        <v>16273.395202</v>
      </c>
      <c r="E144" s="412">
        <v>17.2</v>
      </c>
      <c r="F144" s="425">
        <v>-8.5</v>
      </c>
      <c r="G144" s="413">
        <v>2</v>
      </c>
      <c r="H144" s="397">
        <v>67646.287328999999</v>
      </c>
      <c r="I144" s="412">
        <v>71.5</v>
      </c>
      <c r="J144" s="425">
        <v>-5.0999999999999996</v>
      </c>
      <c r="K144" s="414">
        <v>-7.9</v>
      </c>
      <c r="L144" s="411">
        <v>10695.559585000001</v>
      </c>
      <c r="M144" s="412">
        <v>11.3</v>
      </c>
      <c r="N144" s="425">
        <v>16.899999999999999</v>
      </c>
      <c r="O144" s="414">
        <v>55.3</v>
      </c>
      <c r="P144" s="415">
        <v>94615.242115999994</v>
      </c>
      <c r="Q144" s="425">
        <v>-3.7</v>
      </c>
      <c r="R144" s="413">
        <v>-1.7</v>
      </c>
      <c r="S144" s="25"/>
      <c r="T144" s="244"/>
      <c r="U144" s="244"/>
      <c r="V144" s="244"/>
      <c r="X144" s="244"/>
    </row>
    <row r="145" spans="1:24" s="245" customFormat="1" ht="18" customHeight="1" outlineLevel="2" x14ac:dyDescent="0.5">
      <c r="A145" s="240">
        <v>2025</v>
      </c>
      <c r="B145" s="260" t="s">
        <v>5</v>
      </c>
      <c r="C145" s="402" t="s">
        <v>219</v>
      </c>
      <c r="D145" s="403">
        <v>18490.292496999999</v>
      </c>
      <c r="E145" s="404">
        <v>19.5</v>
      </c>
      <c r="F145" s="405">
        <v>13.6</v>
      </c>
      <c r="G145" s="406">
        <v>6</v>
      </c>
      <c r="H145" s="395">
        <v>67332.525842000003</v>
      </c>
      <c r="I145" s="404">
        <v>71</v>
      </c>
      <c r="J145" s="405">
        <v>-0.5</v>
      </c>
      <c r="K145" s="407">
        <v>-15.3</v>
      </c>
      <c r="L145" s="403">
        <v>8994.0444220000008</v>
      </c>
      <c r="M145" s="404">
        <v>9.5</v>
      </c>
      <c r="N145" s="405">
        <v>-15.9</v>
      </c>
      <c r="O145" s="407">
        <v>29</v>
      </c>
      <c r="P145" s="408">
        <v>94816.862760000004</v>
      </c>
      <c r="Q145" s="405">
        <v>0.2</v>
      </c>
      <c r="R145" s="406">
        <v>-8.8000000000000007</v>
      </c>
      <c r="S145" s="25"/>
      <c r="T145" s="244"/>
      <c r="U145" s="244"/>
      <c r="V145" s="244"/>
      <c r="X145" s="244"/>
    </row>
    <row r="146" spans="1:24" s="245" customFormat="1" ht="19.5" customHeight="1" outlineLevel="1" x14ac:dyDescent="0.5">
      <c r="A146" s="376">
        <v>2025</v>
      </c>
      <c r="B146" s="377" t="s">
        <v>693</v>
      </c>
      <c r="C146" s="417" t="s">
        <v>694</v>
      </c>
      <c r="D146" s="418">
        <f>SUM(D143:D145)</f>
        <v>52541.408297999995</v>
      </c>
      <c r="E146" s="419">
        <f>D146/$P146*100</f>
        <v>18.266268726735287</v>
      </c>
      <c r="F146" s="420">
        <f>(D146/D141-1)*100</f>
        <v>-9.7510898225019673</v>
      </c>
      <c r="G146" s="421">
        <f>(D146/D129-1)*100</f>
        <v>5.7756326530481905</v>
      </c>
      <c r="H146" s="400">
        <f>SUM(H143:H145)</f>
        <v>206262.07825300001</v>
      </c>
      <c r="I146" s="419">
        <f>H146/$P146*100</f>
        <v>71.707985597478114</v>
      </c>
      <c r="J146" s="420">
        <f>(H146/H141-1)*100</f>
        <v>5.3020617434793138</v>
      </c>
      <c r="K146" s="421">
        <f>(H146/H129-1)*100</f>
        <v>-7.9094100650926595</v>
      </c>
      <c r="L146" s="418">
        <f>SUM(L143:L145)</f>
        <v>28838.226621000002</v>
      </c>
      <c r="M146" s="419">
        <f>L146/$P146*100</f>
        <v>10.025745676134246</v>
      </c>
      <c r="N146" s="420">
        <f>(L146/L141-1)*100</f>
        <v>20.180088492403737</v>
      </c>
      <c r="O146" s="421">
        <f>(L146/L129-1)*100</f>
        <v>34.042358961910566</v>
      </c>
      <c r="P146" s="423">
        <f>SUM(P143:P145)</f>
        <v>287641.71317100001</v>
      </c>
      <c r="Q146" s="420">
        <f>(P146/P141-1)*100</f>
        <v>3.4344752609313245</v>
      </c>
      <c r="R146" s="421">
        <f>(P146/P129-1)*100</f>
        <v>-2.5485562185204036</v>
      </c>
    </row>
    <row r="147" spans="1:24" s="245" customFormat="1" ht="18" customHeight="1" outlineLevel="2" x14ac:dyDescent="0.5">
      <c r="A147" s="242">
        <v>2025</v>
      </c>
      <c r="B147" s="262" t="s">
        <v>6</v>
      </c>
      <c r="C147" s="410" t="s">
        <v>220</v>
      </c>
      <c r="D147" s="411">
        <v>17333.568822000001</v>
      </c>
      <c r="E147" s="412">
        <v>18.7</v>
      </c>
      <c r="F147" s="425">
        <v>-6.3</v>
      </c>
      <c r="G147" s="413">
        <v>4.5999999999999996</v>
      </c>
      <c r="H147" s="397">
        <v>62356.890533999998</v>
      </c>
      <c r="I147" s="412">
        <v>67.400000000000006</v>
      </c>
      <c r="J147" s="425">
        <v>-7.4</v>
      </c>
      <c r="K147" s="414">
        <v>-20.7</v>
      </c>
      <c r="L147" s="411">
        <v>12844.523825</v>
      </c>
      <c r="M147" s="412">
        <v>13.9</v>
      </c>
      <c r="N147" s="425">
        <v>42.8</v>
      </c>
      <c r="O147" s="414">
        <v>107.4</v>
      </c>
      <c r="P147" s="415">
        <v>92534.983179999996</v>
      </c>
      <c r="Q147" s="425">
        <v>-2.4</v>
      </c>
      <c r="R147" s="413">
        <v>-8.6999999999999993</v>
      </c>
      <c r="S147" s="25"/>
      <c r="T147" s="244"/>
      <c r="U147" s="244"/>
      <c r="V147" s="244"/>
      <c r="X147" s="244"/>
    </row>
    <row r="148" spans="1:24" s="245" customFormat="1" ht="18" customHeight="1" outlineLevel="2" x14ac:dyDescent="0.5">
      <c r="A148" s="240">
        <v>2025</v>
      </c>
      <c r="B148" s="260" t="s">
        <v>7</v>
      </c>
      <c r="C148" s="402" t="s">
        <v>221</v>
      </c>
      <c r="D148" s="403">
        <v>17922.432830999998</v>
      </c>
      <c r="E148" s="404">
        <v>19.899999999999999</v>
      </c>
      <c r="F148" s="405">
        <v>3.4</v>
      </c>
      <c r="G148" s="406">
        <v>-6.2</v>
      </c>
      <c r="H148" s="395">
        <v>59331.119481000002</v>
      </c>
      <c r="I148" s="404">
        <v>65.7</v>
      </c>
      <c r="J148" s="405">
        <v>-4.9000000000000004</v>
      </c>
      <c r="K148" s="407">
        <v>-21.8</v>
      </c>
      <c r="L148" s="403">
        <v>13035.002087000001</v>
      </c>
      <c r="M148" s="404">
        <v>14.4</v>
      </c>
      <c r="N148" s="405">
        <v>1.5</v>
      </c>
      <c r="O148" s="407">
        <v>27.2</v>
      </c>
      <c r="P148" s="408">
        <v>90288.554397999993</v>
      </c>
      <c r="Q148" s="405">
        <v>-2.4</v>
      </c>
      <c r="R148" s="406">
        <v>-14.2</v>
      </c>
      <c r="S148" s="25"/>
      <c r="T148" s="244"/>
      <c r="U148" s="244"/>
      <c r="V148" s="244"/>
      <c r="X148" s="244"/>
    </row>
    <row r="149" spans="1:24" s="245" customFormat="1" ht="18" customHeight="1" outlineLevel="2" x14ac:dyDescent="0.5">
      <c r="A149" s="242">
        <v>2025</v>
      </c>
      <c r="B149" s="262" t="s">
        <v>8</v>
      </c>
      <c r="C149" s="410" t="s">
        <v>222</v>
      </c>
      <c r="D149" s="411">
        <v>17210.689191000001</v>
      </c>
      <c r="E149" s="412">
        <v>18.7</v>
      </c>
      <c r="F149" s="425">
        <v>-4</v>
      </c>
      <c r="G149" s="413">
        <v>4.2</v>
      </c>
      <c r="H149" s="397">
        <v>64684.741017</v>
      </c>
      <c r="I149" s="412">
        <v>70.400000000000006</v>
      </c>
      <c r="J149" s="425">
        <v>9</v>
      </c>
      <c r="K149" s="414">
        <v>-2.5</v>
      </c>
      <c r="L149" s="411">
        <v>10005.584959</v>
      </c>
      <c r="M149" s="412">
        <v>10.9</v>
      </c>
      <c r="N149" s="425">
        <v>-23.2</v>
      </c>
      <c r="O149" s="414">
        <v>67.900000000000006</v>
      </c>
      <c r="P149" s="415">
        <v>91901.015167000005</v>
      </c>
      <c r="Q149" s="425">
        <v>1.8</v>
      </c>
      <c r="R149" s="413">
        <v>3.5</v>
      </c>
      <c r="S149" s="25"/>
      <c r="T149" s="244"/>
      <c r="U149" s="244"/>
      <c r="V149" s="244"/>
      <c r="X149" s="244"/>
    </row>
    <row r="150" spans="1:24" s="245" customFormat="1" ht="19.5" customHeight="1" outlineLevel="1" x14ac:dyDescent="0.5">
      <c r="A150" s="376">
        <v>2025</v>
      </c>
      <c r="B150" s="377" t="s">
        <v>698</v>
      </c>
      <c r="C150" s="417" t="s">
        <v>695</v>
      </c>
      <c r="D150" s="418">
        <f>SUM(D147:D149)</f>
        <v>52466.690843999997</v>
      </c>
      <c r="E150" s="419">
        <f>D150/$P150*100</f>
        <v>19.09792565672123</v>
      </c>
      <c r="F150" s="420">
        <f>(D150/D146-1)*100</f>
        <v>-0.14220679730588826</v>
      </c>
      <c r="G150" s="421">
        <f>(D150/D133-1)*100</f>
        <v>0.51790959451358809</v>
      </c>
      <c r="H150" s="400">
        <f>SUM(H147:H149)</f>
        <v>186372.751032</v>
      </c>
      <c r="I150" s="419">
        <f>H150/$P150*100</f>
        <v>67.839859659355469</v>
      </c>
      <c r="J150" s="420">
        <f>(H150/H146-1)*100</f>
        <v>-9.6427454767540333</v>
      </c>
      <c r="K150" s="421">
        <f>(H150/H133-1)*100</f>
        <v>-15.595368424469868</v>
      </c>
      <c r="L150" s="418">
        <f>SUM(L147:L149)</f>
        <v>35885.110870999997</v>
      </c>
      <c r="M150" s="419">
        <f>L150/$P150*100</f>
        <v>13.0622146846513</v>
      </c>
      <c r="N150" s="420">
        <f>(L150/L146-1)*100</f>
        <v>24.435913978387468</v>
      </c>
      <c r="O150" s="421">
        <f>(L150/L133-1)*100</f>
        <v>60.164389092313364</v>
      </c>
      <c r="P150" s="423">
        <f>SUM(P147:P149)</f>
        <v>274724.55274499999</v>
      </c>
      <c r="Q150" s="420">
        <f>(P150/P146-1)*100</f>
        <v>-4.4907118246514166</v>
      </c>
      <c r="R150" s="421">
        <f>(P150/P133-1)*100</f>
        <v>-7.0023511620582397</v>
      </c>
    </row>
    <row r="151" spans="1:24" s="245" customFormat="1" ht="18" customHeight="1" outlineLevel="2" x14ac:dyDescent="0.5">
      <c r="A151" s="240">
        <v>2025</v>
      </c>
      <c r="B151" s="260" t="s">
        <v>9</v>
      </c>
      <c r="C151" s="402" t="s">
        <v>223</v>
      </c>
      <c r="D151" s="403">
        <v>18180.09895</v>
      </c>
      <c r="E151" s="404">
        <v>17.8</v>
      </c>
      <c r="F151" s="405">
        <v>5.6</v>
      </c>
      <c r="G151" s="406">
        <v>-3.8</v>
      </c>
      <c r="H151" s="395">
        <v>68674.833094999995</v>
      </c>
      <c r="I151" s="404">
        <v>67.400000000000006</v>
      </c>
      <c r="J151" s="405">
        <v>6.2</v>
      </c>
      <c r="K151" s="407">
        <v>-0.7</v>
      </c>
      <c r="L151" s="403">
        <v>15010.463255000001</v>
      </c>
      <c r="M151" s="404">
        <v>14.7</v>
      </c>
      <c r="N151" s="405">
        <v>50</v>
      </c>
      <c r="O151" s="407">
        <v>115.8</v>
      </c>
      <c r="P151" s="408">
        <v>101865.3953</v>
      </c>
      <c r="Q151" s="405">
        <v>10.8</v>
      </c>
      <c r="R151" s="406">
        <v>7.2</v>
      </c>
      <c r="S151" s="25"/>
      <c r="T151" s="244"/>
      <c r="U151" s="244"/>
      <c r="V151" s="244"/>
      <c r="X151" s="244"/>
    </row>
    <row r="152" spans="1:24" s="245" customFormat="1" ht="18" customHeight="1" outlineLevel="2" x14ac:dyDescent="0.5">
      <c r="A152" s="242">
        <v>2025</v>
      </c>
      <c r="B152" s="262" t="s">
        <v>10</v>
      </c>
      <c r="C152" s="410" t="s">
        <v>224</v>
      </c>
      <c r="D152" s="411">
        <v>16884.317200000001</v>
      </c>
      <c r="E152" s="412">
        <v>17.100000000000001</v>
      </c>
      <c r="F152" s="425">
        <v>-7.1</v>
      </c>
      <c r="G152" s="413">
        <v>-11.9</v>
      </c>
      <c r="H152" s="397">
        <v>69818.590345999997</v>
      </c>
      <c r="I152" s="412">
        <v>70.8</v>
      </c>
      <c r="J152" s="425">
        <v>1.7</v>
      </c>
      <c r="K152" s="414">
        <v>7</v>
      </c>
      <c r="L152" s="411">
        <v>11874.383867</v>
      </c>
      <c r="M152" s="412">
        <v>12</v>
      </c>
      <c r="N152" s="425">
        <v>-20.9</v>
      </c>
      <c r="O152" s="414">
        <v>38.4</v>
      </c>
      <c r="P152" s="415">
        <v>98577.291414000007</v>
      </c>
      <c r="Q152" s="425">
        <v>-3.2</v>
      </c>
      <c r="R152" s="413">
        <v>6</v>
      </c>
      <c r="S152" s="25"/>
      <c r="T152" s="244"/>
      <c r="U152" s="244"/>
      <c r="V152" s="244"/>
      <c r="X152" s="244"/>
    </row>
    <row r="153" spans="1:24" s="245" customFormat="1" ht="18" customHeight="1" outlineLevel="2" x14ac:dyDescent="0.5">
      <c r="A153" s="240">
        <v>2025</v>
      </c>
      <c r="B153" s="260" t="s">
        <v>11</v>
      </c>
      <c r="C153" s="402" t="s">
        <v>225</v>
      </c>
      <c r="D153" s="403">
        <v>19106.009431999999</v>
      </c>
      <c r="E153" s="404">
        <v>18.899999999999999</v>
      </c>
      <c r="F153" s="405">
        <v>13.2</v>
      </c>
      <c r="G153" s="406">
        <v>-0.5</v>
      </c>
      <c r="H153" s="395">
        <v>69363.664923999997</v>
      </c>
      <c r="I153" s="404">
        <v>68.599999999999994</v>
      </c>
      <c r="J153" s="405">
        <v>-0.7</v>
      </c>
      <c r="K153" s="407">
        <v>10.8</v>
      </c>
      <c r="L153" s="403">
        <v>12696.808106</v>
      </c>
      <c r="M153" s="404">
        <v>12.6</v>
      </c>
      <c r="N153" s="405">
        <v>6.9</v>
      </c>
      <c r="O153" s="407">
        <v>77.5</v>
      </c>
      <c r="P153" s="408">
        <v>101166.482462</v>
      </c>
      <c r="Q153" s="405">
        <v>2.6</v>
      </c>
      <c r="R153" s="406">
        <v>13.7</v>
      </c>
      <c r="S153" s="25"/>
      <c r="T153" s="244"/>
      <c r="U153" s="244"/>
      <c r="V153" s="244"/>
      <c r="X153" s="244"/>
    </row>
    <row r="154" spans="1:24" s="245" customFormat="1" ht="19.5" customHeight="1" outlineLevel="1" x14ac:dyDescent="0.5">
      <c r="A154" s="376">
        <v>2025</v>
      </c>
      <c r="B154" s="377" t="s">
        <v>699</v>
      </c>
      <c r="C154" s="417" t="s">
        <v>696</v>
      </c>
      <c r="D154" s="418">
        <f>SUM(D151:D153)</f>
        <v>54170.425582000003</v>
      </c>
      <c r="E154" s="419">
        <f>D154/$P154*100</f>
        <v>17.96047040943559</v>
      </c>
      <c r="F154" s="420">
        <f>(D154/D150-1)*100</f>
        <v>3.2472692876052367</v>
      </c>
      <c r="G154" s="421">
        <f>(D154/D137-1)*100</f>
        <v>-5.4067175114692283</v>
      </c>
      <c r="H154" s="400">
        <f>SUM(H151:H153)</f>
        <v>207857.08836499997</v>
      </c>
      <c r="I154" s="419">
        <f>H154/$P154*100</f>
        <v>68.916037576996786</v>
      </c>
      <c r="J154" s="420">
        <f>(H154/H150-1)*100</f>
        <v>11.527617215518337</v>
      </c>
      <c r="K154" s="421">
        <f>(H154/H137-1)*100</f>
        <v>5.5068533834356836</v>
      </c>
      <c r="L154" s="418">
        <f>SUM(L151:L153)</f>
        <v>39581.655228000003</v>
      </c>
      <c r="M154" s="419">
        <f>L154/$P154*100</f>
        <v>13.123492013236064</v>
      </c>
      <c r="N154" s="420">
        <f>(L154/L150-1)*100</f>
        <v>10.301053186900733</v>
      </c>
      <c r="O154" s="421">
        <f>(L154/L137-1)*100</f>
        <v>74.500637998374913</v>
      </c>
      <c r="P154" s="423">
        <f>SUM(P151:P153)</f>
        <v>301609.169176</v>
      </c>
      <c r="Q154" s="420">
        <f>(P154/P150-1)*100</f>
        <v>9.7860260986408321</v>
      </c>
      <c r="R154" s="421">
        <f>(P154/P137-1)*100</f>
        <v>8.9008357314863229</v>
      </c>
    </row>
    <row r="155" spans="1:24" s="245" customFormat="1" ht="18" customHeight="1" outlineLevel="2" x14ac:dyDescent="0.5">
      <c r="A155" s="242">
        <v>2025</v>
      </c>
      <c r="B155" s="262" t="s">
        <v>12</v>
      </c>
      <c r="C155" s="410" t="s">
        <v>226</v>
      </c>
      <c r="D155" s="411">
        <v>19296.420985000001</v>
      </c>
      <c r="E155" s="412">
        <v>18.5</v>
      </c>
      <c r="F155" s="425">
        <v>1</v>
      </c>
      <c r="G155" s="413">
        <v>-1.8</v>
      </c>
      <c r="H155" s="397">
        <v>70115.695540999994</v>
      </c>
      <c r="I155" s="412">
        <v>67.3</v>
      </c>
      <c r="J155" s="425">
        <v>1.1000000000000001</v>
      </c>
      <c r="K155" s="414">
        <v>4</v>
      </c>
      <c r="L155" s="411">
        <v>14777.16289</v>
      </c>
      <c r="M155" s="412">
        <v>14.2</v>
      </c>
      <c r="N155" s="425">
        <v>16.399999999999999</v>
      </c>
      <c r="O155" s="414">
        <v>147.5</v>
      </c>
      <c r="P155" s="415">
        <v>104189.279416</v>
      </c>
      <c r="Q155" s="425">
        <v>3</v>
      </c>
      <c r="R155" s="413">
        <v>12</v>
      </c>
      <c r="S155" s="25"/>
      <c r="T155" s="244"/>
      <c r="U155" s="244"/>
      <c r="V155" s="244"/>
      <c r="X155" s="244"/>
    </row>
    <row r="156" spans="1:24" s="245" customFormat="1" ht="18" customHeight="1" outlineLevel="2" x14ac:dyDescent="0.5">
      <c r="A156" s="240">
        <v>2025</v>
      </c>
      <c r="B156" s="260" t="s">
        <v>13</v>
      </c>
      <c r="C156" s="402" t="s">
        <v>227</v>
      </c>
      <c r="D156" s="403">
        <v>18112.962297999999</v>
      </c>
      <c r="E156" s="404">
        <v>18.100000000000001</v>
      </c>
      <c r="F156" s="405">
        <v>-6.1</v>
      </c>
      <c r="G156" s="406">
        <v>-0.1</v>
      </c>
      <c r="H156" s="395">
        <v>67540.874553000001</v>
      </c>
      <c r="I156" s="404">
        <v>67.400000000000006</v>
      </c>
      <c r="J156" s="405">
        <v>-3.7</v>
      </c>
      <c r="K156" s="407">
        <v>6.2</v>
      </c>
      <c r="L156" s="403">
        <v>14624.581796</v>
      </c>
      <c r="M156" s="404">
        <v>14.6</v>
      </c>
      <c r="N156" s="405">
        <v>-1</v>
      </c>
      <c r="O156" s="407">
        <v>63.2</v>
      </c>
      <c r="P156" s="408">
        <v>100278.418647</v>
      </c>
      <c r="Q156" s="405">
        <v>-3.8</v>
      </c>
      <c r="R156" s="406">
        <v>10.6</v>
      </c>
      <c r="S156" s="25"/>
      <c r="T156" s="244"/>
      <c r="U156" s="244"/>
      <c r="V156" s="244"/>
      <c r="X156" s="244"/>
    </row>
    <row r="157" spans="1:24" s="245" customFormat="1" ht="18" customHeight="1" outlineLevel="2" x14ac:dyDescent="0.5">
      <c r="A157" s="242">
        <v>2025</v>
      </c>
      <c r="B157" s="262" t="s">
        <v>14</v>
      </c>
      <c r="C157" s="410" t="s">
        <v>228</v>
      </c>
      <c r="D157" s="411">
        <v>20556.073189999999</v>
      </c>
      <c r="E157" s="412">
        <v>20.2</v>
      </c>
      <c r="F157" s="425">
        <v>13.5</v>
      </c>
      <c r="G157" s="413">
        <v>0.5</v>
      </c>
      <c r="H157" s="397">
        <v>65742.732162999993</v>
      </c>
      <c r="I157" s="412">
        <v>64.8</v>
      </c>
      <c r="J157" s="425">
        <v>-2.7</v>
      </c>
      <c r="K157" s="414">
        <v>1.4</v>
      </c>
      <c r="L157" s="411">
        <v>15229.255399</v>
      </c>
      <c r="M157" s="412">
        <v>15</v>
      </c>
      <c r="N157" s="425">
        <v>4.0999999999999996</v>
      </c>
      <c r="O157" s="414">
        <v>68</v>
      </c>
      <c r="P157" s="415">
        <v>101528.060752</v>
      </c>
      <c r="Q157" s="425">
        <v>1.2</v>
      </c>
      <c r="R157" s="413">
        <v>7.6</v>
      </c>
      <c r="S157" s="25"/>
      <c r="T157" s="244"/>
      <c r="U157" s="244"/>
      <c r="V157" s="244"/>
      <c r="X157" s="244"/>
    </row>
    <row r="158" spans="1:24" s="245" customFormat="1" ht="19.5" customHeight="1" outlineLevel="1" x14ac:dyDescent="0.5">
      <c r="A158" s="376">
        <v>2025</v>
      </c>
      <c r="B158" s="377" t="s">
        <v>700</v>
      </c>
      <c r="C158" s="417" t="s">
        <v>697</v>
      </c>
      <c r="D158" s="418">
        <f>SUM(D155:D157)</f>
        <v>57965.456472999998</v>
      </c>
      <c r="E158" s="419">
        <f>D158/$P158*100</f>
        <v>18.943222186306496</v>
      </c>
      <c r="F158" s="420">
        <f>(D158/D154-1)*100</f>
        <v>7.0057247109039267</v>
      </c>
      <c r="G158" s="421">
        <f>(D158/D141-1)*100</f>
        <v>-0.43435370139136564</v>
      </c>
      <c r="H158" s="400">
        <f>SUM(H155:H157)</f>
        <v>203399.302257</v>
      </c>
      <c r="I158" s="419">
        <f>H158/$P158*100</f>
        <v>66.471281512098301</v>
      </c>
      <c r="J158" s="420">
        <f>(H158/H154-1)*100</f>
        <v>-2.1446399269155703</v>
      </c>
      <c r="K158" s="421">
        <f>(H158/H141-1)*100</f>
        <v>3.8405414425019435</v>
      </c>
      <c r="L158" s="418">
        <f>SUM(L155:L157)</f>
        <v>44631.000085</v>
      </c>
      <c r="M158" s="419">
        <f>L158/$P158*100</f>
        <v>14.585496301595203</v>
      </c>
      <c r="N158" s="420">
        <f>(L158/L154-1)*100</f>
        <v>12.756780452748973</v>
      </c>
      <c r="O158" s="421">
        <f>(L158/L141-1)*100</f>
        <v>85.994708003781668</v>
      </c>
      <c r="P158" s="423">
        <f>SUM(P155:P157)</f>
        <v>305995.75881500001</v>
      </c>
      <c r="Q158" s="420">
        <f>(P158/P154-1)*100</f>
        <v>1.4543953192750259</v>
      </c>
      <c r="R158" s="421">
        <f>(P158/P141-1)*100</f>
        <v>10.0344953316424</v>
      </c>
    </row>
    <row r="159" spans="1:24" s="245" customFormat="1" ht="18" customHeight="1" x14ac:dyDescent="0.5">
      <c r="A159" s="376">
        <v>2025</v>
      </c>
      <c r="B159" s="377" t="s">
        <v>21</v>
      </c>
      <c r="C159" s="417" t="s">
        <v>240</v>
      </c>
      <c r="D159" s="418">
        <f>SUBTOTAL(9,D143:D145,D147:D149,D151:D153,D155:D157)</f>
        <v>217143.98119699999</v>
      </c>
      <c r="E159" s="419">
        <f>(D159/$P159)*100</f>
        <v>18.559771584791736</v>
      </c>
      <c r="F159" s="420"/>
      <c r="G159" s="421">
        <f>(D159/D142-1)*100</f>
        <v>-9.6565667591386184E-2</v>
      </c>
      <c r="H159" s="418">
        <f>SUBTOTAL(9,H143:H145,H147:H149,H151:H153,H155:H157)</f>
        <v>803891.21990700008</v>
      </c>
      <c r="I159" s="419">
        <f>(H159/$P159)*100</f>
        <v>68.710342963444006</v>
      </c>
      <c r="J159" s="420"/>
      <c r="K159" s="421">
        <f>(H159/H142-1)*100</f>
        <v>-4.0325562262126802</v>
      </c>
      <c r="L159" s="418">
        <f>SUBTOTAL(9,L143:L145,L147:L149,L151:L153,L155:L157)</f>
        <v>148935.99280499999</v>
      </c>
      <c r="M159" s="419">
        <f>(L159/$P159)*100</f>
        <v>12.729885451935221</v>
      </c>
      <c r="N159" s="420"/>
      <c r="O159" s="421">
        <f>(L159/L142-1)*100</f>
        <v>64.391967182647392</v>
      </c>
      <c r="P159" s="418">
        <f>SUBTOTAL(9,P143:P145,P147:P149,P151:P153,P155:P157)</f>
        <v>1169971.1939069999</v>
      </c>
      <c r="Q159" s="420"/>
      <c r="R159" s="421">
        <f>(P159/P142-1)*100</f>
        <v>2.1253473778300114</v>
      </c>
    </row>
    <row r="160" spans="1:24" ht="18" customHeight="1" x14ac:dyDescent="0.5">
      <c r="A160" s="105" t="s">
        <v>636</v>
      </c>
      <c r="B160" s="106" t="s">
        <v>3</v>
      </c>
      <c r="C160" s="220" t="s">
        <v>217</v>
      </c>
      <c r="D160" s="216">
        <v>16911.396051</v>
      </c>
      <c r="E160" s="120">
        <v>17.2</v>
      </c>
      <c r="F160" s="115">
        <v>-17.7</v>
      </c>
      <c r="G160" s="116">
        <v>-4.9000000000000004</v>
      </c>
      <c r="H160" s="119">
        <v>66152.030041000005</v>
      </c>
      <c r="I160" s="120">
        <v>67.2</v>
      </c>
      <c r="J160" s="115">
        <v>0.6</v>
      </c>
      <c r="K160" s="217">
        <v>-7.2</v>
      </c>
      <c r="L160" s="216">
        <v>15311.227018</v>
      </c>
      <c r="M160" s="120">
        <v>15.6</v>
      </c>
      <c r="N160" s="115">
        <v>0.5</v>
      </c>
      <c r="O160" s="217">
        <v>67.400000000000006</v>
      </c>
      <c r="P160" s="212">
        <v>98374.653109999999</v>
      </c>
      <c r="Q160" s="115">
        <v>-3.1</v>
      </c>
      <c r="R160" s="116">
        <v>0.2</v>
      </c>
      <c r="S160" s="25"/>
      <c r="T160" s="23"/>
      <c r="U160" s="23"/>
      <c r="V160" s="23"/>
      <c r="X160" s="23"/>
    </row>
    <row r="161" spans="1:24" ht="18" customHeight="1" x14ac:dyDescent="0.5">
      <c r="A161" s="108" t="s">
        <v>636</v>
      </c>
      <c r="B161" s="109" t="s">
        <v>4</v>
      </c>
      <c r="C161" s="221" t="s">
        <v>218</v>
      </c>
      <c r="D161" s="218">
        <v>17324.988099999999</v>
      </c>
      <c r="E161" s="122">
        <v>16.8</v>
      </c>
      <c r="F161" s="118">
        <v>2.4</v>
      </c>
      <c r="G161" s="117">
        <v>6.5</v>
      </c>
      <c r="H161" s="121">
        <v>71806.321402000001</v>
      </c>
      <c r="I161" s="122">
        <v>69.7</v>
      </c>
      <c r="J161" s="118">
        <v>8.5</v>
      </c>
      <c r="K161" s="219">
        <v>6.1</v>
      </c>
      <c r="L161" s="218">
        <v>13825.876214</v>
      </c>
      <c r="M161" s="122">
        <v>13.4</v>
      </c>
      <c r="N161" s="118">
        <v>-9.6999999999999993</v>
      </c>
      <c r="O161" s="219">
        <v>29.3</v>
      </c>
      <c r="P161" s="213">
        <v>102957.185715</v>
      </c>
      <c r="Q161" s="118">
        <v>4.7</v>
      </c>
      <c r="R161" s="117">
        <v>8.8000000000000007</v>
      </c>
      <c r="S161" s="25"/>
      <c r="T161" s="23"/>
      <c r="U161" s="23"/>
      <c r="V161" s="23"/>
      <c r="X161" s="23"/>
    </row>
    <row r="162" spans="1:24" ht="18" customHeight="1" x14ac:dyDescent="0.5">
      <c r="A162" s="105" t="s">
        <v>636</v>
      </c>
      <c r="B162" s="106" t="s">
        <v>5</v>
      </c>
      <c r="C162" s="220" t="s">
        <v>219</v>
      </c>
      <c r="D162" s="216">
        <v>14046.821497999999</v>
      </c>
      <c r="E162" s="120">
        <v>12.1</v>
      </c>
      <c r="F162" s="115">
        <v>-18.899999999999999</v>
      </c>
      <c r="G162" s="116">
        <v>-24</v>
      </c>
      <c r="H162" s="119">
        <v>93240.244923999999</v>
      </c>
      <c r="I162" s="120">
        <v>80</v>
      </c>
      <c r="J162" s="115">
        <v>29.8</v>
      </c>
      <c r="K162" s="217">
        <v>38.5</v>
      </c>
      <c r="L162" s="216">
        <v>9233.6291359999996</v>
      </c>
      <c r="M162" s="120">
        <v>7.9</v>
      </c>
      <c r="N162" s="115">
        <v>-33.200000000000003</v>
      </c>
      <c r="O162" s="217">
        <v>2.7</v>
      </c>
      <c r="P162" s="212">
        <v>116520.69555800001</v>
      </c>
      <c r="Q162" s="115">
        <v>13.2</v>
      </c>
      <c r="R162" s="116">
        <v>22.9</v>
      </c>
      <c r="S162" s="25"/>
      <c r="T162" s="23"/>
      <c r="U162" s="23"/>
      <c r="V162" s="23"/>
      <c r="X162" s="23"/>
    </row>
    <row r="163" spans="1:24" s="245" customFormat="1" ht="19.5" customHeight="1" x14ac:dyDescent="0.5">
      <c r="A163" s="376" t="s">
        <v>636</v>
      </c>
      <c r="B163" s="377" t="s">
        <v>693</v>
      </c>
      <c r="C163" s="417" t="s">
        <v>694</v>
      </c>
      <c r="D163" s="418">
        <f>SUM(D160:D162)</f>
        <v>48283.205648999996</v>
      </c>
      <c r="E163" s="419">
        <f>D163/$P163*100</f>
        <v>15.190442241627874</v>
      </c>
      <c r="F163" s="420">
        <f>(D163/D158-1)*100</f>
        <v>-16.703484131984613</v>
      </c>
      <c r="G163" s="421">
        <f>(D163/D146-1)*100</f>
        <v>-8.1044699541525045</v>
      </c>
      <c r="H163" s="400">
        <f>SUM(H160:H162)</f>
        <v>231198.59636700002</v>
      </c>
      <c r="I163" s="419">
        <f>H163/$P163*100</f>
        <v>72.737691651819475</v>
      </c>
      <c r="J163" s="420">
        <f>(H163/H158-1)*100</f>
        <v>13.667349790057258</v>
      </c>
      <c r="K163" s="421">
        <f>(H163/H146-1)*100</f>
        <v>12.089725035841536</v>
      </c>
      <c r="L163" s="418">
        <f>SUM(L160:L162)</f>
        <v>38370.732367999997</v>
      </c>
      <c r="M163" s="419">
        <f>L163/$P163*100</f>
        <v>12.071866106867265</v>
      </c>
      <c r="N163" s="420">
        <f>(L163/L158-1)*100</f>
        <v>-14.026725157574971</v>
      </c>
      <c r="O163" s="421">
        <f>(L163/L146-1)*100</f>
        <v>33.055103811613783</v>
      </c>
      <c r="P163" s="423">
        <f>SUM(P160:P162)</f>
        <v>317852.53438299999</v>
      </c>
      <c r="Q163" s="420">
        <f>(P163/P158-1)*100</f>
        <v>3.8748169627960127</v>
      </c>
      <c r="R163" s="421">
        <f>(P163/P146-1)*100</f>
        <v>10.502934667907482</v>
      </c>
    </row>
    <row r="164" spans="1:24" s="245" customFormat="1" ht="19.5" customHeight="1" x14ac:dyDescent="0.5">
      <c r="A164" s="108" t="s">
        <v>636</v>
      </c>
      <c r="B164" s="262" t="s">
        <v>6</v>
      </c>
      <c r="C164" s="410" t="s">
        <v>220</v>
      </c>
      <c r="D164" s="411">
        <v>16064.19155</v>
      </c>
      <c r="E164" s="412">
        <v>15.9</v>
      </c>
      <c r="F164" s="425">
        <v>14.4</v>
      </c>
      <c r="G164" s="413">
        <v>-7.3</v>
      </c>
      <c r="H164" s="397">
        <v>69648.969574000002</v>
      </c>
      <c r="I164" s="412">
        <v>68.8</v>
      </c>
      <c r="J164" s="425">
        <v>-25.3</v>
      </c>
      <c r="K164" s="414">
        <v>11.7</v>
      </c>
      <c r="L164" s="411">
        <v>15462.763593</v>
      </c>
      <c r="M164" s="412">
        <v>15.3</v>
      </c>
      <c r="N164" s="425">
        <v>67.5</v>
      </c>
      <c r="O164" s="414">
        <v>20.399999999999999</v>
      </c>
      <c r="P164" s="415">
        <v>101175.924717</v>
      </c>
      <c r="Q164" s="425">
        <v>-13.2</v>
      </c>
      <c r="R164" s="413">
        <v>9.3000000000000007</v>
      </c>
    </row>
    <row r="165" spans="1:24" ht="18" customHeight="1" x14ac:dyDescent="0.5">
      <c r="A165" s="92" t="s">
        <v>509</v>
      </c>
      <c r="C165" s="18"/>
      <c r="D165" s="532"/>
      <c r="H165" s="532"/>
      <c r="L165" s="532"/>
      <c r="P165" s="532"/>
      <c r="R165" s="93" t="s">
        <v>510</v>
      </c>
      <c r="S165" s="26"/>
      <c r="T165" s="24"/>
      <c r="V165" s="23"/>
      <c r="X165" s="23"/>
    </row>
    <row r="166" spans="1:24" ht="18" customHeight="1" x14ac:dyDescent="0.65">
      <c r="A166" s="92"/>
      <c r="C166" s="9"/>
      <c r="D166" s="532"/>
      <c r="E166" s="264"/>
      <c r="H166" s="532"/>
      <c r="L166" s="532"/>
      <c r="P166" s="532"/>
      <c r="R166" s="93"/>
    </row>
    <row r="167" spans="1:24" ht="18" customHeight="1" x14ac:dyDescent="0.5">
      <c r="C167" s="9"/>
      <c r="D167" s="532"/>
      <c r="H167" s="532"/>
      <c r="L167" s="532"/>
      <c r="P167" s="532"/>
    </row>
    <row r="168" spans="1:24" ht="18" customHeight="1" x14ac:dyDescent="0.5">
      <c r="C168" s="9"/>
      <c r="D168" s="532"/>
      <c r="H168" s="532"/>
      <c r="L168" s="532"/>
      <c r="P168" s="532"/>
    </row>
    <row r="169" spans="1:24" ht="18" customHeight="1" x14ac:dyDescent="0.5">
      <c r="D169" s="23"/>
    </row>
    <row r="170" spans="1:24" ht="18" customHeight="1" x14ac:dyDescent="0.5">
      <c r="C170" s="269"/>
      <c r="D170" s="23"/>
      <c r="H170" s="23"/>
      <c r="Q170" s="65"/>
      <c r="R170" s="65"/>
      <c r="S170" s="65"/>
    </row>
    <row r="171" spans="1:24" ht="18" customHeight="1" x14ac:dyDescent="0.5">
      <c r="C171" s="270"/>
      <c r="D171" s="23"/>
      <c r="G171" s="270"/>
      <c r="H171" s="23"/>
      <c r="K171" s="270"/>
      <c r="L171" s="23"/>
    </row>
    <row r="172" spans="1:24" ht="18" customHeight="1" x14ac:dyDescent="0.5">
      <c r="C172" s="270"/>
      <c r="D172" s="23"/>
      <c r="G172" s="270"/>
      <c r="H172" s="23"/>
      <c r="K172" s="270"/>
      <c r="L172" s="23"/>
    </row>
    <row r="173" spans="1:24" ht="18" customHeight="1" x14ac:dyDescent="0.5">
      <c r="N173" s="65"/>
      <c r="O173" s="65"/>
      <c r="P173" s="65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AZ103"/>
  <sheetViews>
    <sheetView showGridLines="0" rightToLeft="1" zoomScaleNormal="100" workbookViewId="0">
      <selection activeCell="AV3" sqref="AV3"/>
    </sheetView>
  </sheetViews>
  <sheetFormatPr defaultColWidth="8.88671875" defaultRowHeight="18" outlineLevelCol="2" x14ac:dyDescent="0.5"/>
  <cols>
    <col min="1" max="1" width="6.44140625" style="46" customWidth="1"/>
    <col min="2" max="2" width="35.109375" style="46" customWidth="1"/>
    <col min="3" max="5" width="8.109375" style="241" hidden="1" customWidth="1" outlineLevel="2"/>
    <col min="6" max="6" width="8.109375" style="241" hidden="1" customWidth="1" outlineLevel="1"/>
    <col min="7" max="9" width="8.109375" style="241" hidden="1" customWidth="1" outlineLevel="2"/>
    <col min="10" max="10" width="8.109375" style="241" hidden="1" customWidth="1" outlineLevel="1"/>
    <col min="11" max="13" width="8.109375" style="241" hidden="1" customWidth="1" outlineLevel="2"/>
    <col min="14" max="14" width="8.109375" style="241" hidden="1" customWidth="1" outlineLevel="1"/>
    <col min="15" max="17" width="8.109375" style="241" hidden="1" customWidth="1" outlineLevel="2"/>
    <col min="18" max="18" width="8.109375" style="241" hidden="1" customWidth="1" outlineLevel="1"/>
    <col min="19" max="19" width="11.109375" style="241" customWidth="1" collapsed="1"/>
    <col min="20" max="22" width="10" style="46" customWidth="1"/>
    <col min="23" max="24" width="10" style="241" customWidth="1"/>
    <col min="25" max="27" width="8.109375" style="241" hidden="1" customWidth="1" outlineLevel="2"/>
    <col min="28" max="28" width="8.109375" style="241" hidden="1" customWidth="1" outlineLevel="1"/>
    <col min="29" max="31" width="8.109375" style="241" hidden="1" customWidth="1" outlineLevel="2"/>
    <col min="32" max="32" width="8.109375" style="241" hidden="1" customWidth="1" outlineLevel="1"/>
    <col min="33" max="35" width="8.109375" style="241" hidden="1" customWidth="1" outlineLevel="2"/>
    <col min="36" max="36" width="8.109375" style="241" hidden="1" customWidth="1" outlineLevel="1"/>
    <col min="37" max="39" width="8.109375" style="241" hidden="1" customWidth="1" outlineLevel="2"/>
    <col min="40" max="40" width="8.109375" style="241" hidden="1" customWidth="1" outlineLevel="1"/>
    <col min="41" max="41" width="11.109375" style="241" customWidth="1" collapsed="1"/>
    <col min="42" max="44" width="10" style="46" customWidth="1"/>
    <col min="45" max="45" width="10.109375" style="241" customWidth="1"/>
    <col min="46" max="46" width="10" style="241" customWidth="1"/>
    <col min="47" max="47" width="35.109375" style="46" customWidth="1"/>
    <col min="48" max="48" width="6.44140625" style="46" customWidth="1"/>
    <col min="49" max="49" width="9.109375" style="46" bestFit="1" customWidth="1"/>
    <col min="50" max="50" width="14" style="46" bestFit="1" customWidth="1"/>
    <col min="51" max="52" width="8.88671875" style="52"/>
    <col min="53" max="286" width="8.88671875" style="46"/>
    <col min="287" max="287" width="5.88671875" style="46" customWidth="1"/>
    <col min="288" max="288" width="32.88671875" style="46" customWidth="1"/>
    <col min="289" max="289" width="5.88671875" style="46" customWidth="1"/>
    <col min="290" max="290" width="32.88671875" style="46" customWidth="1"/>
    <col min="291" max="296" width="8.88671875" style="46"/>
    <col min="297" max="297" width="32.88671875" style="46" customWidth="1"/>
    <col min="298" max="298" width="5.88671875" style="46" customWidth="1"/>
    <col min="299" max="299" width="32.88671875" style="46" customWidth="1"/>
    <col min="300" max="300" width="5.88671875" style="46" customWidth="1"/>
    <col min="301" max="542" width="8.88671875" style="46"/>
    <col min="543" max="543" width="5.88671875" style="46" customWidth="1"/>
    <col min="544" max="544" width="32.88671875" style="46" customWidth="1"/>
    <col min="545" max="545" width="5.88671875" style="46" customWidth="1"/>
    <col min="546" max="546" width="32.88671875" style="46" customWidth="1"/>
    <col min="547" max="552" width="8.88671875" style="46"/>
    <col min="553" max="553" width="32.88671875" style="46" customWidth="1"/>
    <col min="554" max="554" width="5.88671875" style="46" customWidth="1"/>
    <col min="555" max="555" width="32.88671875" style="46" customWidth="1"/>
    <col min="556" max="556" width="5.88671875" style="46" customWidth="1"/>
    <col min="557" max="798" width="8.88671875" style="46"/>
    <col min="799" max="799" width="5.88671875" style="46" customWidth="1"/>
    <col min="800" max="800" width="32.88671875" style="46" customWidth="1"/>
    <col min="801" max="801" width="5.88671875" style="46" customWidth="1"/>
    <col min="802" max="802" width="32.88671875" style="46" customWidth="1"/>
    <col min="803" max="808" width="8.88671875" style="46"/>
    <col min="809" max="809" width="32.88671875" style="46" customWidth="1"/>
    <col min="810" max="810" width="5.88671875" style="46" customWidth="1"/>
    <col min="811" max="811" width="32.88671875" style="46" customWidth="1"/>
    <col min="812" max="812" width="5.88671875" style="46" customWidth="1"/>
    <col min="813" max="1054" width="8.88671875" style="46"/>
    <col min="1055" max="1055" width="5.88671875" style="46" customWidth="1"/>
    <col min="1056" max="1056" width="32.88671875" style="46" customWidth="1"/>
    <col min="1057" max="1057" width="5.88671875" style="46" customWidth="1"/>
    <col min="1058" max="1058" width="32.88671875" style="46" customWidth="1"/>
    <col min="1059" max="1064" width="8.88671875" style="46"/>
    <col min="1065" max="1065" width="32.88671875" style="46" customWidth="1"/>
    <col min="1066" max="1066" width="5.88671875" style="46" customWidth="1"/>
    <col min="1067" max="1067" width="32.88671875" style="46" customWidth="1"/>
    <col min="1068" max="1068" width="5.88671875" style="46" customWidth="1"/>
    <col min="1069" max="1310" width="8.88671875" style="46"/>
    <col min="1311" max="1311" width="5.88671875" style="46" customWidth="1"/>
    <col min="1312" max="1312" width="32.88671875" style="46" customWidth="1"/>
    <col min="1313" max="1313" width="5.88671875" style="46" customWidth="1"/>
    <col min="1314" max="1314" width="32.88671875" style="46" customWidth="1"/>
    <col min="1315" max="1320" width="8.88671875" style="46"/>
    <col min="1321" max="1321" width="32.88671875" style="46" customWidth="1"/>
    <col min="1322" max="1322" width="5.88671875" style="46" customWidth="1"/>
    <col min="1323" max="1323" width="32.88671875" style="46" customWidth="1"/>
    <col min="1324" max="1324" width="5.88671875" style="46" customWidth="1"/>
    <col min="1325" max="1566" width="8.88671875" style="46"/>
    <col min="1567" max="1567" width="5.88671875" style="46" customWidth="1"/>
    <col min="1568" max="1568" width="32.88671875" style="46" customWidth="1"/>
    <col min="1569" max="1569" width="5.88671875" style="46" customWidth="1"/>
    <col min="1570" max="1570" width="32.88671875" style="46" customWidth="1"/>
    <col min="1571" max="1576" width="8.88671875" style="46"/>
    <col min="1577" max="1577" width="32.88671875" style="46" customWidth="1"/>
    <col min="1578" max="1578" width="5.88671875" style="46" customWidth="1"/>
    <col min="1579" max="1579" width="32.88671875" style="46" customWidth="1"/>
    <col min="1580" max="1580" width="5.88671875" style="46" customWidth="1"/>
    <col min="1581" max="1822" width="8.88671875" style="46"/>
    <col min="1823" max="1823" width="5.88671875" style="46" customWidth="1"/>
    <col min="1824" max="1824" width="32.88671875" style="46" customWidth="1"/>
    <col min="1825" max="1825" width="5.88671875" style="46" customWidth="1"/>
    <col min="1826" max="1826" width="32.88671875" style="46" customWidth="1"/>
    <col min="1827" max="1832" width="8.88671875" style="46"/>
    <col min="1833" max="1833" width="32.88671875" style="46" customWidth="1"/>
    <col min="1834" max="1834" width="5.88671875" style="46" customWidth="1"/>
    <col min="1835" max="1835" width="32.88671875" style="46" customWidth="1"/>
    <col min="1836" max="1836" width="5.88671875" style="46" customWidth="1"/>
    <col min="1837" max="2078" width="8.88671875" style="46"/>
    <col min="2079" max="2079" width="5.88671875" style="46" customWidth="1"/>
    <col min="2080" max="2080" width="32.88671875" style="46" customWidth="1"/>
    <col min="2081" max="2081" width="5.88671875" style="46" customWidth="1"/>
    <col min="2082" max="2082" width="32.88671875" style="46" customWidth="1"/>
    <col min="2083" max="2088" width="8.88671875" style="46"/>
    <col min="2089" max="2089" width="32.88671875" style="46" customWidth="1"/>
    <col min="2090" max="2090" width="5.88671875" style="46" customWidth="1"/>
    <col min="2091" max="2091" width="32.88671875" style="46" customWidth="1"/>
    <col min="2092" max="2092" width="5.88671875" style="46" customWidth="1"/>
    <col min="2093" max="2334" width="8.88671875" style="46"/>
    <col min="2335" max="2335" width="5.88671875" style="46" customWidth="1"/>
    <col min="2336" max="2336" width="32.88671875" style="46" customWidth="1"/>
    <col min="2337" max="2337" width="5.88671875" style="46" customWidth="1"/>
    <col min="2338" max="2338" width="32.88671875" style="46" customWidth="1"/>
    <col min="2339" max="2344" width="8.88671875" style="46"/>
    <col min="2345" max="2345" width="32.88671875" style="46" customWidth="1"/>
    <col min="2346" max="2346" width="5.88671875" style="46" customWidth="1"/>
    <col min="2347" max="2347" width="32.88671875" style="46" customWidth="1"/>
    <col min="2348" max="2348" width="5.88671875" style="46" customWidth="1"/>
    <col min="2349" max="2590" width="8.88671875" style="46"/>
    <col min="2591" max="2591" width="5.88671875" style="46" customWidth="1"/>
    <col min="2592" max="2592" width="32.88671875" style="46" customWidth="1"/>
    <col min="2593" max="2593" width="5.88671875" style="46" customWidth="1"/>
    <col min="2594" max="2594" width="32.88671875" style="46" customWidth="1"/>
    <col min="2595" max="2600" width="8.88671875" style="46"/>
    <col min="2601" max="2601" width="32.88671875" style="46" customWidth="1"/>
    <col min="2602" max="2602" width="5.88671875" style="46" customWidth="1"/>
    <col min="2603" max="2603" width="32.88671875" style="46" customWidth="1"/>
    <col min="2604" max="2604" width="5.88671875" style="46" customWidth="1"/>
    <col min="2605" max="2846" width="8.88671875" style="46"/>
    <col min="2847" max="2847" width="5.88671875" style="46" customWidth="1"/>
    <col min="2848" max="2848" width="32.88671875" style="46" customWidth="1"/>
    <col min="2849" max="2849" width="5.88671875" style="46" customWidth="1"/>
    <col min="2850" max="2850" width="32.88671875" style="46" customWidth="1"/>
    <col min="2851" max="2856" width="8.88671875" style="46"/>
    <col min="2857" max="2857" width="32.88671875" style="46" customWidth="1"/>
    <col min="2858" max="2858" width="5.88671875" style="46" customWidth="1"/>
    <col min="2859" max="2859" width="32.88671875" style="46" customWidth="1"/>
    <col min="2860" max="2860" width="5.88671875" style="46" customWidth="1"/>
    <col min="2861" max="3102" width="8.88671875" style="46"/>
    <col min="3103" max="3103" width="5.88671875" style="46" customWidth="1"/>
    <col min="3104" max="3104" width="32.88671875" style="46" customWidth="1"/>
    <col min="3105" max="3105" width="5.88671875" style="46" customWidth="1"/>
    <col min="3106" max="3106" width="32.88671875" style="46" customWidth="1"/>
    <col min="3107" max="3112" width="8.88671875" style="46"/>
    <col min="3113" max="3113" width="32.88671875" style="46" customWidth="1"/>
    <col min="3114" max="3114" width="5.88671875" style="46" customWidth="1"/>
    <col min="3115" max="3115" width="32.88671875" style="46" customWidth="1"/>
    <col min="3116" max="3116" width="5.88671875" style="46" customWidth="1"/>
    <col min="3117" max="3358" width="8.88671875" style="46"/>
    <col min="3359" max="3359" width="5.88671875" style="46" customWidth="1"/>
    <col min="3360" max="3360" width="32.88671875" style="46" customWidth="1"/>
    <col min="3361" max="3361" width="5.88671875" style="46" customWidth="1"/>
    <col min="3362" max="3362" width="32.88671875" style="46" customWidth="1"/>
    <col min="3363" max="3368" width="8.88671875" style="46"/>
    <col min="3369" max="3369" width="32.88671875" style="46" customWidth="1"/>
    <col min="3370" max="3370" width="5.88671875" style="46" customWidth="1"/>
    <col min="3371" max="3371" width="32.88671875" style="46" customWidth="1"/>
    <col min="3372" max="3372" width="5.88671875" style="46" customWidth="1"/>
    <col min="3373" max="3614" width="8.88671875" style="46"/>
    <col min="3615" max="3615" width="5.88671875" style="46" customWidth="1"/>
    <col min="3616" max="3616" width="32.88671875" style="46" customWidth="1"/>
    <col min="3617" max="3617" width="5.88671875" style="46" customWidth="1"/>
    <col min="3618" max="3618" width="32.88671875" style="46" customWidth="1"/>
    <col min="3619" max="3624" width="8.88671875" style="46"/>
    <col min="3625" max="3625" width="32.88671875" style="46" customWidth="1"/>
    <col min="3626" max="3626" width="5.88671875" style="46" customWidth="1"/>
    <col min="3627" max="3627" width="32.88671875" style="46" customWidth="1"/>
    <col min="3628" max="3628" width="5.88671875" style="46" customWidth="1"/>
    <col min="3629" max="3870" width="8.88671875" style="46"/>
    <col min="3871" max="3871" width="5.88671875" style="46" customWidth="1"/>
    <col min="3872" max="3872" width="32.88671875" style="46" customWidth="1"/>
    <col min="3873" max="3873" width="5.88671875" style="46" customWidth="1"/>
    <col min="3874" max="3874" width="32.88671875" style="46" customWidth="1"/>
    <col min="3875" max="3880" width="8.88671875" style="46"/>
    <col min="3881" max="3881" width="32.88671875" style="46" customWidth="1"/>
    <col min="3882" max="3882" width="5.88671875" style="46" customWidth="1"/>
    <col min="3883" max="3883" width="32.88671875" style="46" customWidth="1"/>
    <col min="3884" max="3884" width="5.88671875" style="46" customWidth="1"/>
    <col min="3885" max="4126" width="8.88671875" style="46"/>
    <col min="4127" max="4127" width="5.88671875" style="46" customWidth="1"/>
    <col min="4128" max="4128" width="32.88671875" style="46" customWidth="1"/>
    <col min="4129" max="4129" width="5.88671875" style="46" customWidth="1"/>
    <col min="4130" max="4130" width="32.88671875" style="46" customWidth="1"/>
    <col min="4131" max="4136" width="8.88671875" style="46"/>
    <col min="4137" max="4137" width="32.88671875" style="46" customWidth="1"/>
    <col min="4138" max="4138" width="5.88671875" style="46" customWidth="1"/>
    <col min="4139" max="4139" width="32.88671875" style="46" customWidth="1"/>
    <col min="4140" max="4140" width="5.88671875" style="46" customWidth="1"/>
    <col min="4141" max="4382" width="8.88671875" style="46"/>
    <col min="4383" max="4383" width="5.88671875" style="46" customWidth="1"/>
    <col min="4384" max="4384" width="32.88671875" style="46" customWidth="1"/>
    <col min="4385" max="4385" width="5.88671875" style="46" customWidth="1"/>
    <col min="4386" max="4386" width="32.88671875" style="46" customWidth="1"/>
    <col min="4387" max="4392" width="8.88671875" style="46"/>
    <col min="4393" max="4393" width="32.88671875" style="46" customWidth="1"/>
    <col min="4394" max="4394" width="5.88671875" style="46" customWidth="1"/>
    <col min="4395" max="4395" width="32.88671875" style="46" customWidth="1"/>
    <col min="4396" max="4396" width="5.88671875" style="46" customWidth="1"/>
    <col min="4397" max="4638" width="8.88671875" style="46"/>
    <col min="4639" max="4639" width="5.88671875" style="46" customWidth="1"/>
    <col min="4640" max="4640" width="32.88671875" style="46" customWidth="1"/>
    <col min="4641" max="4641" width="5.88671875" style="46" customWidth="1"/>
    <col min="4642" max="4642" width="32.88671875" style="46" customWidth="1"/>
    <col min="4643" max="4648" width="8.88671875" style="46"/>
    <col min="4649" max="4649" width="32.88671875" style="46" customWidth="1"/>
    <col min="4650" max="4650" width="5.88671875" style="46" customWidth="1"/>
    <col min="4651" max="4651" width="32.88671875" style="46" customWidth="1"/>
    <col min="4652" max="4652" width="5.88671875" style="46" customWidth="1"/>
    <col min="4653" max="4894" width="8.88671875" style="46"/>
    <col min="4895" max="4895" width="5.88671875" style="46" customWidth="1"/>
    <col min="4896" max="4896" width="32.88671875" style="46" customWidth="1"/>
    <col min="4897" max="4897" width="5.88671875" style="46" customWidth="1"/>
    <col min="4898" max="4898" width="32.88671875" style="46" customWidth="1"/>
    <col min="4899" max="4904" width="8.88671875" style="46"/>
    <col min="4905" max="4905" width="32.88671875" style="46" customWidth="1"/>
    <col min="4906" max="4906" width="5.88671875" style="46" customWidth="1"/>
    <col min="4907" max="4907" width="32.88671875" style="46" customWidth="1"/>
    <col min="4908" max="4908" width="5.88671875" style="46" customWidth="1"/>
    <col min="4909" max="5150" width="8.88671875" style="46"/>
    <col min="5151" max="5151" width="5.88671875" style="46" customWidth="1"/>
    <col min="5152" max="5152" width="32.88671875" style="46" customWidth="1"/>
    <col min="5153" max="5153" width="5.88671875" style="46" customWidth="1"/>
    <col min="5154" max="5154" width="32.88671875" style="46" customWidth="1"/>
    <col min="5155" max="5160" width="8.88671875" style="46"/>
    <col min="5161" max="5161" width="32.88671875" style="46" customWidth="1"/>
    <col min="5162" max="5162" width="5.88671875" style="46" customWidth="1"/>
    <col min="5163" max="5163" width="32.88671875" style="46" customWidth="1"/>
    <col min="5164" max="5164" width="5.88671875" style="46" customWidth="1"/>
    <col min="5165" max="5406" width="8.88671875" style="46"/>
    <col min="5407" max="5407" width="5.88671875" style="46" customWidth="1"/>
    <col min="5408" max="5408" width="32.88671875" style="46" customWidth="1"/>
    <col min="5409" max="5409" width="5.88671875" style="46" customWidth="1"/>
    <col min="5410" max="5410" width="32.88671875" style="46" customWidth="1"/>
    <col min="5411" max="5416" width="8.88671875" style="46"/>
    <col min="5417" max="5417" width="32.88671875" style="46" customWidth="1"/>
    <col min="5418" max="5418" width="5.88671875" style="46" customWidth="1"/>
    <col min="5419" max="5419" width="32.88671875" style="46" customWidth="1"/>
    <col min="5420" max="5420" width="5.88671875" style="46" customWidth="1"/>
    <col min="5421" max="5662" width="8.88671875" style="46"/>
    <col min="5663" max="5663" width="5.88671875" style="46" customWidth="1"/>
    <col min="5664" max="5664" width="32.88671875" style="46" customWidth="1"/>
    <col min="5665" max="5665" width="5.88671875" style="46" customWidth="1"/>
    <col min="5666" max="5666" width="32.88671875" style="46" customWidth="1"/>
    <col min="5667" max="5672" width="8.88671875" style="46"/>
    <col min="5673" max="5673" width="32.88671875" style="46" customWidth="1"/>
    <col min="5674" max="5674" width="5.88671875" style="46" customWidth="1"/>
    <col min="5675" max="5675" width="32.88671875" style="46" customWidth="1"/>
    <col min="5676" max="5676" width="5.88671875" style="46" customWidth="1"/>
    <col min="5677" max="5918" width="8.88671875" style="46"/>
    <col min="5919" max="5919" width="5.88671875" style="46" customWidth="1"/>
    <col min="5920" max="5920" width="32.88671875" style="46" customWidth="1"/>
    <col min="5921" max="5921" width="5.88671875" style="46" customWidth="1"/>
    <col min="5922" max="5922" width="32.88671875" style="46" customWidth="1"/>
    <col min="5923" max="5928" width="8.88671875" style="46"/>
    <col min="5929" max="5929" width="32.88671875" style="46" customWidth="1"/>
    <col min="5930" max="5930" width="5.88671875" style="46" customWidth="1"/>
    <col min="5931" max="5931" width="32.88671875" style="46" customWidth="1"/>
    <col min="5932" max="5932" width="5.88671875" style="46" customWidth="1"/>
    <col min="5933" max="6174" width="8.88671875" style="46"/>
    <col min="6175" max="6175" width="5.88671875" style="46" customWidth="1"/>
    <col min="6176" max="6176" width="32.88671875" style="46" customWidth="1"/>
    <col min="6177" max="6177" width="5.88671875" style="46" customWidth="1"/>
    <col min="6178" max="6178" width="32.88671875" style="46" customWidth="1"/>
    <col min="6179" max="6184" width="8.88671875" style="46"/>
    <col min="6185" max="6185" width="32.88671875" style="46" customWidth="1"/>
    <col min="6186" max="6186" width="5.88671875" style="46" customWidth="1"/>
    <col min="6187" max="6187" width="32.88671875" style="46" customWidth="1"/>
    <col min="6188" max="6188" width="5.88671875" style="46" customWidth="1"/>
    <col min="6189" max="6430" width="8.88671875" style="46"/>
    <col min="6431" max="6431" width="5.88671875" style="46" customWidth="1"/>
    <col min="6432" max="6432" width="32.88671875" style="46" customWidth="1"/>
    <col min="6433" max="6433" width="5.88671875" style="46" customWidth="1"/>
    <col min="6434" max="6434" width="32.88671875" style="46" customWidth="1"/>
    <col min="6435" max="6440" width="8.88671875" style="46"/>
    <col min="6441" max="6441" width="32.88671875" style="46" customWidth="1"/>
    <col min="6442" max="6442" width="5.88671875" style="46" customWidth="1"/>
    <col min="6443" max="6443" width="32.88671875" style="46" customWidth="1"/>
    <col min="6444" max="6444" width="5.88671875" style="46" customWidth="1"/>
    <col min="6445" max="6686" width="8.88671875" style="46"/>
    <col min="6687" max="6687" width="5.88671875" style="46" customWidth="1"/>
    <col min="6688" max="6688" width="32.88671875" style="46" customWidth="1"/>
    <col min="6689" max="6689" width="5.88671875" style="46" customWidth="1"/>
    <col min="6690" max="6690" width="32.88671875" style="46" customWidth="1"/>
    <col min="6691" max="6696" width="8.88671875" style="46"/>
    <col min="6697" max="6697" width="32.88671875" style="46" customWidth="1"/>
    <col min="6698" max="6698" width="5.88671875" style="46" customWidth="1"/>
    <col min="6699" max="6699" width="32.88671875" style="46" customWidth="1"/>
    <col min="6700" max="6700" width="5.88671875" style="46" customWidth="1"/>
    <col min="6701" max="6942" width="8.88671875" style="46"/>
    <col min="6943" max="6943" width="5.88671875" style="46" customWidth="1"/>
    <col min="6944" max="6944" width="32.88671875" style="46" customWidth="1"/>
    <col min="6945" max="6945" width="5.88671875" style="46" customWidth="1"/>
    <col min="6946" max="6946" width="32.88671875" style="46" customWidth="1"/>
    <col min="6947" max="6952" width="8.88671875" style="46"/>
    <col min="6953" max="6953" width="32.88671875" style="46" customWidth="1"/>
    <col min="6954" max="6954" width="5.88671875" style="46" customWidth="1"/>
    <col min="6955" max="6955" width="32.88671875" style="46" customWidth="1"/>
    <col min="6956" max="6956" width="5.88671875" style="46" customWidth="1"/>
    <col min="6957" max="7198" width="8.88671875" style="46"/>
    <col min="7199" max="7199" width="5.88671875" style="46" customWidth="1"/>
    <col min="7200" max="7200" width="32.88671875" style="46" customWidth="1"/>
    <col min="7201" max="7201" width="5.88671875" style="46" customWidth="1"/>
    <col min="7202" max="7202" width="32.88671875" style="46" customWidth="1"/>
    <col min="7203" max="7208" width="8.88671875" style="46"/>
    <col min="7209" max="7209" width="32.88671875" style="46" customWidth="1"/>
    <col min="7210" max="7210" width="5.88671875" style="46" customWidth="1"/>
    <col min="7211" max="7211" width="32.88671875" style="46" customWidth="1"/>
    <col min="7212" max="7212" width="5.88671875" style="46" customWidth="1"/>
    <col min="7213" max="7454" width="8.88671875" style="46"/>
    <col min="7455" max="7455" width="5.88671875" style="46" customWidth="1"/>
    <col min="7456" max="7456" width="32.88671875" style="46" customWidth="1"/>
    <col min="7457" max="7457" width="5.88671875" style="46" customWidth="1"/>
    <col min="7458" max="7458" width="32.88671875" style="46" customWidth="1"/>
    <col min="7459" max="7464" width="8.88671875" style="46"/>
    <col min="7465" max="7465" width="32.88671875" style="46" customWidth="1"/>
    <col min="7466" max="7466" width="5.88671875" style="46" customWidth="1"/>
    <col min="7467" max="7467" width="32.88671875" style="46" customWidth="1"/>
    <col min="7468" max="7468" width="5.88671875" style="46" customWidth="1"/>
    <col min="7469" max="7710" width="8.88671875" style="46"/>
    <col min="7711" max="7711" width="5.88671875" style="46" customWidth="1"/>
    <col min="7712" max="7712" width="32.88671875" style="46" customWidth="1"/>
    <col min="7713" max="7713" width="5.88671875" style="46" customWidth="1"/>
    <col min="7714" max="7714" width="32.88671875" style="46" customWidth="1"/>
    <col min="7715" max="7720" width="8.88671875" style="46"/>
    <col min="7721" max="7721" width="32.88671875" style="46" customWidth="1"/>
    <col min="7722" max="7722" width="5.88671875" style="46" customWidth="1"/>
    <col min="7723" max="7723" width="32.88671875" style="46" customWidth="1"/>
    <col min="7724" max="7724" width="5.88671875" style="46" customWidth="1"/>
    <col min="7725" max="7966" width="8.88671875" style="46"/>
    <col min="7967" max="7967" width="5.88671875" style="46" customWidth="1"/>
    <col min="7968" max="7968" width="32.88671875" style="46" customWidth="1"/>
    <col min="7969" max="7969" width="5.88671875" style="46" customWidth="1"/>
    <col min="7970" max="7970" width="32.88671875" style="46" customWidth="1"/>
    <col min="7971" max="7976" width="8.88671875" style="46"/>
    <col min="7977" max="7977" width="32.88671875" style="46" customWidth="1"/>
    <col min="7978" max="7978" width="5.88671875" style="46" customWidth="1"/>
    <col min="7979" max="7979" width="32.88671875" style="46" customWidth="1"/>
    <col min="7980" max="7980" width="5.88671875" style="46" customWidth="1"/>
    <col min="7981" max="8222" width="8.88671875" style="46"/>
    <col min="8223" max="8223" width="5.88671875" style="46" customWidth="1"/>
    <col min="8224" max="8224" width="32.88671875" style="46" customWidth="1"/>
    <col min="8225" max="8225" width="5.88671875" style="46" customWidth="1"/>
    <col min="8226" max="8226" width="32.88671875" style="46" customWidth="1"/>
    <col min="8227" max="8232" width="8.88671875" style="46"/>
    <col min="8233" max="8233" width="32.88671875" style="46" customWidth="1"/>
    <col min="8234" max="8234" width="5.88671875" style="46" customWidth="1"/>
    <col min="8235" max="8235" width="32.88671875" style="46" customWidth="1"/>
    <col min="8236" max="8236" width="5.88671875" style="46" customWidth="1"/>
    <col min="8237" max="8478" width="8.88671875" style="46"/>
    <col min="8479" max="8479" width="5.88671875" style="46" customWidth="1"/>
    <col min="8480" max="8480" width="32.88671875" style="46" customWidth="1"/>
    <col min="8481" max="8481" width="5.88671875" style="46" customWidth="1"/>
    <col min="8482" max="8482" width="32.88671875" style="46" customWidth="1"/>
    <col min="8483" max="8488" width="8.88671875" style="46"/>
    <col min="8489" max="8489" width="32.88671875" style="46" customWidth="1"/>
    <col min="8490" max="8490" width="5.88671875" style="46" customWidth="1"/>
    <col min="8491" max="8491" width="32.88671875" style="46" customWidth="1"/>
    <col min="8492" max="8492" width="5.88671875" style="46" customWidth="1"/>
    <col min="8493" max="8734" width="8.88671875" style="46"/>
    <col min="8735" max="8735" width="5.88671875" style="46" customWidth="1"/>
    <col min="8736" max="8736" width="32.88671875" style="46" customWidth="1"/>
    <col min="8737" max="8737" width="5.88671875" style="46" customWidth="1"/>
    <col min="8738" max="8738" width="32.88671875" style="46" customWidth="1"/>
    <col min="8739" max="8744" width="8.88671875" style="46"/>
    <col min="8745" max="8745" width="32.88671875" style="46" customWidth="1"/>
    <col min="8746" max="8746" width="5.88671875" style="46" customWidth="1"/>
    <col min="8747" max="8747" width="32.88671875" style="46" customWidth="1"/>
    <col min="8748" max="8748" width="5.88671875" style="46" customWidth="1"/>
    <col min="8749" max="8990" width="8.88671875" style="46"/>
    <col min="8991" max="8991" width="5.88671875" style="46" customWidth="1"/>
    <col min="8992" max="8992" width="32.88671875" style="46" customWidth="1"/>
    <col min="8993" max="8993" width="5.88671875" style="46" customWidth="1"/>
    <col min="8994" max="8994" width="32.88671875" style="46" customWidth="1"/>
    <col min="8995" max="9000" width="8.88671875" style="46"/>
    <col min="9001" max="9001" width="32.88671875" style="46" customWidth="1"/>
    <col min="9002" max="9002" width="5.88671875" style="46" customWidth="1"/>
    <col min="9003" max="9003" width="32.88671875" style="46" customWidth="1"/>
    <col min="9004" max="9004" width="5.88671875" style="46" customWidth="1"/>
    <col min="9005" max="9246" width="8.88671875" style="46"/>
    <col min="9247" max="9247" width="5.88671875" style="46" customWidth="1"/>
    <col min="9248" max="9248" width="32.88671875" style="46" customWidth="1"/>
    <col min="9249" max="9249" width="5.88671875" style="46" customWidth="1"/>
    <col min="9250" max="9250" width="32.88671875" style="46" customWidth="1"/>
    <col min="9251" max="9256" width="8.88671875" style="46"/>
    <col min="9257" max="9257" width="32.88671875" style="46" customWidth="1"/>
    <col min="9258" max="9258" width="5.88671875" style="46" customWidth="1"/>
    <col min="9259" max="9259" width="32.88671875" style="46" customWidth="1"/>
    <col min="9260" max="9260" width="5.88671875" style="46" customWidth="1"/>
    <col min="9261" max="9502" width="8.88671875" style="46"/>
    <col min="9503" max="9503" width="5.88671875" style="46" customWidth="1"/>
    <col min="9504" max="9504" width="32.88671875" style="46" customWidth="1"/>
    <col min="9505" max="9505" width="5.88671875" style="46" customWidth="1"/>
    <col min="9506" max="9506" width="32.88671875" style="46" customWidth="1"/>
    <col min="9507" max="9512" width="8.88671875" style="46"/>
    <col min="9513" max="9513" width="32.88671875" style="46" customWidth="1"/>
    <col min="9514" max="9514" width="5.88671875" style="46" customWidth="1"/>
    <col min="9515" max="9515" width="32.88671875" style="46" customWidth="1"/>
    <col min="9516" max="9516" width="5.88671875" style="46" customWidth="1"/>
    <col min="9517" max="9758" width="8.88671875" style="46"/>
    <col min="9759" max="9759" width="5.88671875" style="46" customWidth="1"/>
    <col min="9760" max="9760" width="32.88671875" style="46" customWidth="1"/>
    <col min="9761" max="9761" width="5.88671875" style="46" customWidth="1"/>
    <col min="9762" max="9762" width="32.88671875" style="46" customWidth="1"/>
    <col min="9763" max="9768" width="8.88671875" style="46"/>
    <col min="9769" max="9769" width="32.88671875" style="46" customWidth="1"/>
    <col min="9770" max="9770" width="5.88671875" style="46" customWidth="1"/>
    <col min="9771" max="9771" width="32.88671875" style="46" customWidth="1"/>
    <col min="9772" max="9772" width="5.88671875" style="46" customWidth="1"/>
    <col min="9773" max="10014" width="8.88671875" style="46"/>
    <col min="10015" max="10015" width="5.88671875" style="46" customWidth="1"/>
    <col min="10016" max="10016" width="32.88671875" style="46" customWidth="1"/>
    <col min="10017" max="10017" width="5.88671875" style="46" customWidth="1"/>
    <col min="10018" max="10018" width="32.88671875" style="46" customWidth="1"/>
    <col min="10019" max="10024" width="8.88671875" style="46"/>
    <col min="10025" max="10025" width="32.88671875" style="46" customWidth="1"/>
    <col min="10026" max="10026" width="5.88671875" style="46" customWidth="1"/>
    <col min="10027" max="10027" width="32.88671875" style="46" customWidth="1"/>
    <col min="10028" max="10028" width="5.88671875" style="46" customWidth="1"/>
    <col min="10029" max="10270" width="8.88671875" style="46"/>
    <col min="10271" max="10271" width="5.88671875" style="46" customWidth="1"/>
    <col min="10272" max="10272" width="32.88671875" style="46" customWidth="1"/>
    <col min="10273" max="10273" width="5.88671875" style="46" customWidth="1"/>
    <col min="10274" max="10274" width="32.88671875" style="46" customWidth="1"/>
    <col min="10275" max="10280" width="8.88671875" style="46"/>
    <col min="10281" max="10281" width="32.88671875" style="46" customWidth="1"/>
    <col min="10282" max="10282" width="5.88671875" style="46" customWidth="1"/>
    <col min="10283" max="10283" width="32.88671875" style="46" customWidth="1"/>
    <col min="10284" max="10284" width="5.88671875" style="46" customWidth="1"/>
    <col min="10285" max="10526" width="8.88671875" style="46"/>
    <col min="10527" max="10527" width="5.88671875" style="46" customWidth="1"/>
    <col min="10528" max="10528" width="32.88671875" style="46" customWidth="1"/>
    <col min="10529" max="10529" width="5.88671875" style="46" customWidth="1"/>
    <col min="10530" max="10530" width="32.88671875" style="46" customWidth="1"/>
    <col min="10531" max="10536" width="8.88671875" style="46"/>
    <col min="10537" max="10537" width="32.88671875" style="46" customWidth="1"/>
    <col min="10538" max="10538" width="5.88671875" style="46" customWidth="1"/>
    <col min="10539" max="10539" width="32.88671875" style="46" customWidth="1"/>
    <col min="10540" max="10540" width="5.88671875" style="46" customWidth="1"/>
    <col min="10541" max="10782" width="8.88671875" style="46"/>
    <col min="10783" max="10783" width="5.88671875" style="46" customWidth="1"/>
    <col min="10784" max="10784" width="32.88671875" style="46" customWidth="1"/>
    <col min="10785" max="10785" width="5.88671875" style="46" customWidth="1"/>
    <col min="10786" max="10786" width="32.88671875" style="46" customWidth="1"/>
    <col min="10787" max="10792" width="8.88671875" style="46"/>
    <col min="10793" max="10793" width="32.88671875" style="46" customWidth="1"/>
    <col min="10794" max="10794" width="5.88671875" style="46" customWidth="1"/>
    <col min="10795" max="10795" width="32.88671875" style="46" customWidth="1"/>
    <col min="10796" max="10796" width="5.88671875" style="46" customWidth="1"/>
    <col min="10797" max="11038" width="8.88671875" style="46"/>
    <col min="11039" max="11039" width="5.88671875" style="46" customWidth="1"/>
    <col min="11040" max="11040" width="32.88671875" style="46" customWidth="1"/>
    <col min="11041" max="11041" width="5.88671875" style="46" customWidth="1"/>
    <col min="11042" max="11042" width="32.88671875" style="46" customWidth="1"/>
    <col min="11043" max="11048" width="8.88671875" style="46"/>
    <col min="11049" max="11049" width="32.88671875" style="46" customWidth="1"/>
    <col min="11050" max="11050" width="5.88671875" style="46" customWidth="1"/>
    <col min="11051" max="11051" width="32.88671875" style="46" customWidth="1"/>
    <col min="11052" max="11052" width="5.88671875" style="46" customWidth="1"/>
    <col min="11053" max="11294" width="8.88671875" style="46"/>
    <col min="11295" max="11295" width="5.88671875" style="46" customWidth="1"/>
    <col min="11296" max="11296" width="32.88671875" style="46" customWidth="1"/>
    <col min="11297" max="11297" width="5.88671875" style="46" customWidth="1"/>
    <col min="11298" max="11298" width="32.88671875" style="46" customWidth="1"/>
    <col min="11299" max="11304" width="8.88671875" style="46"/>
    <col min="11305" max="11305" width="32.88671875" style="46" customWidth="1"/>
    <col min="11306" max="11306" width="5.88671875" style="46" customWidth="1"/>
    <col min="11307" max="11307" width="32.88671875" style="46" customWidth="1"/>
    <col min="11308" max="11308" width="5.88671875" style="46" customWidth="1"/>
    <col min="11309" max="11550" width="8.88671875" style="46"/>
    <col min="11551" max="11551" width="5.88671875" style="46" customWidth="1"/>
    <col min="11552" max="11552" width="32.88671875" style="46" customWidth="1"/>
    <col min="11553" max="11553" width="5.88671875" style="46" customWidth="1"/>
    <col min="11554" max="11554" width="32.88671875" style="46" customWidth="1"/>
    <col min="11555" max="11560" width="8.88671875" style="46"/>
    <col min="11561" max="11561" width="32.88671875" style="46" customWidth="1"/>
    <col min="11562" max="11562" width="5.88671875" style="46" customWidth="1"/>
    <col min="11563" max="11563" width="32.88671875" style="46" customWidth="1"/>
    <col min="11564" max="11564" width="5.88671875" style="46" customWidth="1"/>
    <col min="11565" max="11806" width="8.88671875" style="46"/>
    <col min="11807" max="11807" width="5.88671875" style="46" customWidth="1"/>
    <col min="11808" max="11808" width="32.88671875" style="46" customWidth="1"/>
    <col min="11809" max="11809" width="5.88671875" style="46" customWidth="1"/>
    <col min="11810" max="11810" width="32.88671875" style="46" customWidth="1"/>
    <col min="11811" max="11816" width="8.88671875" style="46"/>
    <col min="11817" max="11817" width="32.88671875" style="46" customWidth="1"/>
    <col min="11818" max="11818" width="5.88671875" style="46" customWidth="1"/>
    <col min="11819" max="11819" width="32.88671875" style="46" customWidth="1"/>
    <col min="11820" max="11820" width="5.88671875" style="46" customWidth="1"/>
    <col min="11821" max="12062" width="8.88671875" style="46"/>
    <col min="12063" max="12063" width="5.88671875" style="46" customWidth="1"/>
    <col min="12064" max="12064" width="32.88671875" style="46" customWidth="1"/>
    <col min="12065" max="12065" width="5.88671875" style="46" customWidth="1"/>
    <col min="12066" max="12066" width="32.88671875" style="46" customWidth="1"/>
    <col min="12067" max="12072" width="8.88671875" style="46"/>
    <col min="12073" max="12073" width="32.88671875" style="46" customWidth="1"/>
    <col min="12074" max="12074" width="5.88671875" style="46" customWidth="1"/>
    <col min="12075" max="12075" width="32.88671875" style="46" customWidth="1"/>
    <col min="12076" max="12076" width="5.88671875" style="46" customWidth="1"/>
    <col min="12077" max="12318" width="8.88671875" style="46"/>
    <col min="12319" max="12319" width="5.88671875" style="46" customWidth="1"/>
    <col min="12320" max="12320" width="32.88671875" style="46" customWidth="1"/>
    <col min="12321" max="12321" width="5.88671875" style="46" customWidth="1"/>
    <col min="12322" max="12322" width="32.88671875" style="46" customWidth="1"/>
    <col min="12323" max="12328" width="8.88671875" style="46"/>
    <col min="12329" max="12329" width="32.88671875" style="46" customWidth="1"/>
    <col min="12330" max="12330" width="5.88671875" style="46" customWidth="1"/>
    <col min="12331" max="12331" width="32.88671875" style="46" customWidth="1"/>
    <col min="12332" max="12332" width="5.88671875" style="46" customWidth="1"/>
    <col min="12333" max="12574" width="8.88671875" style="46"/>
    <col min="12575" max="12575" width="5.88671875" style="46" customWidth="1"/>
    <col min="12576" max="12576" width="32.88671875" style="46" customWidth="1"/>
    <col min="12577" max="12577" width="5.88671875" style="46" customWidth="1"/>
    <col min="12578" max="12578" width="32.88671875" style="46" customWidth="1"/>
    <col min="12579" max="12584" width="8.88671875" style="46"/>
    <col min="12585" max="12585" width="32.88671875" style="46" customWidth="1"/>
    <col min="12586" max="12586" width="5.88671875" style="46" customWidth="1"/>
    <col min="12587" max="12587" width="32.88671875" style="46" customWidth="1"/>
    <col min="12588" max="12588" width="5.88671875" style="46" customWidth="1"/>
    <col min="12589" max="12830" width="8.88671875" style="46"/>
    <col min="12831" max="12831" width="5.88671875" style="46" customWidth="1"/>
    <col min="12832" max="12832" width="32.88671875" style="46" customWidth="1"/>
    <col min="12833" max="12833" width="5.88671875" style="46" customWidth="1"/>
    <col min="12834" max="12834" width="32.88671875" style="46" customWidth="1"/>
    <col min="12835" max="12840" width="8.88671875" style="46"/>
    <col min="12841" max="12841" width="32.88671875" style="46" customWidth="1"/>
    <col min="12842" max="12842" width="5.88671875" style="46" customWidth="1"/>
    <col min="12843" max="12843" width="32.88671875" style="46" customWidth="1"/>
    <col min="12844" max="12844" width="5.88671875" style="46" customWidth="1"/>
    <col min="12845" max="13086" width="8.88671875" style="46"/>
    <col min="13087" max="13087" width="5.88671875" style="46" customWidth="1"/>
    <col min="13088" max="13088" width="32.88671875" style="46" customWidth="1"/>
    <col min="13089" max="13089" width="5.88671875" style="46" customWidth="1"/>
    <col min="13090" max="13090" width="32.88671875" style="46" customWidth="1"/>
    <col min="13091" max="13096" width="8.88671875" style="46"/>
    <col min="13097" max="13097" width="32.88671875" style="46" customWidth="1"/>
    <col min="13098" max="13098" width="5.88671875" style="46" customWidth="1"/>
    <col min="13099" max="13099" width="32.88671875" style="46" customWidth="1"/>
    <col min="13100" max="13100" width="5.88671875" style="46" customWidth="1"/>
    <col min="13101" max="13342" width="8.88671875" style="46"/>
    <col min="13343" max="13343" width="5.88671875" style="46" customWidth="1"/>
    <col min="13344" max="13344" width="32.88671875" style="46" customWidth="1"/>
    <col min="13345" max="13345" width="5.88671875" style="46" customWidth="1"/>
    <col min="13346" max="13346" width="32.88671875" style="46" customWidth="1"/>
    <col min="13347" max="13352" width="8.88671875" style="46"/>
    <col min="13353" max="13353" width="32.88671875" style="46" customWidth="1"/>
    <col min="13354" max="13354" width="5.88671875" style="46" customWidth="1"/>
    <col min="13355" max="13355" width="32.88671875" style="46" customWidth="1"/>
    <col min="13356" max="13356" width="5.88671875" style="46" customWidth="1"/>
    <col min="13357" max="13598" width="8.88671875" style="46"/>
    <col min="13599" max="13599" width="5.88671875" style="46" customWidth="1"/>
    <col min="13600" max="13600" width="32.88671875" style="46" customWidth="1"/>
    <col min="13601" max="13601" width="5.88671875" style="46" customWidth="1"/>
    <col min="13602" max="13602" width="32.88671875" style="46" customWidth="1"/>
    <col min="13603" max="13608" width="8.88671875" style="46"/>
    <col min="13609" max="13609" width="32.88671875" style="46" customWidth="1"/>
    <col min="13610" max="13610" width="5.88671875" style="46" customWidth="1"/>
    <col min="13611" max="13611" width="32.88671875" style="46" customWidth="1"/>
    <col min="13612" max="13612" width="5.88671875" style="46" customWidth="1"/>
    <col min="13613" max="13854" width="8.88671875" style="46"/>
    <col min="13855" max="13855" width="5.88671875" style="46" customWidth="1"/>
    <col min="13856" max="13856" width="32.88671875" style="46" customWidth="1"/>
    <col min="13857" max="13857" width="5.88671875" style="46" customWidth="1"/>
    <col min="13858" max="13858" width="32.88671875" style="46" customWidth="1"/>
    <col min="13859" max="13864" width="8.88671875" style="46"/>
    <col min="13865" max="13865" width="32.88671875" style="46" customWidth="1"/>
    <col min="13866" max="13866" width="5.88671875" style="46" customWidth="1"/>
    <col min="13867" max="13867" width="32.88671875" style="46" customWidth="1"/>
    <col min="13868" max="13868" width="5.88671875" style="46" customWidth="1"/>
    <col min="13869" max="14110" width="8.88671875" style="46"/>
    <col min="14111" max="14111" width="5.88671875" style="46" customWidth="1"/>
    <col min="14112" max="14112" width="32.88671875" style="46" customWidth="1"/>
    <col min="14113" max="14113" width="5.88671875" style="46" customWidth="1"/>
    <col min="14114" max="14114" width="32.88671875" style="46" customWidth="1"/>
    <col min="14115" max="14120" width="8.88671875" style="46"/>
    <col min="14121" max="14121" width="32.88671875" style="46" customWidth="1"/>
    <col min="14122" max="14122" width="5.88671875" style="46" customWidth="1"/>
    <col min="14123" max="14123" width="32.88671875" style="46" customWidth="1"/>
    <col min="14124" max="14124" width="5.88671875" style="46" customWidth="1"/>
    <col min="14125" max="14366" width="8.88671875" style="46"/>
    <col min="14367" max="14367" width="5.88671875" style="46" customWidth="1"/>
    <col min="14368" max="14368" width="32.88671875" style="46" customWidth="1"/>
    <col min="14369" max="14369" width="5.88671875" style="46" customWidth="1"/>
    <col min="14370" max="14370" width="32.88671875" style="46" customWidth="1"/>
    <col min="14371" max="14376" width="8.88671875" style="46"/>
    <col min="14377" max="14377" width="32.88671875" style="46" customWidth="1"/>
    <col min="14378" max="14378" width="5.88671875" style="46" customWidth="1"/>
    <col min="14379" max="14379" width="32.88671875" style="46" customWidth="1"/>
    <col min="14380" max="14380" width="5.88671875" style="46" customWidth="1"/>
    <col min="14381" max="14622" width="8.88671875" style="46"/>
    <col min="14623" max="14623" width="5.88671875" style="46" customWidth="1"/>
    <col min="14624" max="14624" width="32.88671875" style="46" customWidth="1"/>
    <col min="14625" max="14625" width="5.88671875" style="46" customWidth="1"/>
    <col min="14626" max="14626" width="32.88671875" style="46" customWidth="1"/>
    <col min="14627" max="14632" width="8.88671875" style="46"/>
    <col min="14633" max="14633" width="32.88671875" style="46" customWidth="1"/>
    <col min="14634" max="14634" width="5.88671875" style="46" customWidth="1"/>
    <col min="14635" max="14635" width="32.88671875" style="46" customWidth="1"/>
    <col min="14636" max="14636" width="5.88671875" style="46" customWidth="1"/>
    <col min="14637" max="14878" width="8.88671875" style="46"/>
    <col min="14879" max="14879" width="5.88671875" style="46" customWidth="1"/>
    <col min="14880" max="14880" width="32.88671875" style="46" customWidth="1"/>
    <col min="14881" max="14881" width="5.88671875" style="46" customWidth="1"/>
    <col min="14882" max="14882" width="32.88671875" style="46" customWidth="1"/>
    <col min="14883" max="14888" width="8.88671875" style="46"/>
    <col min="14889" max="14889" width="32.88671875" style="46" customWidth="1"/>
    <col min="14890" max="14890" width="5.88671875" style="46" customWidth="1"/>
    <col min="14891" max="14891" width="32.88671875" style="46" customWidth="1"/>
    <col min="14892" max="14892" width="5.88671875" style="46" customWidth="1"/>
    <col min="14893" max="15134" width="8.88671875" style="46"/>
    <col min="15135" max="15135" width="5.88671875" style="46" customWidth="1"/>
    <col min="15136" max="15136" width="32.88671875" style="46" customWidth="1"/>
    <col min="15137" max="15137" width="5.88671875" style="46" customWidth="1"/>
    <col min="15138" max="15138" width="32.88671875" style="46" customWidth="1"/>
    <col min="15139" max="15144" width="8.88671875" style="46"/>
    <col min="15145" max="15145" width="32.88671875" style="46" customWidth="1"/>
    <col min="15146" max="15146" width="5.88671875" style="46" customWidth="1"/>
    <col min="15147" max="15147" width="32.88671875" style="46" customWidth="1"/>
    <col min="15148" max="15148" width="5.88671875" style="46" customWidth="1"/>
    <col min="15149" max="15390" width="8.88671875" style="46"/>
    <col min="15391" max="15391" width="5.88671875" style="46" customWidth="1"/>
    <col min="15392" max="15392" width="32.88671875" style="46" customWidth="1"/>
    <col min="15393" max="15393" width="5.88671875" style="46" customWidth="1"/>
    <col min="15394" max="15394" width="32.88671875" style="46" customWidth="1"/>
    <col min="15395" max="15400" width="8.88671875" style="46"/>
    <col min="15401" max="15401" width="32.88671875" style="46" customWidth="1"/>
    <col min="15402" max="15402" width="5.88671875" style="46" customWidth="1"/>
    <col min="15403" max="15403" width="32.88671875" style="46" customWidth="1"/>
    <col min="15404" max="15404" width="5.88671875" style="46" customWidth="1"/>
    <col min="15405" max="15646" width="8.88671875" style="46"/>
    <col min="15647" max="15647" width="5.88671875" style="46" customWidth="1"/>
    <col min="15648" max="15648" width="32.88671875" style="46" customWidth="1"/>
    <col min="15649" max="15649" width="5.88671875" style="46" customWidth="1"/>
    <col min="15650" max="15650" width="32.88671875" style="46" customWidth="1"/>
    <col min="15651" max="15656" width="8.88671875" style="46"/>
    <col min="15657" max="15657" width="32.88671875" style="46" customWidth="1"/>
    <col min="15658" max="15658" width="5.88671875" style="46" customWidth="1"/>
    <col min="15659" max="15659" width="32.88671875" style="46" customWidth="1"/>
    <col min="15660" max="15660" width="5.88671875" style="46" customWidth="1"/>
    <col min="15661" max="15902" width="8.88671875" style="46"/>
    <col min="15903" max="15903" width="5.88671875" style="46" customWidth="1"/>
    <col min="15904" max="15904" width="32.88671875" style="46" customWidth="1"/>
    <col min="15905" max="15905" width="5.88671875" style="46" customWidth="1"/>
    <col min="15906" max="15906" width="32.88671875" style="46" customWidth="1"/>
    <col min="15907" max="15912" width="8.88671875" style="46"/>
    <col min="15913" max="15913" width="32.88671875" style="46" customWidth="1"/>
    <col min="15914" max="15914" width="5.88671875" style="46" customWidth="1"/>
    <col min="15915" max="15915" width="32.88671875" style="46" customWidth="1"/>
    <col min="15916" max="15916" width="5.88671875" style="46" customWidth="1"/>
    <col min="15917" max="16158" width="8.88671875" style="46"/>
    <col min="16159" max="16159" width="5.88671875" style="46" customWidth="1"/>
    <col min="16160" max="16160" width="32.88671875" style="46" customWidth="1"/>
    <col min="16161" max="16161" width="5.88671875" style="46" customWidth="1"/>
    <col min="16162" max="16162" width="32.88671875" style="46" customWidth="1"/>
    <col min="16163" max="16168" width="8.88671875" style="46"/>
    <col min="16169" max="16169" width="32.88671875" style="46" customWidth="1"/>
    <col min="16170" max="16170" width="5.88671875" style="46" customWidth="1"/>
    <col min="16171" max="16171" width="32.88671875" style="46" customWidth="1"/>
    <col min="16172" max="16172" width="5.88671875" style="46" customWidth="1"/>
    <col min="16173" max="16384" width="8.88671875" style="46"/>
  </cols>
  <sheetData>
    <row r="1" spans="1:52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S1" s="236"/>
      <c r="AT1" s="236"/>
      <c r="AY1" s="28"/>
      <c r="AZ1" s="28"/>
    </row>
    <row r="2" spans="1:52" s="32" customFormat="1" ht="26.4" x14ac:dyDescent="0.5">
      <c r="A2" s="111" t="s">
        <v>523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13"/>
      <c r="AQ2" s="13"/>
      <c r="AR2" s="13"/>
      <c r="AS2" s="237"/>
      <c r="AT2" s="237"/>
      <c r="AU2" s="13"/>
      <c r="AV2" s="13"/>
    </row>
    <row r="3" spans="1:52" s="32" customFormat="1" ht="26.4" x14ac:dyDescent="0.5">
      <c r="A3" s="112" t="s">
        <v>524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5"/>
      <c r="AQ3" s="5"/>
      <c r="AR3" s="5"/>
      <c r="AS3" s="237"/>
      <c r="AT3" s="237"/>
      <c r="AU3" s="5"/>
      <c r="AV3" s="5"/>
    </row>
    <row r="4" spans="1:52" s="32" customFormat="1" ht="24" customHeight="1" x14ac:dyDescent="0.5">
      <c r="A4" s="100"/>
      <c r="B4" s="288"/>
      <c r="C4" s="591" t="s">
        <v>519</v>
      </c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3"/>
      <c r="Y4" s="597" t="s">
        <v>520</v>
      </c>
      <c r="Z4" s="598"/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598"/>
      <c r="AM4" s="598"/>
      <c r="AN4" s="598"/>
      <c r="AO4" s="598"/>
      <c r="AP4" s="598"/>
      <c r="AQ4" s="598"/>
      <c r="AR4" s="598"/>
      <c r="AS4" s="598"/>
      <c r="AT4" s="599"/>
      <c r="AU4" s="281"/>
      <c r="AV4" s="86"/>
    </row>
    <row r="5" spans="1:52" s="39" customFormat="1" ht="24" customHeight="1" x14ac:dyDescent="0.5">
      <c r="A5" s="603" t="s">
        <v>15</v>
      </c>
      <c r="B5" s="609" t="s">
        <v>16</v>
      </c>
      <c r="C5" s="604">
        <v>2025</v>
      </c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6"/>
      <c r="T5" s="594" t="s">
        <v>636</v>
      </c>
      <c r="U5" s="595"/>
      <c r="V5" s="595"/>
      <c r="W5" s="595"/>
      <c r="X5" s="596"/>
      <c r="Y5" s="610">
        <v>2025</v>
      </c>
      <c r="Z5" s="611"/>
      <c r="AA5" s="611"/>
      <c r="AB5" s="611"/>
      <c r="AC5" s="611"/>
      <c r="AD5" s="611"/>
      <c r="AE5" s="611"/>
      <c r="AF5" s="611"/>
      <c r="AG5" s="611"/>
      <c r="AH5" s="611"/>
      <c r="AI5" s="611"/>
      <c r="AJ5" s="611"/>
      <c r="AK5" s="611"/>
      <c r="AL5" s="611"/>
      <c r="AM5" s="611"/>
      <c r="AN5" s="611"/>
      <c r="AO5" s="612"/>
      <c r="AP5" s="600" t="s">
        <v>636</v>
      </c>
      <c r="AQ5" s="601"/>
      <c r="AR5" s="601"/>
      <c r="AS5" s="601"/>
      <c r="AT5" s="602"/>
      <c r="AU5" s="608" t="s">
        <v>236</v>
      </c>
      <c r="AV5" s="607" t="s">
        <v>235</v>
      </c>
    </row>
    <row r="6" spans="1:52" s="39" customFormat="1" ht="36" customHeight="1" x14ac:dyDescent="0.5">
      <c r="A6" s="603"/>
      <c r="B6" s="609"/>
      <c r="C6" s="272" t="s">
        <v>637</v>
      </c>
      <c r="D6" s="273" t="s">
        <v>644</v>
      </c>
      <c r="E6" s="273" t="s">
        <v>670</v>
      </c>
      <c r="F6" s="273" t="s">
        <v>671</v>
      </c>
      <c r="G6" s="273" t="s">
        <v>672</v>
      </c>
      <c r="H6" s="273" t="s">
        <v>673</v>
      </c>
      <c r="I6" s="273" t="s">
        <v>674</v>
      </c>
      <c r="J6" s="273" t="s">
        <v>675</v>
      </c>
      <c r="K6" s="273" t="s">
        <v>676</v>
      </c>
      <c r="L6" s="273" t="s">
        <v>677</v>
      </c>
      <c r="M6" s="273" t="s">
        <v>678</v>
      </c>
      <c r="N6" s="273" t="s">
        <v>679</v>
      </c>
      <c r="O6" s="273" t="s">
        <v>680</v>
      </c>
      <c r="P6" s="273" t="s">
        <v>681</v>
      </c>
      <c r="Q6" s="273" t="s">
        <v>682</v>
      </c>
      <c r="R6" s="273" t="s">
        <v>683</v>
      </c>
      <c r="S6" s="274">
        <v>2025</v>
      </c>
      <c r="T6" s="286" t="s">
        <v>637</v>
      </c>
      <c r="U6" s="286" t="s">
        <v>644</v>
      </c>
      <c r="V6" s="287" t="s">
        <v>670</v>
      </c>
      <c r="W6" s="273" t="s">
        <v>671</v>
      </c>
      <c r="X6" s="484" t="s">
        <v>672</v>
      </c>
      <c r="Y6" s="272" t="s">
        <v>637</v>
      </c>
      <c r="Z6" s="273" t="s">
        <v>644</v>
      </c>
      <c r="AA6" s="273" t="s">
        <v>670</v>
      </c>
      <c r="AB6" s="273" t="s">
        <v>671</v>
      </c>
      <c r="AC6" s="273" t="s">
        <v>672</v>
      </c>
      <c r="AD6" s="273" t="s">
        <v>673</v>
      </c>
      <c r="AE6" s="273" t="s">
        <v>674</v>
      </c>
      <c r="AF6" s="273" t="s">
        <v>675</v>
      </c>
      <c r="AG6" s="273" t="s">
        <v>676</v>
      </c>
      <c r="AH6" s="273" t="s">
        <v>677</v>
      </c>
      <c r="AI6" s="273" t="s">
        <v>678</v>
      </c>
      <c r="AJ6" s="273" t="s">
        <v>679</v>
      </c>
      <c r="AK6" s="273" t="s">
        <v>680</v>
      </c>
      <c r="AL6" s="273" t="s">
        <v>681</v>
      </c>
      <c r="AM6" s="273" t="s">
        <v>682</v>
      </c>
      <c r="AN6" s="273" t="s">
        <v>683</v>
      </c>
      <c r="AO6" s="274">
        <v>2025</v>
      </c>
      <c r="AP6" s="285" t="s">
        <v>637</v>
      </c>
      <c r="AQ6" s="286" t="s">
        <v>644</v>
      </c>
      <c r="AR6" s="287" t="s">
        <v>670</v>
      </c>
      <c r="AS6" s="273" t="s">
        <v>671</v>
      </c>
      <c r="AT6" s="484" t="s">
        <v>672</v>
      </c>
      <c r="AU6" s="608"/>
      <c r="AV6" s="607"/>
    </row>
    <row r="7" spans="1:52" ht="18" customHeight="1" x14ac:dyDescent="0.5">
      <c r="A7" s="94">
        <v>1</v>
      </c>
      <c r="B7" s="71" t="s">
        <v>394</v>
      </c>
      <c r="C7" s="275">
        <v>714.07178255499991</v>
      </c>
      <c r="D7" s="276">
        <v>714.96436089300005</v>
      </c>
      <c r="E7" s="276">
        <v>706.81893563899996</v>
      </c>
      <c r="F7" s="276">
        <v>2135.8550790869999</v>
      </c>
      <c r="G7" s="276">
        <v>631.65806664700017</v>
      </c>
      <c r="H7" s="276">
        <v>704.75461734200007</v>
      </c>
      <c r="I7" s="276">
        <v>613.11035238099998</v>
      </c>
      <c r="J7" s="276">
        <v>1949.52303637</v>
      </c>
      <c r="K7" s="276">
        <v>700.70234111000013</v>
      </c>
      <c r="L7" s="276">
        <v>733.19147158899989</v>
      </c>
      <c r="M7" s="276">
        <v>704.48080218500013</v>
      </c>
      <c r="N7" s="276">
        <v>2138.374614884</v>
      </c>
      <c r="O7" s="276">
        <v>743.78137527499996</v>
      </c>
      <c r="P7" s="276">
        <v>709.07373991299994</v>
      </c>
      <c r="Q7" s="276">
        <v>754.09660832500003</v>
      </c>
      <c r="R7" s="276">
        <v>2206.9517235130002</v>
      </c>
      <c r="S7" s="348">
        <v>8430.7044538540013</v>
      </c>
      <c r="T7" s="452">
        <v>758.57424500000002</v>
      </c>
      <c r="U7" s="452">
        <v>737.51971600000002</v>
      </c>
      <c r="V7" s="533">
        <v>769.464248</v>
      </c>
      <c r="W7" s="520">
        <v>2265.5582089999998</v>
      </c>
      <c r="X7" s="348">
        <v>750.86043400000005</v>
      </c>
      <c r="Y7" s="534">
        <v>2377.5703115629999</v>
      </c>
      <c r="Z7" s="520">
        <v>2162.0075450559989</v>
      </c>
      <c r="AA7" s="520">
        <v>2419.6135878290002</v>
      </c>
      <c r="AB7" s="520">
        <v>6959.1914444479989</v>
      </c>
      <c r="AC7" s="520">
        <v>2430.9764266980001</v>
      </c>
      <c r="AD7" s="520">
        <v>2965.0665408109999</v>
      </c>
      <c r="AE7" s="520">
        <v>2110.562021234</v>
      </c>
      <c r="AF7" s="520">
        <v>7506.6049887429999</v>
      </c>
      <c r="AG7" s="520">
        <v>2339.4547435180011</v>
      </c>
      <c r="AH7" s="520">
        <v>2272.2983621089988</v>
      </c>
      <c r="AI7" s="520">
        <v>2051.7629910569999</v>
      </c>
      <c r="AJ7" s="520">
        <v>6663.5160966839994</v>
      </c>
      <c r="AK7" s="520">
        <v>2298.1068086579999</v>
      </c>
      <c r="AL7" s="520">
        <v>2206.691424434001</v>
      </c>
      <c r="AM7" s="520">
        <v>2485.4500380159998</v>
      </c>
      <c r="AN7" s="520">
        <v>6990.2482711080002</v>
      </c>
      <c r="AO7" s="348">
        <v>28119.560800982999</v>
      </c>
      <c r="AP7" s="535">
        <v>2557.4308799999999</v>
      </c>
      <c r="AQ7" s="536">
        <v>1967.0881649999999</v>
      </c>
      <c r="AR7" s="533">
        <v>1723.279804</v>
      </c>
      <c r="AS7" s="520">
        <v>6247.7988480000004</v>
      </c>
      <c r="AT7" s="348">
        <v>1938.906526</v>
      </c>
      <c r="AU7" s="282" t="s">
        <v>395</v>
      </c>
      <c r="AV7" s="105">
        <v>1</v>
      </c>
      <c r="AW7" s="235"/>
      <c r="AY7" s="46"/>
      <c r="AZ7" s="46"/>
    </row>
    <row r="8" spans="1:52" ht="18" customHeight="1" x14ac:dyDescent="0.5">
      <c r="A8" s="97">
        <v>2</v>
      </c>
      <c r="B8" s="77" t="s">
        <v>17</v>
      </c>
      <c r="C8" s="277">
        <v>433.79999693399992</v>
      </c>
      <c r="D8" s="278">
        <v>411.41620547999997</v>
      </c>
      <c r="E8" s="278">
        <v>230.16579948099991</v>
      </c>
      <c r="F8" s="278">
        <v>1075.382001895</v>
      </c>
      <c r="G8" s="278">
        <v>156.13200069300001</v>
      </c>
      <c r="H8" s="278">
        <v>204.46743204399999</v>
      </c>
      <c r="I8" s="278">
        <v>147.88514970400001</v>
      </c>
      <c r="J8" s="278">
        <v>508.48458244099987</v>
      </c>
      <c r="K8" s="278">
        <v>177.23947698200001</v>
      </c>
      <c r="L8" s="278">
        <v>232.3360405670002</v>
      </c>
      <c r="M8" s="278">
        <v>351.40567967399988</v>
      </c>
      <c r="N8" s="278">
        <v>760.98119722300021</v>
      </c>
      <c r="O8" s="278">
        <v>385.91309070999989</v>
      </c>
      <c r="P8" s="278">
        <v>405.98036442300008</v>
      </c>
      <c r="Q8" s="278">
        <v>445.45604683699997</v>
      </c>
      <c r="R8" s="278">
        <v>1237.3495019699999</v>
      </c>
      <c r="S8" s="350">
        <v>3582.1972835289998</v>
      </c>
      <c r="T8" s="455">
        <v>427.40794299999999</v>
      </c>
      <c r="U8" s="455">
        <v>360.45231000000001</v>
      </c>
      <c r="V8" s="537">
        <v>291.78863699999999</v>
      </c>
      <c r="W8" s="518">
        <v>1079.6488899999999</v>
      </c>
      <c r="X8" s="350">
        <v>373.73254700000001</v>
      </c>
      <c r="Y8" s="538">
        <v>3791.4832350390002</v>
      </c>
      <c r="Z8" s="518">
        <v>3743.325631273</v>
      </c>
      <c r="AA8" s="518">
        <v>3637.6399346850021</v>
      </c>
      <c r="AB8" s="518">
        <v>11172.448800996999</v>
      </c>
      <c r="AC8" s="518">
        <v>3656.1027701170001</v>
      </c>
      <c r="AD8" s="518">
        <v>3854.9211153500019</v>
      </c>
      <c r="AE8" s="518">
        <v>2958.0226934339998</v>
      </c>
      <c r="AF8" s="518">
        <v>10469.046578901</v>
      </c>
      <c r="AG8" s="518">
        <v>3311.1862266709991</v>
      </c>
      <c r="AH8" s="518">
        <v>3030.1923728930001</v>
      </c>
      <c r="AI8" s="518">
        <v>3114.661701901</v>
      </c>
      <c r="AJ8" s="518">
        <v>9456.0403014650001</v>
      </c>
      <c r="AK8" s="518">
        <v>3914.2709434919998</v>
      </c>
      <c r="AL8" s="518">
        <v>3187.4958750620008</v>
      </c>
      <c r="AM8" s="518">
        <v>4312.2828772760013</v>
      </c>
      <c r="AN8" s="518">
        <v>11414.049695829999</v>
      </c>
      <c r="AO8" s="350">
        <v>42511.585377193012</v>
      </c>
      <c r="AP8" s="539">
        <v>4008.948355</v>
      </c>
      <c r="AQ8" s="540">
        <v>3507.282154</v>
      </c>
      <c r="AR8" s="537">
        <v>2917.1957379999999</v>
      </c>
      <c r="AS8" s="518">
        <v>10433.426246000001</v>
      </c>
      <c r="AT8" s="350">
        <v>3218.1699819999999</v>
      </c>
      <c r="AU8" s="283" t="s">
        <v>363</v>
      </c>
      <c r="AV8" s="108">
        <v>2</v>
      </c>
      <c r="AW8" s="235"/>
      <c r="AY8" s="46"/>
      <c r="AZ8" s="46"/>
    </row>
    <row r="9" spans="1:52" ht="18" customHeight="1" x14ac:dyDescent="0.5">
      <c r="A9" s="94">
        <v>3</v>
      </c>
      <c r="B9" s="71" t="s">
        <v>365</v>
      </c>
      <c r="C9" s="275">
        <v>147.66082148199999</v>
      </c>
      <c r="D9" s="276">
        <v>163.28838875299999</v>
      </c>
      <c r="E9" s="276">
        <v>115.14593944799999</v>
      </c>
      <c r="F9" s="276">
        <v>426.09514968299999</v>
      </c>
      <c r="G9" s="276">
        <v>119.106871689</v>
      </c>
      <c r="H9" s="276">
        <v>150.26732144299999</v>
      </c>
      <c r="I9" s="276">
        <v>162.035594825</v>
      </c>
      <c r="J9" s="276">
        <v>431.40978795699999</v>
      </c>
      <c r="K9" s="276">
        <v>150.91204754200001</v>
      </c>
      <c r="L9" s="276">
        <v>117.006826921</v>
      </c>
      <c r="M9" s="276">
        <v>164.50758475000001</v>
      </c>
      <c r="N9" s="276">
        <v>432.42645921299987</v>
      </c>
      <c r="O9" s="276">
        <v>110.45796856</v>
      </c>
      <c r="P9" s="276">
        <v>124.015044727</v>
      </c>
      <c r="Q9" s="276">
        <v>119.561142354</v>
      </c>
      <c r="R9" s="276">
        <v>354.03415564099998</v>
      </c>
      <c r="S9" s="348">
        <v>1643.9655524939999</v>
      </c>
      <c r="T9" s="452">
        <v>204.132791</v>
      </c>
      <c r="U9" s="452">
        <v>114.321645</v>
      </c>
      <c r="V9" s="533">
        <v>148.53616500000001</v>
      </c>
      <c r="W9" s="520">
        <v>466.99060100000003</v>
      </c>
      <c r="X9" s="348">
        <v>177.97847999999999</v>
      </c>
      <c r="Y9" s="534">
        <v>661.68077496000001</v>
      </c>
      <c r="Z9" s="520">
        <v>544.14923392000014</v>
      </c>
      <c r="AA9" s="520">
        <v>599.13761682000006</v>
      </c>
      <c r="AB9" s="520">
        <v>1804.9676257000001</v>
      </c>
      <c r="AC9" s="520">
        <v>425.82470795299997</v>
      </c>
      <c r="AD9" s="520">
        <v>647.59784736699999</v>
      </c>
      <c r="AE9" s="520">
        <v>664.98582517999989</v>
      </c>
      <c r="AF9" s="520">
        <v>1738.4083805</v>
      </c>
      <c r="AG9" s="520">
        <v>555.11691277</v>
      </c>
      <c r="AH9" s="520">
        <v>527.85511914400001</v>
      </c>
      <c r="AI9" s="520">
        <v>550.987270115</v>
      </c>
      <c r="AJ9" s="520">
        <v>1633.9593020289999</v>
      </c>
      <c r="AK9" s="520">
        <v>579.16830721899987</v>
      </c>
      <c r="AL9" s="520">
        <v>660.71786884799985</v>
      </c>
      <c r="AM9" s="520">
        <v>695.56727402999991</v>
      </c>
      <c r="AN9" s="520">
        <v>1935.4534500970001</v>
      </c>
      <c r="AO9" s="348">
        <v>7112.7887583259999</v>
      </c>
      <c r="AP9" s="535">
        <v>839.12595999999996</v>
      </c>
      <c r="AQ9" s="536">
        <v>647.26652899999999</v>
      </c>
      <c r="AR9" s="533">
        <v>631.88956700000006</v>
      </c>
      <c r="AS9" s="520">
        <v>2118.282056</v>
      </c>
      <c r="AT9" s="348">
        <v>625.26504799999998</v>
      </c>
      <c r="AU9" s="282" t="s">
        <v>364</v>
      </c>
      <c r="AV9" s="105">
        <v>3</v>
      </c>
      <c r="AW9" s="235"/>
      <c r="AY9" s="46"/>
      <c r="AZ9" s="46"/>
    </row>
    <row r="10" spans="1:52" ht="18" customHeight="1" x14ac:dyDescent="0.5">
      <c r="A10" s="97">
        <v>4</v>
      </c>
      <c r="B10" s="77" t="s">
        <v>367</v>
      </c>
      <c r="C10" s="277">
        <v>977.03342679000014</v>
      </c>
      <c r="D10" s="278">
        <v>893.33611425700008</v>
      </c>
      <c r="E10" s="278">
        <v>867.45562681399974</v>
      </c>
      <c r="F10" s="278">
        <v>2737.825167861</v>
      </c>
      <c r="G10" s="278">
        <v>892.78550804699978</v>
      </c>
      <c r="H10" s="278">
        <v>937.23608069200031</v>
      </c>
      <c r="I10" s="278">
        <v>849.5827915000001</v>
      </c>
      <c r="J10" s="278">
        <v>2679.604380239</v>
      </c>
      <c r="K10" s="278">
        <v>1026.5853993369999</v>
      </c>
      <c r="L10" s="278">
        <v>976.86749670499933</v>
      </c>
      <c r="M10" s="278">
        <v>983.69900251200079</v>
      </c>
      <c r="N10" s="278">
        <v>2987.1518985540001</v>
      </c>
      <c r="O10" s="278">
        <v>1033.483295648</v>
      </c>
      <c r="P10" s="278">
        <v>949.90506614099979</v>
      </c>
      <c r="Q10" s="278">
        <v>1024.24369473</v>
      </c>
      <c r="R10" s="278">
        <v>3007.6320565189999</v>
      </c>
      <c r="S10" s="350">
        <v>11412.213503172999</v>
      </c>
      <c r="T10" s="455">
        <v>895.41972699999997</v>
      </c>
      <c r="U10" s="455">
        <v>911.09761200000003</v>
      </c>
      <c r="V10" s="537">
        <v>825.33184600000004</v>
      </c>
      <c r="W10" s="518">
        <v>2631.849185</v>
      </c>
      <c r="X10" s="350">
        <v>1029.1894279999999</v>
      </c>
      <c r="Y10" s="538">
        <v>4255.1545909879997</v>
      </c>
      <c r="Z10" s="518">
        <v>3005.4472489660011</v>
      </c>
      <c r="AA10" s="518">
        <v>3232.6521887770009</v>
      </c>
      <c r="AB10" s="518">
        <v>10493.254028731</v>
      </c>
      <c r="AC10" s="518">
        <v>3291.2666025160001</v>
      </c>
      <c r="AD10" s="518">
        <v>3562.551397195999</v>
      </c>
      <c r="AE10" s="518">
        <v>3159.336786843</v>
      </c>
      <c r="AF10" s="518">
        <v>10013.154786555</v>
      </c>
      <c r="AG10" s="518">
        <v>3360.232361807</v>
      </c>
      <c r="AH10" s="518">
        <v>3715.9117315869989</v>
      </c>
      <c r="AI10" s="518">
        <v>3049.7590468560002</v>
      </c>
      <c r="AJ10" s="518">
        <v>10125.90314025</v>
      </c>
      <c r="AK10" s="518">
        <v>3126.636888704998</v>
      </c>
      <c r="AL10" s="518">
        <v>2966.1578213650009</v>
      </c>
      <c r="AM10" s="518">
        <v>3627.830213621</v>
      </c>
      <c r="AN10" s="518">
        <v>9720.6249236909989</v>
      </c>
      <c r="AO10" s="350">
        <v>40352.936879227003</v>
      </c>
      <c r="AP10" s="539">
        <v>3048.2523529999999</v>
      </c>
      <c r="AQ10" s="540">
        <v>2834.249378</v>
      </c>
      <c r="AR10" s="537">
        <v>2545.4581830000002</v>
      </c>
      <c r="AS10" s="518">
        <v>8427.9599139999991</v>
      </c>
      <c r="AT10" s="350">
        <v>2676.2881990000001</v>
      </c>
      <c r="AU10" s="283" t="s">
        <v>366</v>
      </c>
      <c r="AV10" s="108">
        <v>4</v>
      </c>
      <c r="AW10" s="235"/>
      <c r="AY10" s="46"/>
      <c r="AZ10" s="46"/>
    </row>
    <row r="11" spans="1:52" ht="18" customHeight="1" x14ac:dyDescent="0.5">
      <c r="A11" s="94">
        <v>5</v>
      </c>
      <c r="B11" s="71" t="s">
        <v>18</v>
      </c>
      <c r="C11" s="275">
        <v>71754.550868135004</v>
      </c>
      <c r="D11" s="276">
        <v>68224.175452674986</v>
      </c>
      <c r="E11" s="276">
        <v>67746.477942348996</v>
      </c>
      <c r="F11" s="276">
        <v>207725.20426315899</v>
      </c>
      <c r="G11" s="276">
        <v>62931.197026999987</v>
      </c>
      <c r="H11" s="276">
        <v>59738.005225483997</v>
      </c>
      <c r="I11" s="276">
        <v>65106.627835969994</v>
      </c>
      <c r="J11" s="276">
        <v>187775.83008845401</v>
      </c>
      <c r="K11" s="276">
        <v>69260.630778801016</v>
      </c>
      <c r="L11" s="276">
        <v>70261.46321122699</v>
      </c>
      <c r="M11" s="276">
        <v>69828.115934692993</v>
      </c>
      <c r="N11" s="276">
        <v>209350.20992472101</v>
      </c>
      <c r="O11" s="276">
        <v>70577.830553575041</v>
      </c>
      <c r="P11" s="276">
        <v>68256.68096392999</v>
      </c>
      <c r="Q11" s="276">
        <v>66281.727669327985</v>
      </c>
      <c r="R11" s="276">
        <v>205116.239186833</v>
      </c>
      <c r="S11" s="348">
        <v>809967.4834631671</v>
      </c>
      <c r="T11" s="452">
        <v>66640.281648999997</v>
      </c>
      <c r="U11" s="452">
        <v>72512.770159000007</v>
      </c>
      <c r="V11" s="533">
        <v>93779.864446000007</v>
      </c>
      <c r="W11" s="520">
        <v>232932.91625400001</v>
      </c>
      <c r="X11" s="348">
        <v>70306.660355</v>
      </c>
      <c r="Y11" s="534">
        <v>3596.553907306999</v>
      </c>
      <c r="Z11" s="520">
        <v>5133.8681917309996</v>
      </c>
      <c r="AA11" s="520">
        <v>3446.140586604</v>
      </c>
      <c r="AB11" s="520">
        <v>12176.562685642</v>
      </c>
      <c r="AC11" s="520">
        <v>2583.651129540001</v>
      </c>
      <c r="AD11" s="520">
        <v>4876.3480863169989</v>
      </c>
      <c r="AE11" s="520">
        <v>3980.6273834450012</v>
      </c>
      <c r="AF11" s="520">
        <v>11440.626599302001</v>
      </c>
      <c r="AG11" s="520">
        <v>3989.5444980570001</v>
      </c>
      <c r="AH11" s="520">
        <v>4543.2651836650011</v>
      </c>
      <c r="AI11" s="520">
        <v>4235.6919090799993</v>
      </c>
      <c r="AJ11" s="520">
        <v>12768.501590802</v>
      </c>
      <c r="AK11" s="520">
        <v>3596.344621358</v>
      </c>
      <c r="AL11" s="520">
        <v>3467.6156934359992</v>
      </c>
      <c r="AM11" s="520">
        <v>3072.3554726900002</v>
      </c>
      <c r="AN11" s="520">
        <v>10136.315787484</v>
      </c>
      <c r="AO11" s="348">
        <v>46522.006663229993</v>
      </c>
      <c r="AP11" s="535">
        <v>2345.2236549999998</v>
      </c>
      <c r="AQ11" s="536">
        <v>3389.8721799999998</v>
      </c>
      <c r="AR11" s="533">
        <v>3624.423808</v>
      </c>
      <c r="AS11" s="520">
        <v>9359.5196429999996</v>
      </c>
      <c r="AT11" s="348">
        <v>5257.7972589999999</v>
      </c>
      <c r="AU11" s="282" t="s">
        <v>237</v>
      </c>
      <c r="AV11" s="105">
        <v>5</v>
      </c>
      <c r="AW11" s="235"/>
      <c r="AY11" s="46"/>
      <c r="AZ11" s="46"/>
    </row>
    <row r="12" spans="1:52" ht="18" customHeight="1" x14ac:dyDescent="0.5">
      <c r="A12" s="97">
        <v>6</v>
      </c>
      <c r="B12" s="77" t="s">
        <v>368</v>
      </c>
      <c r="C12" s="277">
        <v>6497.098578244998</v>
      </c>
      <c r="D12" s="278">
        <v>5880.2877551500023</v>
      </c>
      <c r="E12" s="278">
        <v>7489.3030391089987</v>
      </c>
      <c r="F12" s="278">
        <v>19866.689372503999</v>
      </c>
      <c r="G12" s="278">
        <v>6255.4590471489983</v>
      </c>
      <c r="H12" s="278">
        <v>7193.6056270090012</v>
      </c>
      <c r="I12" s="278">
        <v>6800.0436797339989</v>
      </c>
      <c r="J12" s="278">
        <v>20249.108353891999</v>
      </c>
      <c r="K12" s="278">
        <v>6699.8687233409992</v>
      </c>
      <c r="L12" s="278">
        <v>6659.0598675970023</v>
      </c>
      <c r="M12" s="278">
        <v>7255.7734795669949</v>
      </c>
      <c r="N12" s="278">
        <v>20614.702070504991</v>
      </c>
      <c r="O12" s="278">
        <v>6802.1736993659988</v>
      </c>
      <c r="P12" s="278">
        <v>6835.1442893400008</v>
      </c>
      <c r="Q12" s="278">
        <v>7888.0772878539974</v>
      </c>
      <c r="R12" s="278">
        <v>21525.395276560001</v>
      </c>
      <c r="S12" s="350">
        <v>82255.895073460997</v>
      </c>
      <c r="T12" s="455">
        <v>6368.9380650000003</v>
      </c>
      <c r="U12" s="455">
        <v>6966.3499110000002</v>
      </c>
      <c r="V12" s="537">
        <v>4759.1149539999997</v>
      </c>
      <c r="W12" s="518">
        <v>18094.40293</v>
      </c>
      <c r="X12" s="350">
        <v>4607.5322239999996</v>
      </c>
      <c r="Y12" s="538">
        <v>6249.3801950690049</v>
      </c>
      <c r="Z12" s="518">
        <v>6400.8753572269952</v>
      </c>
      <c r="AA12" s="518">
        <v>7043.8940934769998</v>
      </c>
      <c r="AB12" s="518">
        <v>19694.149645772999</v>
      </c>
      <c r="AC12" s="518">
        <v>7224.7670026569986</v>
      </c>
      <c r="AD12" s="518">
        <v>7697.7891269220027</v>
      </c>
      <c r="AE12" s="518">
        <v>6049.6466435980019</v>
      </c>
      <c r="AF12" s="518">
        <v>20972.202773176999</v>
      </c>
      <c r="AG12" s="518">
        <v>7054.1114423979989</v>
      </c>
      <c r="AH12" s="518">
        <v>6684.2944218209996</v>
      </c>
      <c r="AI12" s="518">
        <v>6709.5403085270027</v>
      </c>
      <c r="AJ12" s="518">
        <v>20447.946172746</v>
      </c>
      <c r="AK12" s="518">
        <v>6618.0240084260013</v>
      </c>
      <c r="AL12" s="518">
        <v>6564.3793505050025</v>
      </c>
      <c r="AM12" s="518">
        <v>6269.8806099019976</v>
      </c>
      <c r="AN12" s="518">
        <v>19452.283968832999</v>
      </c>
      <c r="AO12" s="350">
        <v>80566.582560529016</v>
      </c>
      <c r="AP12" s="539">
        <v>6451.8657970000004</v>
      </c>
      <c r="AQ12" s="540">
        <v>6020.4165890000004</v>
      </c>
      <c r="AR12" s="537">
        <v>5752.2626749999999</v>
      </c>
      <c r="AS12" s="518">
        <v>18224.545061000001</v>
      </c>
      <c r="AT12" s="350">
        <v>6491.2073280000004</v>
      </c>
      <c r="AU12" s="283" t="s">
        <v>369</v>
      </c>
      <c r="AV12" s="108">
        <v>6</v>
      </c>
      <c r="AW12" s="235"/>
      <c r="AY12" s="46"/>
      <c r="AZ12" s="46"/>
    </row>
    <row r="13" spans="1:52" ht="18" customHeight="1" x14ac:dyDescent="0.5">
      <c r="A13" s="94">
        <v>7</v>
      </c>
      <c r="B13" s="71" t="s">
        <v>370</v>
      </c>
      <c r="C13" s="275">
        <v>6096.5911763860022</v>
      </c>
      <c r="D13" s="276">
        <v>5265.0081657630017</v>
      </c>
      <c r="E13" s="276">
        <v>6306.9076768770019</v>
      </c>
      <c r="F13" s="276">
        <v>17668.507019026008</v>
      </c>
      <c r="G13" s="276">
        <v>6157.7490127919991</v>
      </c>
      <c r="H13" s="276">
        <v>5609.0455298920006</v>
      </c>
      <c r="I13" s="276">
        <v>5841.7764584259994</v>
      </c>
      <c r="J13" s="276">
        <v>17608.571001110002</v>
      </c>
      <c r="K13" s="276">
        <v>5894.9943494520021</v>
      </c>
      <c r="L13" s="276">
        <v>5493.3907550210006</v>
      </c>
      <c r="M13" s="276">
        <v>6495.8182395600052</v>
      </c>
      <c r="N13" s="276">
        <v>17884.203344033009</v>
      </c>
      <c r="O13" s="276">
        <v>6086.7238596770012</v>
      </c>
      <c r="P13" s="276">
        <v>5559.3641011769996</v>
      </c>
      <c r="Q13" s="276">
        <v>6326.0042704119996</v>
      </c>
      <c r="R13" s="276">
        <v>17972.092231266</v>
      </c>
      <c r="S13" s="348">
        <v>71133.373595435012</v>
      </c>
      <c r="T13" s="452">
        <v>5205.6553379999996</v>
      </c>
      <c r="U13" s="452">
        <v>5118.7167490000002</v>
      </c>
      <c r="V13" s="533">
        <v>4419.1654369999997</v>
      </c>
      <c r="W13" s="520">
        <v>14743.537523000001</v>
      </c>
      <c r="X13" s="348">
        <v>5394.8995269999996</v>
      </c>
      <c r="Y13" s="534">
        <v>2420.751049950999</v>
      </c>
      <c r="Z13" s="520">
        <v>2251.6503276859999</v>
      </c>
      <c r="AA13" s="520">
        <v>2745.0517940179998</v>
      </c>
      <c r="AB13" s="520">
        <v>7417.4531716549991</v>
      </c>
      <c r="AC13" s="520">
        <v>2650.7333674039992</v>
      </c>
      <c r="AD13" s="520">
        <v>2806.7697057870009</v>
      </c>
      <c r="AE13" s="520">
        <v>2399.6451358620011</v>
      </c>
      <c r="AF13" s="520">
        <v>7857.1482090530008</v>
      </c>
      <c r="AG13" s="520">
        <v>2596.078580205</v>
      </c>
      <c r="AH13" s="520">
        <v>2614.0121809309999</v>
      </c>
      <c r="AI13" s="520">
        <v>2325.5303564529991</v>
      </c>
      <c r="AJ13" s="520">
        <v>7535.6211175889994</v>
      </c>
      <c r="AK13" s="520">
        <v>2502.151495875999</v>
      </c>
      <c r="AL13" s="520">
        <v>2124.109053742</v>
      </c>
      <c r="AM13" s="520">
        <v>2398.686946673</v>
      </c>
      <c r="AN13" s="520">
        <v>7024.9474962910008</v>
      </c>
      <c r="AO13" s="348">
        <v>29835.169994587999</v>
      </c>
      <c r="AP13" s="535">
        <v>2231.0632230000001</v>
      </c>
      <c r="AQ13" s="536">
        <v>2142.949701</v>
      </c>
      <c r="AR13" s="533">
        <v>1333.9374849999999</v>
      </c>
      <c r="AS13" s="520">
        <v>5707.950409</v>
      </c>
      <c r="AT13" s="348">
        <v>1999.4162590000001</v>
      </c>
      <c r="AU13" s="282" t="s">
        <v>371</v>
      </c>
      <c r="AV13" s="105">
        <v>7</v>
      </c>
      <c r="AW13" s="235"/>
      <c r="AY13" s="57"/>
      <c r="AZ13" s="46"/>
    </row>
    <row r="14" spans="1:52" ht="18" customHeight="1" x14ac:dyDescent="0.5">
      <c r="A14" s="97">
        <v>8</v>
      </c>
      <c r="B14" s="77" t="s">
        <v>372</v>
      </c>
      <c r="C14" s="277">
        <v>15.39465171</v>
      </c>
      <c r="D14" s="278">
        <v>16.066735430000001</v>
      </c>
      <c r="E14" s="278">
        <v>20.55120445</v>
      </c>
      <c r="F14" s="278">
        <v>52.01259159</v>
      </c>
      <c r="G14" s="278">
        <v>21.885706670000001</v>
      </c>
      <c r="H14" s="278">
        <v>20.653347319999991</v>
      </c>
      <c r="I14" s="278">
        <v>12.524092570000001</v>
      </c>
      <c r="J14" s="278">
        <v>55.06314656</v>
      </c>
      <c r="K14" s="278">
        <v>17.589600539999999</v>
      </c>
      <c r="L14" s="278">
        <v>18.27804304</v>
      </c>
      <c r="M14" s="278">
        <v>17.166237819999999</v>
      </c>
      <c r="N14" s="278">
        <v>53.033881399999999</v>
      </c>
      <c r="O14" s="278">
        <v>25.111460220000001</v>
      </c>
      <c r="P14" s="278">
        <v>20.66775638</v>
      </c>
      <c r="Q14" s="278">
        <v>17.91660285</v>
      </c>
      <c r="R14" s="278">
        <v>63.695819450000002</v>
      </c>
      <c r="S14" s="350">
        <v>223.80543900000001</v>
      </c>
      <c r="T14" s="455">
        <v>21.678466</v>
      </c>
      <c r="U14" s="455">
        <v>15.196524</v>
      </c>
      <c r="V14" s="537">
        <v>14.297901</v>
      </c>
      <c r="W14" s="518">
        <v>51.172890000000002</v>
      </c>
      <c r="X14" s="350">
        <v>25.918876000000001</v>
      </c>
      <c r="Y14" s="538">
        <v>259.09126640400001</v>
      </c>
      <c r="Z14" s="518">
        <v>265.62162482100001</v>
      </c>
      <c r="AA14" s="518">
        <v>207.04496819400001</v>
      </c>
      <c r="AB14" s="518">
        <v>731.75785941899994</v>
      </c>
      <c r="AC14" s="518">
        <v>187.67787415899991</v>
      </c>
      <c r="AD14" s="518">
        <v>283.55850509399983</v>
      </c>
      <c r="AE14" s="518">
        <v>278.026037046</v>
      </c>
      <c r="AF14" s="518">
        <v>749.26241629899971</v>
      </c>
      <c r="AG14" s="518">
        <v>256.6693503780001</v>
      </c>
      <c r="AH14" s="518">
        <v>220.26114493200001</v>
      </c>
      <c r="AI14" s="518">
        <v>169.17373297099999</v>
      </c>
      <c r="AJ14" s="518">
        <v>646.10422828100013</v>
      </c>
      <c r="AK14" s="518">
        <v>183.44499138099999</v>
      </c>
      <c r="AL14" s="518">
        <v>193.72155371599999</v>
      </c>
      <c r="AM14" s="518">
        <v>223.95374642799999</v>
      </c>
      <c r="AN14" s="518">
        <v>601.12029152500008</v>
      </c>
      <c r="AO14" s="350">
        <v>2728.244795524</v>
      </c>
      <c r="AP14" s="539">
        <v>245.99963299999999</v>
      </c>
      <c r="AQ14" s="540">
        <v>262.34652699999998</v>
      </c>
      <c r="AR14" s="537">
        <v>142.687432</v>
      </c>
      <c r="AS14" s="518">
        <v>651.033592</v>
      </c>
      <c r="AT14" s="350">
        <v>143.749042</v>
      </c>
      <c r="AU14" s="283" t="s">
        <v>373</v>
      </c>
      <c r="AV14" s="108">
        <v>8</v>
      </c>
      <c r="AW14" s="235"/>
      <c r="AY14" s="46"/>
      <c r="AZ14" s="46"/>
    </row>
    <row r="15" spans="1:52" ht="18" customHeight="1" x14ac:dyDescent="0.5">
      <c r="A15" s="94">
        <v>9</v>
      </c>
      <c r="B15" s="71" t="s">
        <v>374</v>
      </c>
      <c r="C15" s="275">
        <v>32.137679593000001</v>
      </c>
      <c r="D15" s="276">
        <v>30.39954139300001</v>
      </c>
      <c r="E15" s="276">
        <v>27.670803299999999</v>
      </c>
      <c r="F15" s="276">
        <v>90.208024286000011</v>
      </c>
      <c r="G15" s="276">
        <v>26.405966174999989</v>
      </c>
      <c r="H15" s="276">
        <v>31.130852519999991</v>
      </c>
      <c r="I15" s="276">
        <v>24.942946219999989</v>
      </c>
      <c r="J15" s="276">
        <v>82.479764914999976</v>
      </c>
      <c r="K15" s="276">
        <v>32.652226728000002</v>
      </c>
      <c r="L15" s="276">
        <v>34.209254289999997</v>
      </c>
      <c r="M15" s="276">
        <v>37.599602918000002</v>
      </c>
      <c r="N15" s="276">
        <v>104.46108393599999</v>
      </c>
      <c r="O15" s="276">
        <v>44.135078784000008</v>
      </c>
      <c r="P15" s="276">
        <v>47.517491139999997</v>
      </c>
      <c r="Q15" s="276">
        <v>49.217528305000002</v>
      </c>
      <c r="R15" s="276">
        <v>140.87009822900001</v>
      </c>
      <c r="S15" s="348">
        <v>418.01897136600002</v>
      </c>
      <c r="T15" s="452">
        <v>30.225490000000001</v>
      </c>
      <c r="U15" s="452">
        <v>36.702731999999997</v>
      </c>
      <c r="V15" s="533">
        <v>29.499279999999999</v>
      </c>
      <c r="W15" s="520">
        <v>96.427502000000004</v>
      </c>
      <c r="X15" s="348">
        <v>59.866543999999998</v>
      </c>
      <c r="Y15" s="534">
        <v>769.63855936400012</v>
      </c>
      <c r="Z15" s="520">
        <v>562.421863669</v>
      </c>
      <c r="AA15" s="520">
        <v>763.6169150909999</v>
      </c>
      <c r="AB15" s="520">
        <v>2095.677338124</v>
      </c>
      <c r="AC15" s="520">
        <v>763.46274392299983</v>
      </c>
      <c r="AD15" s="520">
        <v>671.15026782499979</v>
      </c>
      <c r="AE15" s="520">
        <v>582.23067782499993</v>
      </c>
      <c r="AF15" s="520">
        <v>2016.8436895729999</v>
      </c>
      <c r="AG15" s="520">
        <v>585.47162587599996</v>
      </c>
      <c r="AH15" s="520">
        <v>559.00603633700018</v>
      </c>
      <c r="AI15" s="520">
        <v>430.28106071899992</v>
      </c>
      <c r="AJ15" s="520">
        <v>1574.758722932</v>
      </c>
      <c r="AK15" s="520">
        <v>534.2404138710001</v>
      </c>
      <c r="AL15" s="520">
        <v>598.12923252000019</v>
      </c>
      <c r="AM15" s="520">
        <v>614.11612072799994</v>
      </c>
      <c r="AN15" s="520">
        <v>1746.485767119</v>
      </c>
      <c r="AO15" s="348">
        <v>7433.7655177479992</v>
      </c>
      <c r="AP15" s="535">
        <v>664.43180299999995</v>
      </c>
      <c r="AQ15" s="536">
        <v>515.75306999999998</v>
      </c>
      <c r="AR15" s="533">
        <v>371.62566700000002</v>
      </c>
      <c r="AS15" s="520">
        <v>1551.8105390000001</v>
      </c>
      <c r="AT15" s="348">
        <v>320.00199199999997</v>
      </c>
      <c r="AU15" s="282" t="s">
        <v>375</v>
      </c>
      <c r="AV15" s="105">
        <v>9</v>
      </c>
      <c r="AW15" s="235"/>
      <c r="AY15" s="46"/>
      <c r="AZ15" s="46"/>
    </row>
    <row r="16" spans="1:52" ht="18" customHeight="1" x14ac:dyDescent="0.5">
      <c r="A16" s="97">
        <v>10</v>
      </c>
      <c r="B16" s="77" t="s">
        <v>376</v>
      </c>
      <c r="C16" s="277">
        <v>217.219125228</v>
      </c>
      <c r="D16" s="278">
        <v>227.42850474400001</v>
      </c>
      <c r="E16" s="278">
        <v>231.57935662199989</v>
      </c>
      <c r="F16" s="278">
        <v>676.22698659399998</v>
      </c>
      <c r="G16" s="278">
        <v>200.04548419599999</v>
      </c>
      <c r="H16" s="278">
        <v>244.60611575300001</v>
      </c>
      <c r="I16" s="278">
        <v>214.832475055</v>
      </c>
      <c r="J16" s="278">
        <v>659.48407500399992</v>
      </c>
      <c r="K16" s="278">
        <v>245.487360905</v>
      </c>
      <c r="L16" s="278">
        <v>224.4530263390001</v>
      </c>
      <c r="M16" s="278">
        <v>237.38494998099989</v>
      </c>
      <c r="N16" s="278">
        <v>707.325337225</v>
      </c>
      <c r="O16" s="278">
        <v>205.72807687400001</v>
      </c>
      <c r="P16" s="278">
        <v>202.963048585</v>
      </c>
      <c r="Q16" s="278">
        <v>261.628156972</v>
      </c>
      <c r="R16" s="278">
        <v>670.31928243100003</v>
      </c>
      <c r="S16" s="350">
        <v>2713.355681254</v>
      </c>
      <c r="T16" s="455">
        <v>218.19672199999999</v>
      </c>
      <c r="U16" s="455">
        <v>216.444548</v>
      </c>
      <c r="V16" s="537">
        <v>225.528244</v>
      </c>
      <c r="W16" s="518">
        <v>660.16951500000005</v>
      </c>
      <c r="X16" s="350">
        <v>287.20064100000002</v>
      </c>
      <c r="Y16" s="538">
        <v>630.35663153799999</v>
      </c>
      <c r="Z16" s="518">
        <v>659.02755634499988</v>
      </c>
      <c r="AA16" s="518">
        <v>726.70100442000034</v>
      </c>
      <c r="AB16" s="518">
        <v>2016.085192303</v>
      </c>
      <c r="AC16" s="518">
        <v>696.81974860499986</v>
      </c>
      <c r="AD16" s="518">
        <v>806.2672812310002</v>
      </c>
      <c r="AE16" s="518">
        <v>700.45020885600013</v>
      </c>
      <c r="AF16" s="518">
        <v>2203.5372386919998</v>
      </c>
      <c r="AG16" s="518">
        <v>793.16860328400003</v>
      </c>
      <c r="AH16" s="518">
        <v>725.03247713799999</v>
      </c>
      <c r="AI16" s="518">
        <v>704.32910722500014</v>
      </c>
      <c r="AJ16" s="518">
        <v>2222.5301876469998</v>
      </c>
      <c r="AK16" s="518">
        <v>630.51462737999998</v>
      </c>
      <c r="AL16" s="518">
        <v>600.40305653600001</v>
      </c>
      <c r="AM16" s="518">
        <v>651.77596031100018</v>
      </c>
      <c r="AN16" s="518">
        <v>1882.693644227</v>
      </c>
      <c r="AO16" s="350">
        <v>8324.8462628690013</v>
      </c>
      <c r="AP16" s="539">
        <v>713.59335999999996</v>
      </c>
      <c r="AQ16" s="540">
        <v>664.29961300000002</v>
      </c>
      <c r="AR16" s="537">
        <v>478.18683600000003</v>
      </c>
      <c r="AS16" s="518">
        <v>1856.0798090000001</v>
      </c>
      <c r="AT16" s="350">
        <v>653.49766499999998</v>
      </c>
      <c r="AU16" s="283" t="s">
        <v>377</v>
      </c>
      <c r="AV16" s="108">
        <v>10</v>
      </c>
      <c r="AW16" s="235"/>
      <c r="AY16" s="46"/>
      <c r="AZ16" s="46"/>
    </row>
    <row r="17" spans="1:52" ht="18" customHeight="1" x14ac:dyDescent="0.5">
      <c r="A17" s="94">
        <v>11</v>
      </c>
      <c r="B17" s="71" t="s">
        <v>378</v>
      </c>
      <c r="C17" s="275">
        <v>195.87029015799999</v>
      </c>
      <c r="D17" s="276">
        <v>207.92889676600001</v>
      </c>
      <c r="E17" s="276">
        <v>240.74662189500009</v>
      </c>
      <c r="F17" s="276">
        <v>644.54580881900017</v>
      </c>
      <c r="G17" s="276">
        <v>238.49802795900001</v>
      </c>
      <c r="H17" s="276">
        <v>210.65737767999991</v>
      </c>
      <c r="I17" s="276">
        <v>167.7319809200001</v>
      </c>
      <c r="J17" s="276">
        <v>616.88738655899999</v>
      </c>
      <c r="K17" s="276">
        <v>206.63803786099999</v>
      </c>
      <c r="L17" s="276">
        <v>202.41675201000001</v>
      </c>
      <c r="M17" s="276">
        <v>180.60513095600001</v>
      </c>
      <c r="N17" s="276">
        <v>589.65992082699995</v>
      </c>
      <c r="O17" s="276">
        <v>219.87533298700001</v>
      </c>
      <c r="P17" s="276">
        <v>201.17094823599999</v>
      </c>
      <c r="Q17" s="276">
        <v>221.56405945399999</v>
      </c>
      <c r="R17" s="276">
        <v>642.61034067700007</v>
      </c>
      <c r="S17" s="348">
        <v>2493.703456882</v>
      </c>
      <c r="T17" s="452">
        <v>221.355639</v>
      </c>
      <c r="U17" s="452">
        <v>226.64248499999999</v>
      </c>
      <c r="V17" s="533">
        <v>213.57676000000001</v>
      </c>
      <c r="W17" s="520">
        <v>661.574884</v>
      </c>
      <c r="X17" s="348">
        <v>254.55521300000001</v>
      </c>
      <c r="Y17" s="534">
        <v>2482.8542351249998</v>
      </c>
      <c r="Z17" s="520">
        <v>2408.9156474140009</v>
      </c>
      <c r="AA17" s="520">
        <v>2137.5196957129988</v>
      </c>
      <c r="AB17" s="520">
        <v>7029.2895782520009</v>
      </c>
      <c r="AC17" s="520">
        <v>1564.8741094049999</v>
      </c>
      <c r="AD17" s="520">
        <v>2024.6102225809991</v>
      </c>
      <c r="AE17" s="520">
        <v>1605.2150925450001</v>
      </c>
      <c r="AF17" s="520">
        <v>5194.6994245309979</v>
      </c>
      <c r="AG17" s="520">
        <v>1846.3287996449999</v>
      </c>
      <c r="AH17" s="520">
        <v>1948.6800957849989</v>
      </c>
      <c r="AI17" s="520">
        <v>2061.7909057779989</v>
      </c>
      <c r="AJ17" s="520">
        <v>5856.7998012079988</v>
      </c>
      <c r="AK17" s="520">
        <v>2147.751125471998</v>
      </c>
      <c r="AL17" s="520">
        <v>1987.663032873</v>
      </c>
      <c r="AM17" s="520">
        <v>2356.6616305319999</v>
      </c>
      <c r="AN17" s="520">
        <v>6492.0757888769986</v>
      </c>
      <c r="AO17" s="348">
        <v>24572.864592867991</v>
      </c>
      <c r="AP17" s="535">
        <v>2654.2949669999998</v>
      </c>
      <c r="AQ17" s="536">
        <v>2634.8973980000001</v>
      </c>
      <c r="AR17" s="533">
        <v>1261.8660970000001</v>
      </c>
      <c r="AS17" s="520">
        <v>6551.058462</v>
      </c>
      <c r="AT17" s="348">
        <v>1462.758296</v>
      </c>
      <c r="AU17" s="282" t="s">
        <v>379</v>
      </c>
      <c r="AV17" s="105">
        <v>11</v>
      </c>
      <c r="AW17" s="235"/>
      <c r="AY17" s="46"/>
      <c r="AZ17" s="46"/>
    </row>
    <row r="18" spans="1:52" ht="18" customHeight="1" x14ac:dyDescent="0.5">
      <c r="A18" s="97">
        <v>12</v>
      </c>
      <c r="B18" s="77" t="s">
        <v>380</v>
      </c>
      <c r="C18" s="277">
        <v>8.48990577</v>
      </c>
      <c r="D18" s="278">
        <v>7.5533573699999996</v>
      </c>
      <c r="E18" s="278">
        <v>13.84202881</v>
      </c>
      <c r="F18" s="278">
        <v>29.885291949999999</v>
      </c>
      <c r="G18" s="278">
        <v>9.9385075500000006</v>
      </c>
      <c r="H18" s="278">
        <v>10.343837669999999</v>
      </c>
      <c r="I18" s="278">
        <v>7.7415731200000018</v>
      </c>
      <c r="J18" s="278">
        <v>28.023918340000002</v>
      </c>
      <c r="K18" s="278">
        <v>15.07592056</v>
      </c>
      <c r="L18" s="278">
        <v>8.4080823799999997</v>
      </c>
      <c r="M18" s="278">
        <v>8.6923519850000002</v>
      </c>
      <c r="N18" s="278">
        <v>32.176354924999998</v>
      </c>
      <c r="O18" s="278">
        <v>17.816482369999999</v>
      </c>
      <c r="P18" s="278">
        <v>12.29627614</v>
      </c>
      <c r="Q18" s="278">
        <v>11.301472560000001</v>
      </c>
      <c r="R18" s="278">
        <v>41.41423107</v>
      </c>
      <c r="S18" s="350">
        <v>131.499796285</v>
      </c>
      <c r="T18" s="455">
        <v>16.115638000000001</v>
      </c>
      <c r="U18" s="455">
        <v>10.916556999999999</v>
      </c>
      <c r="V18" s="537">
        <v>7.9369019999999999</v>
      </c>
      <c r="W18" s="518">
        <v>34.969096999999998</v>
      </c>
      <c r="X18" s="350">
        <v>12.089857</v>
      </c>
      <c r="Y18" s="538">
        <v>514.4819805520001</v>
      </c>
      <c r="Z18" s="518">
        <v>508.44541396599999</v>
      </c>
      <c r="AA18" s="518">
        <v>408.01022184099992</v>
      </c>
      <c r="AB18" s="518">
        <v>1430.937616359</v>
      </c>
      <c r="AC18" s="518">
        <v>310.47040125299992</v>
      </c>
      <c r="AD18" s="518">
        <v>395.358716114</v>
      </c>
      <c r="AE18" s="518">
        <v>358.21335481699998</v>
      </c>
      <c r="AF18" s="518">
        <v>1064.042472184</v>
      </c>
      <c r="AG18" s="518">
        <v>445.07686291900001</v>
      </c>
      <c r="AH18" s="518">
        <v>409.13239478399993</v>
      </c>
      <c r="AI18" s="518">
        <v>402.77936561899992</v>
      </c>
      <c r="AJ18" s="518">
        <v>1256.988623322</v>
      </c>
      <c r="AK18" s="518">
        <v>394.83002300700002</v>
      </c>
      <c r="AL18" s="518">
        <v>377.0850733929999</v>
      </c>
      <c r="AM18" s="518">
        <v>489.23123461399979</v>
      </c>
      <c r="AN18" s="518">
        <v>1261.146331014</v>
      </c>
      <c r="AO18" s="350">
        <v>5013.1150428789988</v>
      </c>
      <c r="AP18" s="539">
        <v>606.20700599999998</v>
      </c>
      <c r="AQ18" s="540">
        <v>568.536967</v>
      </c>
      <c r="AR18" s="537">
        <v>290.22520200000002</v>
      </c>
      <c r="AS18" s="518">
        <v>1464.9691760000001</v>
      </c>
      <c r="AT18" s="350">
        <v>248.72725199999999</v>
      </c>
      <c r="AU18" s="283" t="s">
        <v>381</v>
      </c>
      <c r="AV18" s="108">
        <v>12</v>
      </c>
      <c r="AW18" s="235"/>
      <c r="AY18" s="46"/>
      <c r="AZ18" s="46"/>
    </row>
    <row r="19" spans="1:52" ht="18" customHeight="1" x14ac:dyDescent="0.5">
      <c r="A19" s="94">
        <v>13</v>
      </c>
      <c r="B19" s="71" t="s">
        <v>382</v>
      </c>
      <c r="C19" s="275">
        <v>239.80325387700009</v>
      </c>
      <c r="D19" s="276">
        <v>239.940934863</v>
      </c>
      <c r="E19" s="276">
        <v>240.278512245</v>
      </c>
      <c r="F19" s="276">
        <v>720.02270098500003</v>
      </c>
      <c r="G19" s="276">
        <v>234.66839917999999</v>
      </c>
      <c r="H19" s="276">
        <v>278.83138548300002</v>
      </c>
      <c r="I19" s="276">
        <v>250.749606898</v>
      </c>
      <c r="J19" s="276">
        <v>764.24939156099992</v>
      </c>
      <c r="K19" s="276">
        <v>302.44474450000013</v>
      </c>
      <c r="L19" s="276">
        <v>267.01402319300001</v>
      </c>
      <c r="M19" s="276">
        <v>290.1158267589999</v>
      </c>
      <c r="N19" s="276">
        <v>859.57459445199993</v>
      </c>
      <c r="O19" s="276">
        <v>284.70401072300001</v>
      </c>
      <c r="P19" s="276">
        <v>280.75779842800011</v>
      </c>
      <c r="Q19" s="276">
        <v>290.27043812200009</v>
      </c>
      <c r="R19" s="276">
        <v>855.7322472730001</v>
      </c>
      <c r="S19" s="348">
        <v>3199.578934271</v>
      </c>
      <c r="T19" s="452">
        <v>243.11616599999999</v>
      </c>
      <c r="U19" s="452">
        <v>259.09306299999997</v>
      </c>
      <c r="V19" s="533">
        <v>226.75730799999999</v>
      </c>
      <c r="W19" s="520">
        <v>728.96653700000002</v>
      </c>
      <c r="X19" s="348">
        <v>332.45165300000002</v>
      </c>
      <c r="Y19" s="534">
        <v>904.53014710100001</v>
      </c>
      <c r="Z19" s="520">
        <v>804.94813475599994</v>
      </c>
      <c r="AA19" s="520">
        <v>780.89436541399948</v>
      </c>
      <c r="AB19" s="520">
        <v>2490.372647271</v>
      </c>
      <c r="AC19" s="520">
        <v>722.89250539400018</v>
      </c>
      <c r="AD19" s="520">
        <v>819.79118478800012</v>
      </c>
      <c r="AE19" s="520">
        <v>713.78951697299988</v>
      </c>
      <c r="AF19" s="520">
        <v>2256.4732071550002</v>
      </c>
      <c r="AG19" s="520">
        <v>777.40809601799992</v>
      </c>
      <c r="AH19" s="520">
        <v>714.43398827600026</v>
      </c>
      <c r="AI19" s="520">
        <v>703.08872211200003</v>
      </c>
      <c r="AJ19" s="520">
        <v>2194.930806406001</v>
      </c>
      <c r="AK19" s="520">
        <v>743.45035965700004</v>
      </c>
      <c r="AL19" s="520">
        <v>711.95558729099992</v>
      </c>
      <c r="AM19" s="520">
        <v>879.31467513800021</v>
      </c>
      <c r="AN19" s="520">
        <v>2334.7206220859998</v>
      </c>
      <c r="AO19" s="348">
        <v>9276.4972829179987</v>
      </c>
      <c r="AP19" s="535">
        <v>750.72821199999998</v>
      </c>
      <c r="AQ19" s="536">
        <v>702.80456400000003</v>
      </c>
      <c r="AR19" s="533">
        <v>436.76343400000002</v>
      </c>
      <c r="AS19" s="520">
        <v>1890.29621</v>
      </c>
      <c r="AT19" s="348">
        <v>468.25081699999998</v>
      </c>
      <c r="AU19" s="282" t="s">
        <v>383</v>
      </c>
      <c r="AV19" s="105">
        <v>13</v>
      </c>
      <c r="AW19" s="235"/>
      <c r="AY19" s="46"/>
      <c r="AZ19" s="46"/>
    </row>
    <row r="20" spans="1:52" ht="18" customHeight="1" x14ac:dyDescent="0.5">
      <c r="A20" s="97">
        <v>14</v>
      </c>
      <c r="B20" s="77" t="s">
        <v>384</v>
      </c>
      <c r="C20" s="277">
        <v>919.67926093999972</v>
      </c>
      <c r="D20" s="278">
        <v>1108.11196485</v>
      </c>
      <c r="E20" s="278">
        <v>884.16698565000002</v>
      </c>
      <c r="F20" s="278">
        <v>2911.95821144</v>
      </c>
      <c r="G20" s="278">
        <v>1418.74184958</v>
      </c>
      <c r="H20" s="278">
        <v>989.72268632000009</v>
      </c>
      <c r="I20" s="278">
        <v>869.23295721999989</v>
      </c>
      <c r="J20" s="278">
        <v>3277.6974931200002</v>
      </c>
      <c r="K20" s="278">
        <v>1337.83492127</v>
      </c>
      <c r="L20" s="278">
        <v>1320.84622444</v>
      </c>
      <c r="M20" s="278">
        <v>1390.3420022400001</v>
      </c>
      <c r="N20" s="278">
        <v>4049.0231479499998</v>
      </c>
      <c r="O20" s="278">
        <v>1520.0060145</v>
      </c>
      <c r="P20" s="278">
        <v>2445.4469741100002</v>
      </c>
      <c r="Q20" s="278">
        <v>2313.66556158</v>
      </c>
      <c r="R20" s="278">
        <v>6279.11855019</v>
      </c>
      <c r="S20" s="350">
        <v>16517.797402699998</v>
      </c>
      <c r="T20" s="455">
        <v>1921.665285</v>
      </c>
      <c r="U20" s="455">
        <v>1218.1661899999999</v>
      </c>
      <c r="V20" s="537">
        <v>1246.0418990000001</v>
      </c>
      <c r="W20" s="518">
        <v>4385.8733730000004</v>
      </c>
      <c r="X20" s="350">
        <v>1610.5842190000001</v>
      </c>
      <c r="Y20" s="538">
        <v>2804.7990197859999</v>
      </c>
      <c r="Z20" s="518">
        <v>2273.5111951109998</v>
      </c>
      <c r="AA20" s="518">
        <v>3770.093992225</v>
      </c>
      <c r="AB20" s="518">
        <v>8848.4042071219992</v>
      </c>
      <c r="AC20" s="518">
        <v>4868.5154089169982</v>
      </c>
      <c r="AD20" s="518">
        <v>4072.937948139001</v>
      </c>
      <c r="AE20" s="518">
        <v>3853.8305504049999</v>
      </c>
      <c r="AF20" s="518">
        <v>12795.283907461</v>
      </c>
      <c r="AG20" s="518">
        <v>3761.8867953519989</v>
      </c>
      <c r="AH20" s="518">
        <v>3074.150183843999</v>
      </c>
      <c r="AI20" s="518">
        <v>3020.8475935100009</v>
      </c>
      <c r="AJ20" s="518">
        <v>9856.8845727059997</v>
      </c>
      <c r="AK20" s="518">
        <v>7094.5450479399979</v>
      </c>
      <c r="AL20" s="518">
        <v>3703.748781664</v>
      </c>
      <c r="AM20" s="518">
        <v>2720.6138055140009</v>
      </c>
      <c r="AN20" s="518">
        <v>13518.907635117999</v>
      </c>
      <c r="AO20" s="350">
        <v>45019.480322406991</v>
      </c>
      <c r="AP20" s="539">
        <v>6738.7733829999997</v>
      </c>
      <c r="AQ20" s="540">
        <v>6989.3641639999996</v>
      </c>
      <c r="AR20" s="537">
        <v>4757.392973</v>
      </c>
      <c r="AS20" s="518">
        <v>18485.530519</v>
      </c>
      <c r="AT20" s="350">
        <v>6656.523999</v>
      </c>
      <c r="AU20" s="283" t="s">
        <v>385</v>
      </c>
      <c r="AV20" s="108">
        <v>14</v>
      </c>
      <c r="AW20" s="235"/>
      <c r="AY20" s="46"/>
      <c r="AZ20" s="46"/>
    </row>
    <row r="21" spans="1:52" ht="18" customHeight="1" x14ac:dyDescent="0.5">
      <c r="A21" s="94">
        <v>15</v>
      </c>
      <c r="B21" s="71" t="s">
        <v>19</v>
      </c>
      <c r="C21" s="275">
        <v>1873.3289304020011</v>
      </c>
      <c r="D21" s="276">
        <v>1905.088182164</v>
      </c>
      <c r="E21" s="276">
        <v>1911.217092421</v>
      </c>
      <c r="F21" s="276">
        <v>5689.634204987</v>
      </c>
      <c r="G21" s="276">
        <v>1993.2373481269999</v>
      </c>
      <c r="H21" s="276">
        <v>2231.8622023809999</v>
      </c>
      <c r="I21" s="276">
        <v>1961.1818729510001</v>
      </c>
      <c r="J21" s="276">
        <v>6186.2814234590014</v>
      </c>
      <c r="K21" s="276">
        <v>2350.2983614250011</v>
      </c>
      <c r="L21" s="276">
        <v>1979.6406806800001</v>
      </c>
      <c r="M21" s="276">
        <v>2031.891340972001</v>
      </c>
      <c r="N21" s="276">
        <v>6361.830383077001</v>
      </c>
      <c r="O21" s="276">
        <v>2328.233466121002</v>
      </c>
      <c r="P21" s="276">
        <v>2287.529769661</v>
      </c>
      <c r="Q21" s="276">
        <v>2784.3723057809998</v>
      </c>
      <c r="R21" s="276">
        <v>7400.1355415630014</v>
      </c>
      <c r="S21" s="348">
        <v>25637.881553086001</v>
      </c>
      <c r="T21" s="452">
        <v>2504.476318</v>
      </c>
      <c r="U21" s="452">
        <v>2697.7611579999998</v>
      </c>
      <c r="V21" s="533">
        <v>1552.6611109999999</v>
      </c>
      <c r="W21" s="520">
        <v>6754.8985869999997</v>
      </c>
      <c r="X21" s="348">
        <v>2699.427404</v>
      </c>
      <c r="Y21" s="534">
        <v>7600.1486493450011</v>
      </c>
      <c r="Z21" s="520">
        <v>7256.2655935709981</v>
      </c>
      <c r="AA21" s="520">
        <v>7452.2473574780006</v>
      </c>
      <c r="AB21" s="520">
        <v>22308.661600394</v>
      </c>
      <c r="AC21" s="520">
        <v>7815.5014794880026</v>
      </c>
      <c r="AD21" s="520">
        <v>7588.4080881990003</v>
      </c>
      <c r="AE21" s="520">
        <v>6190.1474609330016</v>
      </c>
      <c r="AF21" s="520">
        <v>21594.057028620002</v>
      </c>
      <c r="AG21" s="520">
        <v>8395.4239589100016</v>
      </c>
      <c r="AH21" s="520">
        <v>7166.7063648269977</v>
      </c>
      <c r="AI21" s="520">
        <v>6971.1213703610019</v>
      </c>
      <c r="AJ21" s="520">
        <v>22533.251694097999</v>
      </c>
      <c r="AK21" s="520">
        <v>8090.5648907549948</v>
      </c>
      <c r="AL21" s="520">
        <v>7289.9663993490003</v>
      </c>
      <c r="AM21" s="520">
        <v>8192.6650046850027</v>
      </c>
      <c r="AN21" s="520">
        <v>23573.196294788999</v>
      </c>
      <c r="AO21" s="348">
        <v>90009.166617900992</v>
      </c>
      <c r="AP21" s="535">
        <v>7639.864329</v>
      </c>
      <c r="AQ21" s="536">
        <v>7688.4334010000002</v>
      </c>
      <c r="AR21" s="533">
        <v>5211.1953819999999</v>
      </c>
      <c r="AS21" s="520">
        <v>20539.493112</v>
      </c>
      <c r="AT21" s="348">
        <v>5592.5690370000002</v>
      </c>
      <c r="AU21" s="282" t="s">
        <v>386</v>
      </c>
      <c r="AV21" s="105">
        <v>15</v>
      </c>
      <c r="AW21" s="235"/>
      <c r="AY21" s="46"/>
      <c r="AZ21" s="46"/>
    </row>
    <row r="22" spans="1:52" ht="18" customHeight="1" x14ac:dyDescent="0.5">
      <c r="A22" s="97">
        <v>16</v>
      </c>
      <c r="B22" s="77" t="s">
        <v>387</v>
      </c>
      <c r="C22" s="277">
        <v>4694.0154318840014</v>
      </c>
      <c r="D22" s="278">
        <v>5069.7699321479986</v>
      </c>
      <c r="E22" s="278">
        <v>4260.6127082510029</v>
      </c>
      <c r="F22" s="278">
        <v>14024.398072283</v>
      </c>
      <c r="G22" s="278">
        <v>5213.3435389349997</v>
      </c>
      <c r="H22" s="278">
        <v>7369.6284763249987</v>
      </c>
      <c r="I22" s="278">
        <v>6275.5569215180012</v>
      </c>
      <c r="J22" s="278">
        <v>18858.528936777999</v>
      </c>
      <c r="K22" s="278">
        <v>9689.8925012669988</v>
      </c>
      <c r="L22" s="278">
        <v>7356.6547317380027</v>
      </c>
      <c r="M22" s="278">
        <v>8131.1430194119976</v>
      </c>
      <c r="N22" s="278">
        <v>25177.690252417</v>
      </c>
      <c r="O22" s="278">
        <v>7990.1062863769994</v>
      </c>
      <c r="P22" s="278">
        <v>7871.7308006489993</v>
      </c>
      <c r="Q22" s="278">
        <v>8007.91729179699</v>
      </c>
      <c r="R22" s="278">
        <v>23869.754378822989</v>
      </c>
      <c r="S22" s="350">
        <v>81930.371640301004</v>
      </c>
      <c r="T22" s="455">
        <v>7902.9177909999999</v>
      </c>
      <c r="U22" s="455">
        <v>7956.3167869999997</v>
      </c>
      <c r="V22" s="537">
        <v>6242.625575</v>
      </c>
      <c r="W22" s="518">
        <v>22101.860153000001</v>
      </c>
      <c r="X22" s="350">
        <v>8865.1862270000001</v>
      </c>
      <c r="Y22" s="538">
        <v>19779.005200132</v>
      </c>
      <c r="Z22" s="518">
        <v>18145.120034806991</v>
      </c>
      <c r="AA22" s="518">
        <v>19960.401102647</v>
      </c>
      <c r="AB22" s="518">
        <v>57884.526337585979</v>
      </c>
      <c r="AC22" s="518">
        <v>21884.37342063</v>
      </c>
      <c r="AD22" s="518">
        <v>24825.70751980101</v>
      </c>
      <c r="AE22" s="518">
        <v>22747.84289953699</v>
      </c>
      <c r="AF22" s="518">
        <v>69457.923839967989</v>
      </c>
      <c r="AG22" s="518">
        <v>24552.27287097599</v>
      </c>
      <c r="AH22" s="518">
        <v>23419.94840140099</v>
      </c>
      <c r="AI22" s="518">
        <v>23664.779232933</v>
      </c>
      <c r="AJ22" s="518">
        <v>71637.000505309974</v>
      </c>
      <c r="AK22" s="518">
        <v>24707.838142616001</v>
      </c>
      <c r="AL22" s="518">
        <v>24385.402356023002</v>
      </c>
      <c r="AM22" s="518">
        <v>27121.215721824981</v>
      </c>
      <c r="AN22" s="518">
        <v>76214.456220463995</v>
      </c>
      <c r="AO22" s="350">
        <v>275193.90690332791</v>
      </c>
      <c r="AP22" s="539">
        <v>25340.195764</v>
      </c>
      <c r="AQ22" s="540">
        <v>24881.956565</v>
      </c>
      <c r="AR22" s="537">
        <v>18156.577609</v>
      </c>
      <c r="AS22" s="518">
        <v>68378.729938000004</v>
      </c>
      <c r="AT22" s="350">
        <v>25248.051985999999</v>
      </c>
      <c r="AU22" s="283" t="s">
        <v>388</v>
      </c>
      <c r="AV22" s="108">
        <v>16</v>
      </c>
      <c r="AW22" s="235"/>
      <c r="AY22" s="46"/>
      <c r="AZ22" s="46"/>
    </row>
    <row r="23" spans="1:52" ht="18" customHeight="1" x14ac:dyDescent="0.5">
      <c r="A23" s="94">
        <v>17</v>
      </c>
      <c r="B23" s="71" t="s">
        <v>20</v>
      </c>
      <c r="C23" s="275">
        <v>2717.3522298580001</v>
      </c>
      <c r="D23" s="276">
        <v>3785.1772158889999</v>
      </c>
      <c r="E23" s="276">
        <v>3106.1781370210001</v>
      </c>
      <c r="F23" s="276">
        <v>9608.7075827680001</v>
      </c>
      <c r="G23" s="276">
        <v>5556.6866264259997</v>
      </c>
      <c r="H23" s="276">
        <v>3484.5896373760002</v>
      </c>
      <c r="I23" s="276">
        <v>1633.4127290670001</v>
      </c>
      <c r="J23" s="276">
        <v>10674.688992869</v>
      </c>
      <c r="K23" s="276">
        <v>2175.3767377220011</v>
      </c>
      <c r="L23" s="276">
        <v>2220.1959358989998</v>
      </c>
      <c r="M23" s="276">
        <v>2405.7104995680002</v>
      </c>
      <c r="N23" s="276">
        <v>6801.2831731890001</v>
      </c>
      <c r="O23" s="276">
        <v>5127.9055487239993</v>
      </c>
      <c r="P23" s="276">
        <v>3441.7672374029999</v>
      </c>
      <c r="Q23" s="276">
        <v>3962.0135694000001</v>
      </c>
      <c r="R23" s="276">
        <v>12531.686355526999</v>
      </c>
      <c r="S23" s="348">
        <v>39616.366104353001</v>
      </c>
      <c r="T23" s="452">
        <v>4105.8530760000003</v>
      </c>
      <c r="U23" s="452">
        <v>2952.7074830000001</v>
      </c>
      <c r="V23" s="533">
        <v>1376.8191959999999</v>
      </c>
      <c r="W23" s="520">
        <v>8435.3797539999996</v>
      </c>
      <c r="X23" s="348">
        <v>3565.191941</v>
      </c>
      <c r="Y23" s="534">
        <v>10350.788495385999</v>
      </c>
      <c r="Z23" s="520">
        <v>9861.1858349260001</v>
      </c>
      <c r="AA23" s="520">
        <v>11052.159678405</v>
      </c>
      <c r="AB23" s="520">
        <v>31264.134008716988</v>
      </c>
      <c r="AC23" s="520">
        <v>11718.83212661801</v>
      </c>
      <c r="AD23" s="520">
        <v>9414.4881806229951</v>
      </c>
      <c r="AE23" s="520">
        <v>8919.602425426001</v>
      </c>
      <c r="AF23" s="520">
        <v>30052.922732667001</v>
      </c>
      <c r="AG23" s="520">
        <v>12090.511778896</v>
      </c>
      <c r="AH23" s="520">
        <v>10768.123749388989</v>
      </c>
      <c r="AI23" s="520">
        <v>10249.746044842999</v>
      </c>
      <c r="AJ23" s="520">
        <v>33108.381573127997</v>
      </c>
      <c r="AK23" s="520">
        <v>9903.0084103900008</v>
      </c>
      <c r="AL23" s="520">
        <v>11557.305349435001</v>
      </c>
      <c r="AM23" s="520">
        <v>13715.766352383</v>
      </c>
      <c r="AN23" s="520">
        <v>35176.080112208001</v>
      </c>
      <c r="AO23" s="348">
        <v>129601.51842671999</v>
      </c>
      <c r="AP23" s="535">
        <v>11037.867663000001</v>
      </c>
      <c r="AQ23" s="536">
        <v>9172.4859830000005</v>
      </c>
      <c r="AR23" s="533">
        <v>4323.6880229999997</v>
      </c>
      <c r="AS23" s="520">
        <v>24534.041668000002</v>
      </c>
      <c r="AT23" s="348">
        <v>7718.0821429999996</v>
      </c>
      <c r="AU23" s="282" t="s">
        <v>389</v>
      </c>
      <c r="AV23" s="105">
        <v>17</v>
      </c>
      <c r="AW23" s="235"/>
      <c r="AY23" s="46"/>
      <c r="AZ23" s="46"/>
    </row>
    <row r="24" spans="1:52" ht="18" customHeight="1" x14ac:dyDescent="0.5">
      <c r="A24" s="97">
        <v>18</v>
      </c>
      <c r="B24" s="77" t="s">
        <v>396</v>
      </c>
      <c r="C24" s="277">
        <v>283.71401955699997</v>
      </c>
      <c r="D24" s="278">
        <v>211.749003337</v>
      </c>
      <c r="E24" s="278">
        <v>154.62946131800001</v>
      </c>
      <c r="F24" s="278">
        <v>650.09248421200004</v>
      </c>
      <c r="G24" s="278">
        <v>195.9828876</v>
      </c>
      <c r="H24" s="278">
        <v>244.02740779499999</v>
      </c>
      <c r="I24" s="278">
        <v>241.50243413999991</v>
      </c>
      <c r="J24" s="278">
        <v>681.51272953499995</v>
      </c>
      <c r="K24" s="278">
        <v>236.38651150999999</v>
      </c>
      <c r="L24" s="278">
        <v>170.52148233200001</v>
      </c>
      <c r="M24" s="278">
        <v>183.32414387</v>
      </c>
      <c r="N24" s="278">
        <v>590.23213771199994</v>
      </c>
      <c r="O24" s="278">
        <v>348.42886567500011</v>
      </c>
      <c r="P24" s="278">
        <v>251.080094645</v>
      </c>
      <c r="Q24" s="278">
        <v>176.98889217499999</v>
      </c>
      <c r="R24" s="278">
        <v>776.49785249500019</v>
      </c>
      <c r="S24" s="350">
        <v>2698.335203954</v>
      </c>
      <c r="T24" s="455">
        <v>247.37669700000001</v>
      </c>
      <c r="U24" s="455">
        <v>297.23111699999998</v>
      </c>
      <c r="V24" s="537">
        <v>186.54611700000001</v>
      </c>
      <c r="W24" s="518">
        <v>731.15393099999994</v>
      </c>
      <c r="X24" s="350">
        <v>208.64919399999999</v>
      </c>
      <c r="Y24" s="538">
        <v>2080.8838719450009</v>
      </c>
      <c r="Z24" s="518">
        <v>1940.0001452489989</v>
      </c>
      <c r="AA24" s="518">
        <v>2265.645178395001</v>
      </c>
      <c r="AB24" s="518">
        <v>6286.5291955890007</v>
      </c>
      <c r="AC24" s="518">
        <v>2169.591481377</v>
      </c>
      <c r="AD24" s="518">
        <v>2153.073216181001</v>
      </c>
      <c r="AE24" s="518">
        <v>2076.496840149</v>
      </c>
      <c r="AF24" s="518">
        <v>6399.1615377070002</v>
      </c>
      <c r="AG24" s="518">
        <v>2352.2188644050002</v>
      </c>
      <c r="AH24" s="518">
        <v>2524.8574307580002</v>
      </c>
      <c r="AI24" s="518">
        <v>2470.430368378999</v>
      </c>
      <c r="AJ24" s="518">
        <v>7347.5066635419989</v>
      </c>
      <c r="AK24" s="518">
        <v>2325.232801149999</v>
      </c>
      <c r="AL24" s="518">
        <v>2487.9465690880011</v>
      </c>
      <c r="AM24" s="518">
        <v>2791.287696853999</v>
      </c>
      <c r="AN24" s="518">
        <v>7604.4670670920004</v>
      </c>
      <c r="AO24" s="350">
        <v>27637.664463929999</v>
      </c>
      <c r="AP24" s="539">
        <v>2251.684534</v>
      </c>
      <c r="AQ24" s="540">
        <v>1935.7869559999999</v>
      </c>
      <c r="AR24" s="537">
        <v>1798.061138</v>
      </c>
      <c r="AS24" s="518">
        <v>5985.5326279999999</v>
      </c>
      <c r="AT24" s="350">
        <v>2213.4252839999999</v>
      </c>
      <c r="AU24" s="283" t="s">
        <v>390</v>
      </c>
      <c r="AV24" s="108">
        <v>18</v>
      </c>
      <c r="AW24" s="235"/>
      <c r="AY24" s="46"/>
      <c r="AZ24" s="46"/>
    </row>
    <row r="25" spans="1:52" ht="18" customHeight="1" x14ac:dyDescent="0.5">
      <c r="A25" s="94">
        <v>19</v>
      </c>
      <c r="B25" s="71" t="s">
        <v>206</v>
      </c>
      <c r="C25" s="275">
        <v>110.13185858</v>
      </c>
      <c r="D25" s="276">
        <v>11.82613203</v>
      </c>
      <c r="E25" s="276">
        <v>3.64E-3</v>
      </c>
      <c r="F25" s="276">
        <v>121.96163061</v>
      </c>
      <c r="G25" s="276">
        <v>4.3182772300000014</v>
      </c>
      <c r="H25" s="276">
        <v>17.27472131</v>
      </c>
      <c r="I25" s="276">
        <v>95.665221269999989</v>
      </c>
      <c r="J25" s="276">
        <v>117.25821981</v>
      </c>
      <c r="K25" s="276">
        <v>2.47334078</v>
      </c>
      <c r="L25" s="276">
        <v>90.443046409999994</v>
      </c>
      <c r="M25" s="276">
        <v>227.18092566999999</v>
      </c>
      <c r="N25" s="276">
        <v>320.09731285999999</v>
      </c>
      <c r="O25" s="276">
        <v>107.30179742</v>
      </c>
      <c r="P25" s="276">
        <v>114.58364223</v>
      </c>
      <c r="Q25" s="276">
        <v>139.74720722000001</v>
      </c>
      <c r="R25" s="276">
        <v>361.63264686999997</v>
      </c>
      <c r="S25" s="348">
        <v>920.94981014999985</v>
      </c>
      <c r="T25" s="452">
        <v>117.572925</v>
      </c>
      <c r="U25" s="452">
        <v>119.199102</v>
      </c>
      <c r="V25" s="533">
        <v>10.076290999999999</v>
      </c>
      <c r="W25" s="520">
        <v>246.848319</v>
      </c>
      <c r="X25" s="348">
        <v>252.34158400000001</v>
      </c>
      <c r="Y25" s="534">
        <v>779.55212812999991</v>
      </c>
      <c r="Z25" s="520">
        <v>324.74855221000001</v>
      </c>
      <c r="AA25" s="520">
        <v>295.63215613000011</v>
      </c>
      <c r="AB25" s="520">
        <v>1399.93283647</v>
      </c>
      <c r="AC25" s="520">
        <v>2035.79852153</v>
      </c>
      <c r="AD25" s="520">
        <v>1266.8121877900001</v>
      </c>
      <c r="AE25" s="520">
        <v>502.31203957000002</v>
      </c>
      <c r="AF25" s="520">
        <v>3804.9227488900001</v>
      </c>
      <c r="AG25" s="520">
        <v>572.73349463</v>
      </c>
      <c r="AH25" s="520">
        <v>625.08154564000006</v>
      </c>
      <c r="AI25" s="520">
        <v>1735.44228492</v>
      </c>
      <c r="AJ25" s="520">
        <v>2933.2573251899998</v>
      </c>
      <c r="AK25" s="520">
        <v>497.04418492999997</v>
      </c>
      <c r="AL25" s="520">
        <v>2014.09913852</v>
      </c>
      <c r="AM25" s="520">
        <v>408.69055188999999</v>
      </c>
      <c r="AN25" s="520">
        <v>2919.8338753399998</v>
      </c>
      <c r="AO25" s="348">
        <v>11057.946785890001</v>
      </c>
      <c r="AP25" s="535">
        <v>920.54629599999998</v>
      </c>
      <c r="AQ25" s="536">
        <v>124.33367699999999</v>
      </c>
      <c r="AR25" s="533">
        <v>1584.3543139999999</v>
      </c>
      <c r="AS25" s="520">
        <v>2629.2342870000002</v>
      </c>
      <c r="AT25" s="348">
        <v>543.50562600000001</v>
      </c>
      <c r="AU25" s="282" t="s">
        <v>238</v>
      </c>
      <c r="AV25" s="105">
        <v>19</v>
      </c>
      <c r="AW25" s="235"/>
      <c r="AY25" s="46"/>
      <c r="AZ25" s="46"/>
    </row>
    <row r="26" spans="1:52" ht="18" customHeight="1" x14ac:dyDescent="0.5">
      <c r="A26" s="97">
        <v>20</v>
      </c>
      <c r="B26" s="77" t="s">
        <v>391</v>
      </c>
      <c r="C26" s="277">
        <v>202.89347102599999</v>
      </c>
      <c r="D26" s="278">
        <v>143.706624723</v>
      </c>
      <c r="E26" s="278">
        <v>138.047918353</v>
      </c>
      <c r="F26" s="278">
        <v>484.64801410199999</v>
      </c>
      <c r="G26" s="278">
        <v>153.77649829500001</v>
      </c>
      <c r="H26" s="278">
        <v>172.19274431700001</v>
      </c>
      <c r="I26" s="278">
        <v>165.257188133</v>
      </c>
      <c r="J26" s="278">
        <v>491.22643074500002</v>
      </c>
      <c r="K26" s="278">
        <v>143.04849293300001</v>
      </c>
      <c r="L26" s="278">
        <v>126.023711646</v>
      </c>
      <c r="M26" s="278">
        <v>129.50194132999999</v>
      </c>
      <c r="N26" s="278">
        <v>398.57414590899992</v>
      </c>
      <c r="O26" s="278">
        <v>118.631406665</v>
      </c>
      <c r="P26" s="278">
        <v>161.971815281</v>
      </c>
      <c r="Q26" s="278">
        <v>263.57753025499989</v>
      </c>
      <c r="R26" s="278">
        <v>544.1807522009999</v>
      </c>
      <c r="S26" s="350">
        <v>1918.6293429570001</v>
      </c>
      <c r="T26" s="455">
        <v>146.18155899999999</v>
      </c>
      <c r="U26" s="455">
        <v>148.94073299999999</v>
      </c>
      <c r="V26" s="537">
        <v>91.214219</v>
      </c>
      <c r="W26" s="518">
        <v>386.33651099999997</v>
      </c>
      <c r="X26" s="350">
        <v>130.66539900000001</v>
      </c>
      <c r="Y26" s="538">
        <v>1808.9430899040001</v>
      </c>
      <c r="Z26" s="518">
        <v>1499.4641550519989</v>
      </c>
      <c r="AA26" s="518">
        <v>1320.300795224</v>
      </c>
      <c r="AB26" s="518">
        <v>4628.7080401799994</v>
      </c>
      <c r="AC26" s="518">
        <v>1376.702217581</v>
      </c>
      <c r="AD26" s="518">
        <v>1454.4996471439999</v>
      </c>
      <c r="AE26" s="518">
        <v>1419.1444905169999</v>
      </c>
      <c r="AF26" s="518">
        <v>4250.3463552419998</v>
      </c>
      <c r="AG26" s="518">
        <v>1558.229032492</v>
      </c>
      <c r="AH26" s="518">
        <v>1577.764251434</v>
      </c>
      <c r="AI26" s="518">
        <v>1503.124315001</v>
      </c>
      <c r="AJ26" s="518">
        <v>4639.1175989269996</v>
      </c>
      <c r="AK26" s="518">
        <v>1501.782866943</v>
      </c>
      <c r="AL26" s="518">
        <v>1517.965282223</v>
      </c>
      <c r="AM26" s="518">
        <v>1768.6585172099999</v>
      </c>
      <c r="AN26" s="518">
        <v>4788.4066663760004</v>
      </c>
      <c r="AO26" s="350">
        <v>18306.578660725001</v>
      </c>
      <c r="AP26" s="539">
        <v>1711.744905</v>
      </c>
      <c r="AQ26" s="540">
        <v>1491.3321229999999</v>
      </c>
      <c r="AR26" s="537">
        <v>941.33603200000005</v>
      </c>
      <c r="AS26" s="518">
        <v>4144.4130599999999</v>
      </c>
      <c r="AT26" s="350">
        <v>825.78592900000001</v>
      </c>
      <c r="AU26" s="283" t="s">
        <v>239</v>
      </c>
      <c r="AV26" s="108">
        <v>20</v>
      </c>
      <c r="AW26" s="235"/>
      <c r="AY26" s="46"/>
      <c r="AZ26" s="46"/>
    </row>
    <row r="27" spans="1:52" ht="18" customHeight="1" thickBot="1" x14ac:dyDescent="0.55000000000000004">
      <c r="A27" s="94">
        <v>21</v>
      </c>
      <c r="B27" s="71" t="s">
        <v>392</v>
      </c>
      <c r="C27" s="275">
        <v>78.77153577</v>
      </c>
      <c r="D27" s="276">
        <v>98.018647390000041</v>
      </c>
      <c r="E27" s="276">
        <v>125.06333028</v>
      </c>
      <c r="F27" s="276">
        <v>301.85351344000009</v>
      </c>
      <c r="G27" s="276">
        <v>123.36652841</v>
      </c>
      <c r="H27" s="276">
        <v>445.65177212999993</v>
      </c>
      <c r="I27" s="276">
        <v>459.62130570999989</v>
      </c>
      <c r="J27" s="276">
        <v>1028.63960625</v>
      </c>
      <c r="K27" s="276">
        <v>1199.2634252299999</v>
      </c>
      <c r="L27" s="276">
        <v>84.870749530000026</v>
      </c>
      <c r="M27" s="276">
        <v>112.02376541</v>
      </c>
      <c r="N27" s="276">
        <v>1396.1579401700001</v>
      </c>
      <c r="O27" s="276">
        <v>110.93174544999999</v>
      </c>
      <c r="P27" s="276">
        <v>98.771424449999969</v>
      </c>
      <c r="Q27" s="276">
        <v>188.71341558</v>
      </c>
      <c r="R27" s="276">
        <v>398.41658547999998</v>
      </c>
      <c r="S27" s="348">
        <v>3125.0676453400001</v>
      </c>
      <c r="T27" s="452">
        <v>177.51158000000001</v>
      </c>
      <c r="U27" s="452">
        <v>80.639135999999993</v>
      </c>
      <c r="V27" s="533">
        <v>103.84902099999999</v>
      </c>
      <c r="W27" s="520">
        <v>361.99973699999998</v>
      </c>
      <c r="X27" s="348">
        <v>230.94297</v>
      </c>
      <c r="Y27" s="534">
        <v>2261.4406523900002</v>
      </c>
      <c r="Z27" s="520">
        <v>1670.90756807</v>
      </c>
      <c r="AA27" s="520">
        <v>2542.4441169099991</v>
      </c>
      <c r="AB27" s="520">
        <v>6474.7923373699996</v>
      </c>
      <c r="AC27" s="520">
        <v>1496.2812441900001</v>
      </c>
      <c r="AD27" s="520">
        <v>2032.2895518600001</v>
      </c>
      <c r="AE27" s="520">
        <v>1384.503083940001</v>
      </c>
      <c r="AF27" s="520">
        <v>4913.07387999</v>
      </c>
      <c r="AG27" s="520">
        <v>1526.2764219600001</v>
      </c>
      <c r="AH27" s="520">
        <v>1713.54594901</v>
      </c>
      <c r="AI27" s="520">
        <v>1338.7324226600001</v>
      </c>
      <c r="AJ27" s="520">
        <v>4578.5547936299999</v>
      </c>
      <c r="AK27" s="520">
        <v>1425.45785559</v>
      </c>
      <c r="AL27" s="520">
        <v>1619.36043789</v>
      </c>
      <c r="AM27" s="520">
        <v>1617.69589234</v>
      </c>
      <c r="AN27" s="520">
        <v>4662.5141858200004</v>
      </c>
      <c r="AO27" s="348">
        <v>20628.935196810002</v>
      </c>
      <c r="AP27" s="535">
        <v>1660.0357799999999</v>
      </c>
      <c r="AQ27" s="536">
        <v>2066.6036909999998</v>
      </c>
      <c r="AR27" s="533">
        <v>1307.4384070000001</v>
      </c>
      <c r="AS27" s="520">
        <v>5034.0778780000001</v>
      </c>
      <c r="AT27" s="348">
        <v>1446.7910079999999</v>
      </c>
      <c r="AU27" s="282" t="s">
        <v>393</v>
      </c>
      <c r="AV27" s="105">
        <v>21</v>
      </c>
      <c r="AW27" s="235"/>
      <c r="AY27" s="46"/>
      <c r="AZ27" s="46"/>
    </row>
    <row r="28" spans="1:52" ht="18" customHeight="1" thickBot="1" x14ac:dyDescent="0.55000000000000004">
      <c r="A28" s="157"/>
      <c r="B28" s="158" t="s">
        <v>21</v>
      </c>
      <c r="C28" s="279">
        <v>98209.608294880003</v>
      </c>
      <c r="D28" s="280">
        <v>94615.242116067981</v>
      </c>
      <c r="E28" s="280">
        <v>94816.86276033301</v>
      </c>
      <c r="F28" s="280">
        <v>287641.71317128098</v>
      </c>
      <c r="G28" s="280">
        <v>92534.983180349998</v>
      </c>
      <c r="H28" s="280">
        <v>90288.554398286011</v>
      </c>
      <c r="I28" s="280">
        <v>91901.015167331963</v>
      </c>
      <c r="J28" s="280">
        <v>274724.55274596799</v>
      </c>
      <c r="K28" s="280">
        <v>101865.395299796</v>
      </c>
      <c r="L28" s="280">
        <v>98577.29141355402</v>
      </c>
      <c r="M28" s="280">
        <v>101166.482461832</v>
      </c>
      <c r="N28" s="280">
        <v>301609.16917518189</v>
      </c>
      <c r="O28" s="280">
        <v>104189.27941570101</v>
      </c>
      <c r="P28" s="280">
        <v>100278.418646989</v>
      </c>
      <c r="Q28" s="280">
        <v>101528.060751891</v>
      </c>
      <c r="R28" s="280">
        <v>305995.75881458109</v>
      </c>
      <c r="S28" s="541">
        <v>1169971.193907012</v>
      </c>
      <c r="T28" s="551">
        <v>98374.653109000006</v>
      </c>
      <c r="U28" s="551">
        <v>102957.185717</v>
      </c>
      <c r="V28" s="552">
        <v>116520.695557</v>
      </c>
      <c r="W28" s="553">
        <v>317852.53438199998</v>
      </c>
      <c r="X28" s="554">
        <v>101175.924717</v>
      </c>
      <c r="Y28" s="542">
        <v>76379.087991978988</v>
      </c>
      <c r="Z28" s="543">
        <v>71421.906855825975</v>
      </c>
      <c r="AA28" s="543">
        <v>76806.841350297007</v>
      </c>
      <c r="AB28" s="543">
        <v>224607.83619810201</v>
      </c>
      <c r="AC28" s="543">
        <v>79875.115289955007</v>
      </c>
      <c r="AD28" s="543">
        <v>84219.996337120014</v>
      </c>
      <c r="AE28" s="543">
        <v>72654.631168135005</v>
      </c>
      <c r="AF28" s="543">
        <v>236749.74279521001</v>
      </c>
      <c r="AG28" s="543">
        <v>82719.401321166995</v>
      </c>
      <c r="AH28" s="543">
        <v>78834.553385704974</v>
      </c>
      <c r="AI28" s="543">
        <v>77463.600111020001</v>
      </c>
      <c r="AJ28" s="543">
        <v>239017.554817892</v>
      </c>
      <c r="AK28" s="543">
        <v>82814.408814815994</v>
      </c>
      <c r="AL28" s="543">
        <v>80221.918937912997</v>
      </c>
      <c r="AM28" s="543">
        <v>86413.700342659955</v>
      </c>
      <c r="AN28" s="543">
        <v>249450.02809538899</v>
      </c>
      <c r="AO28" s="541">
        <v>949825.16190659301</v>
      </c>
      <c r="AP28" s="555">
        <v>84417.877858000007</v>
      </c>
      <c r="AQ28" s="556">
        <v>80208.059395000004</v>
      </c>
      <c r="AR28" s="552">
        <v>59589.845805999998</v>
      </c>
      <c r="AS28" s="553">
        <v>224215.78305500001</v>
      </c>
      <c r="AT28" s="554">
        <v>75748.770676999993</v>
      </c>
      <c r="AU28" s="284" t="s">
        <v>240</v>
      </c>
      <c r="AV28" s="159"/>
      <c r="AW28" s="57"/>
      <c r="AY28" s="46"/>
      <c r="AZ28" s="46"/>
    </row>
    <row r="29" spans="1:52" ht="18" customHeight="1" x14ac:dyDescent="0.5">
      <c r="A29" s="92" t="s">
        <v>509</v>
      </c>
      <c r="S29" s="47"/>
      <c r="T29" s="47"/>
      <c r="U29" s="47"/>
      <c r="V29" s="47"/>
      <c r="AO29" s="47"/>
      <c r="AP29" s="47"/>
      <c r="AQ29" s="47"/>
      <c r="AR29" s="47"/>
      <c r="AV29" s="93" t="s">
        <v>510</v>
      </c>
      <c r="AY29" s="46"/>
      <c r="AZ29" s="46"/>
    </row>
    <row r="30" spans="1:52" x14ac:dyDescent="0.5">
      <c r="A30" s="4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60"/>
      <c r="V30" s="60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60"/>
      <c r="AS30" s="18"/>
      <c r="AT30" s="18"/>
      <c r="AY30" s="46"/>
      <c r="AZ30" s="46"/>
    </row>
    <row r="31" spans="1:52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Y31" s="46"/>
      <c r="AZ31" s="46"/>
    </row>
    <row r="32" spans="1:52" x14ac:dyDescent="0.5">
      <c r="A32" s="1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8"/>
      <c r="T32" s="18"/>
      <c r="U32" s="18"/>
      <c r="V32" s="18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18"/>
      <c r="AP32" s="18"/>
      <c r="AQ32" s="18"/>
      <c r="AR32" s="18"/>
      <c r="AS32" s="63"/>
      <c r="AT32" s="63"/>
      <c r="AY32" s="46"/>
      <c r="AZ32" s="46"/>
    </row>
    <row r="33" spans="1:52" x14ac:dyDescent="0.5">
      <c r="A33" s="18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18"/>
      <c r="T33" s="18"/>
      <c r="U33" s="18"/>
      <c r="V33" s="18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18"/>
      <c r="AP33" s="18"/>
      <c r="AQ33" s="18"/>
      <c r="AR33" s="18"/>
      <c r="AS33" s="63"/>
      <c r="AT33" s="63"/>
      <c r="AY33" s="46"/>
      <c r="AZ33" s="46"/>
    </row>
    <row r="34" spans="1:52" x14ac:dyDescent="0.5">
      <c r="A34" s="18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8"/>
      <c r="T34" s="18"/>
      <c r="U34" s="18"/>
      <c r="V34" s="18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18"/>
      <c r="AP34" s="18"/>
      <c r="AQ34" s="18"/>
      <c r="AR34" s="18"/>
      <c r="AS34" s="63"/>
      <c r="AT34" s="63"/>
      <c r="AY34" s="46"/>
      <c r="AZ34" s="46"/>
    </row>
    <row r="35" spans="1:52" x14ac:dyDescent="0.5">
      <c r="A35" s="18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18"/>
      <c r="T35" s="18"/>
      <c r="U35" s="18"/>
      <c r="V35" s="18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18"/>
      <c r="AP35" s="18"/>
      <c r="AQ35" s="18"/>
      <c r="AR35" s="18"/>
      <c r="AS35" s="63"/>
      <c r="AT35" s="63"/>
      <c r="AY35" s="46"/>
      <c r="AZ35" s="46"/>
    </row>
    <row r="36" spans="1:52" x14ac:dyDescent="0.5">
      <c r="A36" s="18"/>
      <c r="B36" s="58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18"/>
      <c r="T36" s="18"/>
      <c r="U36" s="18"/>
      <c r="V36" s="18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18"/>
      <c r="AP36" s="18"/>
      <c r="AQ36" s="18"/>
      <c r="AR36" s="18"/>
      <c r="AS36" s="247"/>
      <c r="AT36" s="247"/>
      <c r="AY36" s="46"/>
      <c r="AZ36" s="46"/>
    </row>
    <row r="37" spans="1:52" x14ac:dyDescent="0.5">
      <c r="A37" s="18"/>
      <c r="B37" s="58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18"/>
      <c r="T37" s="18"/>
      <c r="U37" s="18"/>
      <c r="V37" s="18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18"/>
      <c r="AP37" s="18"/>
      <c r="AQ37" s="18"/>
      <c r="AR37" s="18"/>
      <c r="AS37" s="247"/>
      <c r="AT37" s="247"/>
      <c r="AY37" s="46"/>
      <c r="AZ37" s="46"/>
    </row>
    <row r="38" spans="1:52" x14ac:dyDescent="0.5">
      <c r="A38" s="18"/>
      <c r="B38" s="58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18"/>
      <c r="T38" s="18"/>
      <c r="U38" s="18"/>
      <c r="V38" s="18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18"/>
      <c r="AP38" s="18"/>
      <c r="AQ38" s="18"/>
      <c r="AR38" s="18"/>
      <c r="AS38" s="247"/>
      <c r="AT38" s="247"/>
      <c r="AY38" s="46"/>
      <c r="AZ38" s="46"/>
    </row>
    <row r="39" spans="1:52" x14ac:dyDescent="0.5">
      <c r="A39" s="18"/>
      <c r="B39" s="58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18"/>
      <c r="T39" s="18"/>
      <c r="U39" s="18"/>
      <c r="V39" s="18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18"/>
      <c r="AP39" s="18"/>
      <c r="AQ39" s="18"/>
      <c r="AR39" s="18"/>
      <c r="AS39" s="247"/>
      <c r="AT39" s="247"/>
      <c r="AY39" s="46"/>
      <c r="AZ39" s="46"/>
    </row>
    <row r="40" spans="1:52" x14ac:dyDescent="0.5">
      <c r="A40" s="18"/>
      <c r="B40" s="58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18"/>
      <c r="T40" s="18"/>
      <c r="U40" s="18"/>
      <c r="V40" s="18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18"/>
      <c r="AP40" s="18"/>
      <c r="AQ40" s="18"/>
      <c r="AR40" s="18"/>
      <c r="AS40" s="247"/>
      <c r="AT40" s="247"/>
      <c r="AY40" s="46"/>
      <c r="AZ40" s="46"/>
    </row>
    <row r="41" spans="1:52" x14ac:dyDescent="0.5">
      <c r="A41" s="18"/>
      <c r="B41" s="58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18"/>
      <c r="T41" s="18"/>
      <c r="U41" s="18"/>
      <c r="V41" s="18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18"/>
      <c r="AP41" s="18"/>
      <c r="AQ41" s="18"/>
      <c r="AR41" s="18"/>
      <c r="AS41" s="247"/>
      <c r="AT41" s="247"/>
      <c r="AY41" s="46"/>
      <c r="AZ41" s="46"/>
    </row>
    <row r="42" spans="1:52" x14ac:dyDescent="0.5">
      <c r="A42" s="18"/>
      <c r="B42" s="58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18"/>
      <c r="T42" s="18"/>
      <c r="U42" s="18"/>
      <c r="V42" s="18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18"/>
      <c r="AP42" s="18"/>
      <c r="AQ42" s="18"/>
      <c r="AR42" s="18"/>
      <c r="AS42" s="247"/>
      <c r="AT42" s="247"/>
      <c r="AY42" s="46"/>
      <c r="AZ42" s="46"/>
    </row>
    <row r="43" spans="1:52" x14ac:dyDescent="0.5">
      <c r="A43" s="18"/>
      <c r="B43" s="58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18"/>
      <c r="T43" s="18"/>
      <c r="U43" s="18"/>
      <c r="V43" s="18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18"/>
      <c r="AP43" s="18"/>
      <c r="AQ43" s="18"/>
      <c r="AR43" s="18"/>
      <c r="AS43" s="247"/>
      <c r="AT43" s="247"/>
      <c r="AY43" s="46"/>
      <c r="AZ43" s="46"/>
    </row>
    <row r="44" spans="1:52" x14ac:dyDescent="0.5">
      <c r="A44" s="18"/>
      <c r="B44" s="58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18"/>
      <c r="T44" s="18"/>
      <c r="U44" s="18"/>
      <c r="V44" s="18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18"/>
      <c r="AP44" s="18"/>
      <c r="AQ44" s="18"/>
      <c r="AR44" s="18"/>
      <c r="AS44" s="247"/>
      <c r="AT44" s="247"/>
      <c r="AY44" s="46"/>
      <c r="AZ44" s="46"/>
    </row>
    <row r="45" spans="1:52" x14ac:dyDescent="0.5">
      <c r="A45" s="18"/>
      <c r="B45" s="58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18"/>
      <c r="T45" s="18"/>
      <c r="U45" s="18"/>
      <c r="V45" s="18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18"/>
      <c r="AP45" s="18"/>
      <c r="AQ45" s="18"/>
      <c r="AR45" s="18"/>
      <c r="AS45" s="247"/>
      <c r="AT45" s="247"/>
      <c r="AY45" s="46"/>
      <c r="AZ45" s="46"/>
    </row>
    <row r="46" spans="1:52" x14ac:dyDescent="0.5">
      <c r="A46" s="18"/>
      <c r="B46" s="58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18"/>
      <c r="T46" s="18"/>
      <c r="U46" s="18"/>
      <c r="V46" s="18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18"/>
      <c r="AP46" s="18"/>
      <c r="AQ46" s="18"/>
      <c r="AR46" s="18"/>
      <c r="AS46" s="247"/>
      <c r="AT46" s="247"/>
      <c r="AY46" s="46"/>
      <c r="AZ46" s="46"/>
    </row>
    <row r="47" spans="1:52" x14ac:dyDescent="0.5">
      <c r="A47" s="18"/>
      <c r="B47" s="58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18"/>
      <c r="T47" s="18"/>
      <c r="U47" s="18"/>
      <c r="V47" s="18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18"/>
      <c r="AP47" s="18"/>
      <c r="AQ47" s="18"/>
      <c r="AR47" s="18"/>
      <c r="AS47" s="247"/>
      <c r="AT47" s="247"/>
      <c r="AY47" s="46"/>
      <c r="AZ47" s="46"/>
    </row>
    <row r="48" spans="1:52" x14ac:dyDescent="0.5">
      <c r="A48" s="18"/>
      <c r="B48" s="58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18"/>
      <c r="T48" s="18"/>
      <c r="U48" s="18"/>
      <c r="V48" s="18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18"/>
      <c r="AP48" s="18"/>
      <c r="AQ48" s="18"/>
      <c r="AR48" s="18"/>
      <c r="AS48" s="247"/>
      <c r="AT48" s="247"/>
      <c r="AY48" s="46"/>
      <c r="AZ48" s="46"/>
    </row>
    <row r="49" spans="1:52" x14ac:dyDescent="0.5">
      <c r="A49" s="18"/>
      <c r="B49" s="58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18"/>
      <c r="T49" s="18"/>
      <c r="U49" s="18"/>
      <c r="V49" s="18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18"/>
      <c r="AP49" s="18"/>
      <c r="AQ49" s="18"/>
      <c r="AR49" s="18"/>
      <c r="AS49" s="247"/>
      <c r="AT49" s="247"/>
      <c r="AY49" s="46"/>
      <c r="AZ49" s="46"/>
    </row>
    <row r="50" spans="1:52" x14ac:dyDescent="0.5">
      <c r="A50" s="18"/>
      <c r="B50" s="58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18"/>
      <c r="T50" s="18"/>
      <c r="U50" s="18"/>
      <c r="V50" s="18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18"/>
      <c r="AP50" s="18"/>
      <c r="AQ50" s="18"/>
      <c r="AR50" s="18"/>
      <c r="AS50" s="247"/>
      <c r="AT50" s="247"/>
      <c r="AY50" s="46"/>
      <c r="AZ50" s="46"/>
    </row>
    <row r="51" spans="1:52" x14ac:dyDescent="0.5">
      <c r="A51" s="18"/>
      <c r="B51" s="58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18"/>
      <c r="T51" s="18"/>
      <c r="U51" s="18"/>
      <c r="V51" s="18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18"/>
      <c r="AP51" s="18"/>
      <c r="AQ51" s="18"/>
      <c r="AR51" s="18"/>
      <c r="AS51" s="247"/>
      <c r="AT51" s="247"/>
      <c r="AY51" s="46"/>
      <c r="AZ51" s="46"/>
    </row>
    <row r="52" spans="1:52" x14ac:dyDescent="0.5">
      <c r="A52" s="18"/>
      <c r="B52" s="58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18"/>
      <c r="T52" s="18"/>
      <c r="U52" s="18"/>
      <c r="V52" s="18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18"/>
      <c r="AP52" s="18"/>
      <c r="AQ52" s="18"/>
      <c r="AR52" s="18"/>
      <c r="AS52" s="247"/>
      <c r="AT52" s="247"/>
      <c r="AY52" s="46"/>
      <c r="AZ52" s="46"/>
    </row>
    <row r="53" spans="1:52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Y53" s="46"/>
      <c r="AZ53" s="46"/>
    </row>
    <row r="54" spans="1:52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Y54" s="46"/>
      <c r="AZ54" s="46"/>
    </row>
    <row r="55" spans="1:52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Y55" s="46"/>
      <c r="AZ55" s="46"/>
    </row>
    <row r="56" spans="1:52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Y56" s="46"/>
      <c r="AZ56" s="46"/>
    </row>
    <row r="57" spans="1:52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Y57" s="46"/>
      <c r="AZ57" s="46"/>
    </row>
    <row r="58" spans="1:52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Y58" s="46"/>
      <c r="AZ58" s="46"/>
    </row>
    <row r="59" spans="1:52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Y59" s="46"/>
      <c r="AZ59" s="46"/>
    </row>
    <row r="60" spans="1:52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Y60" s="46"/>
      <c r="AZ60" s="46"/>
    </row>
    <row r="61" spans="1:52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Y61" s="46"/>
      <c r="AZ61" s="46"/>
    </row>
    <row r="62" spans="1:52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Y62" s="46"/>
      <c r="AZ62" s="46"/>
    </row>
    <row r="63" spans="1:52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Y63" s="46"/>
      <c r="AZ63" s="46"/>
    </row>
    <row r="64" spans="1:52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Y64" s="46"/>
      <c r="AZ64" s="46"/>
    </row>
    <row r="65" spans="1:52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Y65" s="46"/>
      <c r="AZ65" s="46"/>
    </row>
    <row r="66" spans="1:52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Y66" s="46"/>
      <c r="AZ66" s="46"/>
    </row>
    <row r="67" spans="1:52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Y67" s="46"/>
      <c r="AZ67" s="46"/>
    </row>
    <row r="68" spans="1:52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Y68" s="46"/>
      <c r="AZ68" s="46"/>
    </row>
    <row r="69" spans="1:52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Y69" s="46"/>
      <c r="AZ69" s="46"/>
    </row>
    <row r="70" spans="1:52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Y70" s="46"/>
      <c r="AZ70" s="46"/>
    </row>
    <row r="71" spans="1:52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Y71" s="46"/>
      <c r="AZ71" s="46"/>
    </row>
    <row r="72" spans="1:52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Y72" s="46"/>
      <c r="AZ72" s="46"/>
    </row>
    <row r="73" spans="1:52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Y73" s="46"/>
      <c r="AZ73" s="46"/>
    </row>
    <row r="74" spans="1:52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Y74" s="46"/>
      <c r="AZ74" s="46"/>
    </row>
    <row r="75" spans="1:52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Y75" s="46"/>
      <c r="AZ75" s="46"/>
    </row>
    <row r="76" spans="1:52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Y76" s="46"/>
      <c r="AZ76" s="46"/>
    </row>
    <row r="77" spans="1:52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Y77" s="46"/>
      <c r="AZ77" s="46"/>
    </row>
    <row r="78" spans="1:52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Y78" s="46"/>
      <c r="AZ78" s="46"/>
    </row>
    <row r="79" spans="1:52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Y79" s="46"/>
      <c r="AZ79" s="46"/>
    </row>
    <row r="80" spans="1:52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Y80" s="46"/>
      <c r="AZ80" s="46"/>
    </row>
    <row r="81" spans="1:52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Y81" s="46"/>
      <c r="AZ81" s="46"/>
    </row>
    <row r="82" spans="1:52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Y82" s="46"/>
      <c r="AZ82" s="46"/>
    </row>
    <row r="83" spans="1:52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Y83" s="46"/>
      <c r="AZ83" s="46"/>
    </row>
    <row r="84" spans="1:52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Y84" s="46"/>
      <c r="AZ84" s="46"/>
    </row>
    <row r="85" spans="1:52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Y85" s="46"/>
      <c r="AZ85" s="46"/>
    </row>
    <row r="86" spans="1:52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Y86" s="46"/>
      <c r="AZ86" s="46"/>
    </row>
    <row r="87" spans="1:52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Y87" s="46"/>
      <c r="AZ87" s="46"/>
    </row>
    <row r="88" spans="1:52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Y88" s="46"/>
      <c r="AZ88" s="46"/>
    </row>
    <row r="89" spans="1:52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Y89" s="46"/>
      <c r="AZ89" s="46"/>
    </row>
    <row r="90" spans="1:52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Y90" s="46"/>
      <c r="AZ90" s="46"/>
    </row>
    <row r="91" spans="1:52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Y91" s="46"/>
      <c r="AZ91" s="46"/>
    </row>
    <row r="92" spans="1:52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Y92" s="46"/>
      <c r="AZ92" s="46"/>
    </row>
    <row r="93" spans="1:52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Y93" s="46"/>
      <c r="AZ93" s="46"/>
    </row>
    <row r="94" spans="1:52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Y94" s="46"/>
      <c r="AZ94" s="46"/>
    </row>
    <row r="95" spans="1:52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Y95" s="46"/>
      <c r="AZ95" s="46"/>
    </row>
    <row r="96" spans="1:52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Y96" s="46"/>
      <c r="AZ96" s="46"/>
    </row>
    <row r="97" spans="1:52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Y97" s="46"/>
      <c r="AZ97" s="46"/>
    </row>
    <row r="98" spans="1:52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Y98" s="46"/>
      <c r="AZ98" s="46"/>
    </row>
    <row r="99" spans="1:52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Y99" s="46"/>
      <c r="AZ99" s="46"/>
    </row>
    <row r="100" spans="1:52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Y100" s="46"/>
      <c r="AZ100" s="46"/>
    </row>
    <row r="101" spans="1:52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Y101" s="46"/>
      <c r="AZ101" s="46"/>
    </row>
    <row r="102" spans="1:52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Y102" s="46"/>
      <c r="AZ102" s="46"/>
    </row>
    <row r="103" spans="1:52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Y103" s="46"/>
      <c r="AZ103" s="46"/>
    </row>
  </sheetData>
  <mergeCells count="10">
    <mergeCell ref="AV5:AV6"/>
    <mergeCell ref="AU5:AU6"/>
    <mergeCell ref="B5:B6"/>
    <mergeCell ref="Y5:AO5"/>
    <mergeCell ref="C4:X4"/>
    <mergeCell ref="T5:X5"/>
    <mergeCell ref="Y4:AT4"/>
    <mergeCell ref="AP5:AT5"/>
    <mergeCell ref="A5:A6"/>
    <mergeCell ref="C5:S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BA29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4.88671875" style="46" customWidth="1"/>
    <col min="2" max="2" width="30" style="46" customWidth="1"/>
    <col min="3" max="5" width="7.6640625" style="241" hidden="1" customWidth="1" outlineLevel="2"/>
    <col min="6" max="6" width="7.6640625" style="241" hidden="1" customWidth="1" outlineLevel="1"/>
    <col min="7" max="9" width="7.6640625" style="241" hidden="1" customWidth="1" outlineLevel="2"/>
    <col min="10" max="10" width="7.6640625" style="241" hidden="1" customWidth="1" outlineLevel="1"/>
    <col min="11" max="13" width="7.6640625" style="241" hidden="1" customWidth="1" outlineLevel="2"/>
    <col min="14" max="14" width="7.6640625" style="241" hidden="1" customWidth="1" outlineLevel="1"/>
    <col min="15" max="17" width="7.6640625" style="241" hidden="1" customWidth="1" outlineLevel="2"/>
    <col min="18" max="18" width="7.6640625" style="241" hidden="1" customWidth="1" outlineLevel="1"/>
    <col min="19" max="19" width="11.109375" style="241" customWidth="1" collapsed="1"/>
    <col min="20" max="24" width="10" style="46" customWidth="1"/>
    <col min="25" max="27" width="7.6640625" style="241" hidden="1" customWidth="1" outlineLevel="2"/>
    <col min="28" max="28" width="7.6640625" style="241" hidden="1" customWidth="1" outlineLevel="1"/>
    <col min="29" max="31" width="7.6640625" style="241" hidden="1" customWidth="1" outlineLevel="2"/>
    <col min="32" max="32" width="7.6640625" style="241" hidden="1" customWidth="1" outlineLevel="1"/>
    <col min="33" max="35" width="7.6640625" style="241" hidden="1" customWidth="1" outlineLevel="2"/>
    <col min="36" max="36" width="7.6640625" style="241" hidden="1" customWidth="1" outlineLevel="1"/>
    <col min="37" max="39" width="7.6640625" style="241" hidden="1" customWidth="1" outlineLevel="2"/>
    <col min="40" max="40" width="7.6640625" style="241" hidden="1" customWidth="1" outlineLevel="1"/>
    <col min="41" max="41" width="11.109375" style="241" customWidth="1" collapsed="1"/>
    <col min="42" max="46" width="10" style="46" customWidth="1"/>
    <col min="47" max="47" width="30" style="46" customWidth="1"/>
    <col min="48" max="48" width="4.88671875" style="46" customWidth="1"/>
    <col min="49" max="50" width="8.88671875" style="46"/>
    <col min="51" max="52" width="8.88671875" style="52"/>
    <col min="53" max="286" width="8.88671875" style="46"/>
    <col min="287" max="287" width="5.88671875" style="46" customWidth="1"/>
    <col min="288" max="288" width="32.88671875" style="46" customWidth="1"/>
    <col min="289" max="289" width="5.88671875" style="46" customWidth="1"/>
    <col min="290" max="290" width="32.88671875" style="46" customWidth="1"/>
    <col min="291" max="296" width="8.88671875" style="46"/>
    <col min="297" max="297" width="32.88671875" style="46" customWidth="1"/>
    <col min="298" max="298" width="5.88671875" style="46" customWidth="1"/>
    <col min="299" max="299" width="32.88671875" style="46" customWidth="1"/>
    <col min="300" max="300" width="5.88671875" style="46" customWidth="1"/>
    <col min="301" max="542" width="8.88671875" style="46"/>
    <col min="543" max="543" width="5.88671875" style="46" customWidth="1"/>
    <col min="544" max="544" width="32.88671875" style="46" customWidth="1"/>
    <col min="545" max="545" width="5.88671875" style="46" customWidth="1"/>
    <col min="546" max="546" width="32.88671875" style="46" customWidth="1"/>
    <col min="547" max="552" width="8.88671875" style="46"/>
    <col min="553" max="553" width="32.88671875" style="46" customWidth="1"/>
    <col min="554" max="554" width="5.88671875" style="46" customWidth="1"/>
    <col min="555" max="555" width="32.88671875" style="46" customWidth="1"/>
    <col min="556" max="556" width="5.88671875" style="46" customWidth="1"/>
    <col min="557" max="798" width="8.88671875" style="46"/>
    <col min="799" max="799" width="5.88671875" style="46" customWidth="1"/>
    <col min="800" max="800" width="32.88671875" style="46" customWidth="1"/>
    <col min="801" max="801" width="5.88671875" style="46" customWidth="1"/>
    <col min="802" max="802" width="32.88671875" style="46" customWidth="1"/>
    <col min="803" max="808" width="8.88671875" style="46"/>
    <col min="809" max="809" width="32.88671875" style="46" customWidth="1"/>
    <col min="810" max="810" width="5.88671875" style="46" customWidth="1"/>
    <col min="811" max="811" width="32.88671875" style="46" customWidth="1"/>
    <col min="812" max="812" width="5.88671875" style="46" customWidth="1"/>
    <col min="813" max="1054" width="8.88671875" style="46"/>
    <col min="1055" max="1055" width="5.88671875" style="46" customWidth="1"/>
    <col min="1056" max="1056" width="32.88671875" style="46" customWidth="1"/>
    <col min="1057" max="1057" width="5.88671875" style="46" customWidth="1"/>
    <col min="1058" max="1058" width="32.88671875" style="46" customWidth="1"/>
    <col min="1059" max="1064" width="8.88671875" style="46"/>
    <col min="1065" max="1065" width="32.88671875" style="46" customWidth="1"/>
    <col min="1066" max="1066" width="5.88671875" style="46" customWidth="1"/>
    <col min="1067" max="1067" width="32.88671875" style="46" customWidth="1"/>
    <col min="1068" max="1068" width="5.88671875" style="46" customWidth="1"/>
    <col min="1069" max="1310" width="8.88671875" style="46"/>
    <col min="1311" max="1311" width="5.88671875" style="46" customWidth="1"/>
    <col min="1312" max="1312" width="32.88671875" style="46" customWidth="1"/>
    <col min="1313" max="1313" width="5.88671875" style="46" customWidth="1"/>
    <col min="1314" max="1314" width="32.88671875" style="46" customWidth="1"/>
    <col min="1315" max="1320" width="8.88671875" style="46"/>
    <col min="1321" max="1321" width="32.88671875" style="46" customWidth="1"/>
    <col min="1322" max="1322" width="5.88671875" style="46" customWidth="1"/>
    <col min="1323" max="1323" width="32.88671875" style="46" customWidth="1"/>
    <col min="1324" max="1324" width="5.88671875" style="46" customWidth="1"/>
    <col min="1325" max="1566" width="8.88671875" style="46"/>
    <col min="1567" max="1567" width="5.88671875" style="46" customWidth="1"/>
    <col min="1568" max="1568" width="32.88671875" style="46" customWidth="1"/>
    <col min="1569" max="1569" width="5.88671875" style="46" customWidth="1"/>
    <col min="1570" max="1570" width="32.88671875" style="46" customWidth="1"/>
    <col min="1571" max="1576" width="8.88671875" style="46"/>
    <col min="1577" max="1577" width="32.88671875" style="46" customWidth="1"/>
    <col min="1578" max="1578" width="5.88671875" style="46" customWidth="1"/>
    <col min="1579" max="1579" width="32.88671875" style="46" customWidth="1"/>
    <col min="1580" max="1580" width="5.88671875" style="46" customWidth="1"/>
    <col min="1581" max="1822" width="8.88671875" style="46"/>
    <col min="1823" max="1823" width="5.88671875" style="46" customWidth="1"/>
    <col min="1824" max="1824" width="32.88671875" style="46" customWidth="1"/>
    <col min="1825" max="1825" width="5.88671875" style="46" customWidth="1"/>
    <col min="1826" max="1826" width="32.88671875" style="46" customWidth="1"/>
    <col min="1827" max="1832" width="8.88671875" style="46"/>
    <col min="1833" max="1833" width="32.88671875" style="46" customWidth="1"/>
    <col min="1834" max="1834" width="5.88671875" style="46" customWidth="1"/>
    <col min="1835" max="1835" width="32.88671875" style="46" customWidth="1"/>
    <col min="1836" max="1836" width="5.88671875" style="46" customWidth="1"/>
    <col min="1837" max="2078" width="8.88671875" style="46"/>
    <col min="2079" max="2079" width="5.88671875" style="46" customWidth="1"/>
    <col min="2080" max="2080" width="32.88671875" style="46" customWidth="1"/>
    <col min="2081" max="2081" width="5.88671875" style="46" customWidth="1"/>
    <col min="2082" max="2082" width="32.88671875" style="46" customWidth="1"/>
    <col min="2083" max="2088" width="8.88671875" style="46"/>
    <col min="2089" max="2089" width="32.88671875" style="46" customWidth="1"/>
    <col min="2090" max="2090" width="5.88671875" style="46" customWidth="1"/>
    <col min="2091" max="2091" width="32.88671875" style="46" customWidth="1"/>
    <col min="2092" max="2092" width="5.88671875" style="46" customWidth="1"/>
    <col min="2093" max="2334" width="8.88671875" style="46"/>
    <col min="2335" max="2335" width="5.88671875" style="46" customWidth="1"/>
    <col min="2336" max="2336" width="32.88671875" style="46" customWidth="1"/>
    <col min="2337" max="2337" width="5.88671875" style="46" customWidth="1"/>
    <col min="2338" max="2338" width="32.88671875" style="46" customWidth="1"/>
    <col min="2339" max="2344" width="8.88671875" style="46"/>
    <col min="2345" max="2345" width="32.88671875" style="46" customWidth="1"/>
    <col min="2346" max="2346" width="5.88671875" style="46" customWidth="1"/>
    <col min="2347" max="2347" width="32.88671875" style="46" customWidth="1"/>
    <col min="2348" max="2348" width="5.88671875" style="46" customWidth="1"/>
    <col min="2349" max="2590" width="8.88671875" style="46"/>
    <col min="2591" max="2591" width="5.88671875" style="46" customWidth="1"/>
    <col min="2592" max="2592" width="32.88671875" style="46" customWidth="1"/>
    <col min="2593" max="2593" width="5.88671875" style="46" customWidth="1"/>
    <col min="2594" max="2594" width="32.88671875" style="46" customWidth="1"/>
    <col min="2595" max="2600" width="8.88671875" style="46"/>
    <col min="2601" max="2601" width="32.88671875" style="46" customWidth="1"/>
    <col min="2602" max="2602" width="5.88671875" style="46" customWidth="1"/>
    <col min="2603" max="2603" width="32.88671875" style="46" customWidth="1"/>
    <col min="2604" max="2604" width="5.88671875" style="46" customWidth="1"/>
    <col min="2605" max="2846" width="8.88671875" style="46"/>
    <col min="2847" max="2847" width="5.88671875" style="46" customWidth="1"/>
    <col min="2848" max="2848" width="32.88671875" style="46" customWidth="1"/>
    <col min="2849" max="2849" width="5.88671875" style="46" customWidth="1"/>
    <col min="2850" max="2850" width="32.88671875" style="46" customWidth="1"/>
    <col min="2851" max="2856" width="8.88671875" style="46"/>
    <col min="2857" max="2857" width="32.88671875" style="46" customWidth="1"/>
    <col min="2858" max="2858" width="5.88671875" style="46" customWidth="1"/>
    <col min="2859" max="2859" width="32.88671875" style="46" customWidth="1"/>
    <col min="2860" max="2860" width="5.88671875" style="46" customWidth="1"/>
    <col min="2861" max="3102" width="8.88671875" style="46"/>
    <col min="3103" max="3103" width="5.88671875" style="46" customWidth="1"/>
    <col min="3104" max="3104" width="32.88671875" style="46" customWidth="1"/>
    <col min="3105" max="3105" width="5.88671875" style="46" customWidth="1"/>
    <col min="3106" max="3106" width="32.88671875" style="46" customWidth="1"/>
    <col min="3107" max="3112" width="8.88671875" style="46"/>
    <col min="3113" max="3113" width="32.88671875" style="46" customWidth="1"/>
    <col min="3114" max="3114" width="5.88671875" style="46" customWidth="1"/>
    <col min="3115" max="3115" width="32.88671875" style="46" customWidth="1"/>
    <col min="3116" max="3116" width="5.88671875" style="46" customWidth="1"/>
    <col min="3117" max="3358" width="8.88671875" style="46"/>
    <col min="3359" max="3359" width="5.88671875" style="46" customWidth="1"/>
    <col min="3360" max="3360" width="32.88671875" style="46" customWidth="1"/>
    <col min="3361" max="3361" width="5.88671875" style="46" customWidth="1"/>
    <col min="3362" max="3362" width="32.88671875" style="46" customWidth="1"/>
    <col min="3363" max="3368" width="8.88671875" style="46"/>
    <col min="3369" max="3369" width="32.88671875" style="46" customWidth="1"/>
    <col min="3370" max="3370" width="5.88671875" style="46" customWidth="1"/>
    <col min="3371" max="3371" width="32.88671875" style="46" customWidth="1"/>
    <col min="3372" max="3372" width="5.88671875" style="46" customWidth="1"/>
    <col min="3373" max="3614" width="8.88671875" style="46"/>
    <col min="3615" max="3615" width="5.88671875" style="46" customWidth="1"/>
    <col min="3616" max="3616" width="32.88671875" style="46" customWidth="1"/>
    <col min="3617" max="3617" width="5.88671875" style="46" customWidth="1"/>
    <col min="3618" max="3618" width="32.88671875" style="46" customWidth="1"/>
    <col min="3619" max="3624" width="8.88671875" style="46"/>
    <col min="3625" max="3625" width="32.88671875" style="46" customWidth="1"/>
    <col min="3626" max="3626" width="5.88671875" style="46" customWidth="1"/>
    <col min="3627" max="3627" width="32.88671875" style="46" customWidth="1"/>
    <col min="3628" max="3628" width="5.88671875" style="46" customWidth="1"/>
    <col min="3629" max="3870" width="8.88671875" style="46"/>
    <col min="3871" max="3871" width="5.88671875" style="46" customWidth="1"/>
    <col min="3872" max="3872" width="32.88671875" style="46" customWidth="1"/>
    <col min="3873" max="3873" width="5.88671875" style="46" customWidth="1"/>
    <col min="3874" max="3874" width="32.88671875" style="46" customWidth="1"/>
    <col min="3875" max="3880" width="8.88671875" style="46"/>
    <col min="3881" max="3881" width="32.88671875" style="46" customWidth="1"/>
    <col min="3882" max="3882" width="5.88671875" style="46" customWidth="1"/>
    <col min="3883" max="3883" width="32.88671875" style="46" customWidth="1"/>
    <col min="3884" max="3884" width="5.88671875" style="46" customWidth="1"/>
    <col min="3885" max="4126" width="8.88671875" style="46"/>
    <col min="4127" max="4127" width="5.88671875" style="46" customWidth="1"/>
    <col min="4128" max="4128" width="32.88671875" style="46" customWidth="1"/>
    <col min="4129" max="4129" width="5.88671875" style="46" customWidth="1"/>
    <col min="4130" max="4130" width="32.88671875" style="46" customWidth="1"/>
    <col min="4131" max="4136" width="8.88671875" style="46"/>
    <col min="4137" max="4137" width="32.88671875" style="46" customWidth="1"/>
    <col min="4138" max="4138" width="5.88671875" style="46" customWidth="1"/>
    <col min="4139" max="4139" width="32.88671875" style="46" customWidth="1"/>
    <col min="4140" max="4140" width="5.88671875" style="46" customWidth="1"/>
    <col min="4141" max="4382" width="8.88671875" style="46"/>
    <col min="4383" max="4383" width="5.88671875" style="46" customWidth="1"/>
    <col min="4384" max="4384" width="32.88671875" style="46" customWidth="1"/>
    <col min="4385" max="4385" width="5.88671875" style="46" customWidth="1"/>
    <col min="4386" max="4386" width="32.88671875" style="46" customWidth="1"/>
    <col min="4387" max="4392" width="8.88671875" style="46"/>
    <col min="4393" max="4393" width="32.88671875" style="46" customWidth="1"/>
    <col min="4394" max="4394" width="5.88671875" style="46" customWidth="1"/>
    <col min="4395" max="4395" width="32.88671875" style="46" customWidth="1"/>
    <col min="4396" max="4396" width="5.88671875" style="46" customWidth="1"/>
    <col min="4397" max="4638" width="8.88671875" style="46"/>
    <col min="4639" max="4639" width="5.88671875" style="46" customWidth="1"/>
    <col min="4640" max="4640" width="32.88671875" style="46" customWidth="1"/>
    <col min="4641" max="4641" width="5.88671875" style="46" customWidth="1"/>
    <col min="4642" max="4642" width="32.88671875" style="46" customWidth="1"/>
    <col min="4643" max="4648" width="8.88671875" style="46"/>
    <col min="4649" max="4649" width="32.88671875" style="46" customWidth="1"/>
    <col min="4650" max="4650" width="5.88671875" style="46" customWidth="1"/>
    <col min="4651" max="4651" width="32.88671875" style="46" customWidth="1"/>
    <col min="4652" max="4652" width="5.88671875" style="46" customWidth="1"/>
    <col min="4653" max="4894" width="8.88671875" style="46"/>
    <col min="4895" max="4895" width="5.88671875" style="46" customWidth="1"/>
    <col min="4896" max="4896" width="32.88671875" style="46" customWidth="1"/>
    <col min="4897" max="4897" width="5.88671875" style="46" customWidth="1"/>
    <col min="4898" max="4898" width="32.88671875" style="46" customWidth="1"/>
    <col min="4899" max="4904" width="8.88671875" style="46"/>
    <col min="4905" max="4905" width="32.88671875" style="46" customWidth="1"/>
    <col min="4906" max="4906" width="5.88671875" style="46" customWidth="1"/>
    <col min="4907" max="4907" width="32.88671875" style="46" customWidth="1"/>
    <col min="4908" max="4908" width="5.88671875" style="46" customWidth="1"/>
    <col min="4909" max="5150" width="8.88671875" style="46"/>
    <col min="5151" max="5151" width="5.88671875" style="46" customWidth="1"/>
    <col min="5152" max="5152" width="32.88671875" style="46" customWidth="1"/>
    <col min="5153" max="5153" width="5.88671875" style="46" customWidth="1"/>
    <col min="5154" max="5154" width="32.88671875" style="46" customWidth="1"/>
    <col min="5155" max="5160" width="8.88671875" style="46"/>
    <col min="5161" max="5161" width="32.88671875" style="46" customWidth="1"/>
    <col min="5162" max="5162" width="5.88671875" style="46" customWidth="1"/>
    <col min="5163" max="5163" width="32.88671875" style="46" customWidth="1"/>
    <col min="5164" max="5164" width="5.88671875" style="46" customWidth="1"/>
    <col min="5165" max="5406" width="8.88671875" style="46"/>
    <col min="5407" max="5407" width="5.88671875" style="46" customWidth="1"/>
    <col min="5408" max="5408" width="32.88671875" style="46" customWidth="1"/>
    <col min="5409" max="5409" width="5.88671875" style="46" customWidth="1"/>
    <col min="5410" max="5410" width="32.88671875" style="46" customWidth="1"/>
    <col min="5411" max="5416" width="8.88671875" style="46"/>
    <col min="5417" max="5417" width="32.88671875" style="46" customWidth="1"/>
    <col min="5418" max="5418" width="5.88671875" style="46" customWidth="1"/>
    <col min="5419" max="5419" width="32.88671875" style="46" customWidth="1"/>
    <col min="5420" max="5420" width="5.88671875" style="46" customWidth="1"/>
    <col min="5421" max="5662" width="8.88671875" style="46"/>
    <col min="5663" max="5663" width="5.88671875" style="46" customWidth="1"/>
    <col min="5664" max="5664" width="32.88671875" style="46" customWidth="1"/>
    <col min="5665" max="5665" width="5.88671875" style="46" customWidth="1"/>
    <col min="5666" max="5666" width="32.88671875" style="46" customWidth="1"/>
    <col min="5667" max="5672" width="8.88671875" style="46"/>
    <col min="5673" max="5673" width="32.88671875" style="46" customWidth="1"/>
    <col min="5674" max="5674" width="5.88671875" style="46" customWidth="1"/>
    <col min="5675" max="5675" width="32.88671875" style="46" customWidth="1"/>
    <col min="5676" max="5676" width="5.88671875" style="46" customWidth="1"/>
    <col min="5677" max="5918" width="8.88671875" style="46"/>
    <col min="5919" max="5919" width="5.88671875" style="46" customWidth="1"/>
    <col min="5920" max="5920" width="32.88671875" style="46" customWidth="1"/>
    <col min="5921" max="5921" width="5.88671875" style="46" customWidth="1"/>
    <col min="5922" max="5922" width="32.88671875" style="46" customWidth="1"/>
    <col min="5923" max="5928" width="8.88671875" style="46"/>
    <col min="5929" max="5929" width="32.88671875" style="46" customWidth="1"/>
    <col min="5930" max="5930" width="5.88671875" style="46" customWidth="1"/>
    <col min="5931" max="5931" width="32.88671875" style="46" customWidth="1"/>
    <col min="5932" max="5932" width="5.88671875" style="46" customWidth="1"/>
    <col min="5933" max="6174" width="8.88671875" style="46"/>
    <col min="6175" max="6175" width="5.88671875" style="46" customWidth="1"/>
    <col min="6176" max="6176" width="32.88671875" style="46" customWidth="1"/>
    <col min="6177" max="6177" width="5.88671875" style="46" customWidth="1"/>
    <col min="6178" max="6178" width="32.88671875" style="46" customWidth="1"/>
    <col min="6179" max="6184" width="8.88671875" style="46"/>
    <col min="6185" max="6185" width="32.88671875" style="46" customWidth="1"/>
    <col min="6186" max="6186" width="5.88671875" style="46" customWidth="1"/>
    <col min="6187" max="6187" width="32.88671875" style="46" customWidth="1"/>
    <col min="6188" max="6188" width="5.88671875" style="46" customWidth="1"/>
    <col min="6189" max="6430" width="8.88671875" style="46"/>
    <col min="6431" max="6431" width="5.88671875" style="46" customWidth="1"/>
    <col min="6432" max="6432" width="32.88671875" style="46" customWidth="1"/>
    <col min="6433" max="6433" width="5.88671875" style="46" customWidth="1"/>
    <col min="6434" max="6434" width="32.88671875" style="46" customWidth="1"/>
    <col min="6435" max="6440" width="8.88671875" style="46"/>
    <col min="6441" max="6441" width="32.88671875" style="46" customWidth="1"/>
    <col min="6442" max="6442" width="5.88671875" style="46" customWidth="1"/>
    <col min="6443" max="6443" width="32.88671875" style="46" customWidth="1"/>
    <col min="6444" max="6444" width="5.88671875" style="46" customWidth="1"/>
    <col min="6445" max="6686" width="8.88671875" style="46"/>
    <col min="6687" max="6687" width="5.88671875" style="46" customWidth="1"/>
    <col min="6688" max="6688" width="32.88671875" style="46" customWidth="1"/>
    <col min="6689" max="6689" width="5.88671875" style="46" customWidth="1"/>
    <col min="6690" max="6690" width="32.88671875" style="46" customWidth="1"/>
    <col min="6691" max="6696" width="8.88671875" style="46"/>
    <col min="6697" max="6697" width="32.88671875" style="46" customWidth="1"/>
    <col min="6698" max="6698" width="5.88671875" style="46" customWidth="1"/>
    <col min="6699" max="6699" width="32.88671875" style="46" customWidth="1"/>
    <col min="6700" max="6700" width="5.88671875" style="46" customWidth="1"/>
    <col min="6701" max="6942" width="8.88671875" style="46"/>
    <col min="6943" max="6943" width="5.88671875" style="46" customWidth="1"/>
    <col min="6944" max="6944" width="32.88671875" style="46" customWidth="1"/>
    <col min="6945" max="6945" width="5.88671875" style="46" customWidth="1"/>
    <col min="6946" max="6946" width="32.88671875" style="46" customWidth="1"/>
    <col min="6947" max="6952" width="8.88671875" style="46"/>
    <col min="6953" max="6953" width="32.88671875" style="46" customWidth="1"/>
    <col min="6954" max="6954" width="5.88671875" style="46" customWidth="1"/>
    <col min="6955" max="6955" width="32.88671875" style="46" customWidth="1"/>
    <col min="6956" max="6956" width="5.88671875" style="46" customWidth="1"/>
    <col min="6957" max="7198" width="8.88671875" style="46"/>
    <col min="7199" max="7199" width="5.88671875" style="46" customWidth="1"/>
    <col min="7200" max="7200" width="32.88671875" style="46" customWidth="1"/>
    <col min="7201" max="7201" width="5.88671875" style="46" customWidth="1"/>
    <col min="7202" max="7202" width="32.88671875" style="46" customWidth="1"/>
    <col min="7203" max="7208" width="8.88671875" style="46"/>
    <col min="7209" max="7209" width="32.88671875" style="46" customWidth="1"/>
    <col min="7210" max="7210" width="5.88671875" style="46" customWidth="1"/>
    <col min="7211" max="7211" width="32.88671875" style="46" customWidth="1"/>
    <col min="7212" max="7212" width="5.88671875" style="46" customWidth="1"/>
    <col min="7213" max="7454" width="8.88671875" style="46"/>
    <col min="7455" max="7455" width="5.88671875" style="46" customWidth="1"/>
    <col min="7456" max="7456" width="32.88671875" style="46" customWidth="1"/>
    <col min="7457" max="7457" width="5.88671875" style="46" customWidth="1"/>
    <col min="7458" max="7458" width="32.88671875" style="46" customWidth="1"/>
    <col min="7459" max="7464" width="8.88671875" style="46"/>
    <col min="7465" max="7465" width="32.88671875" style="46" customWidth="1"/>
    <col min="7466" max="7466" width="5.88671875" style="46" customWidth="1"/>
    <col min="7467" max="7467" width="32.88671875" style="46" customWidth="1"/>
    <col min="7468" max="7468" width="5.88671875" style="46" customWidth="1"/>
    <col min="7469" max="7710" width="8.88671875" style="46"/>
    <col min="7711" max="7711" width="5.88671875" style="46" customWidth="1"/>
    <col min="7712" max="7712" width="32.88671875" style="46" customWidth="1"/>
    <col min="7713" max="7713" width="5.88671875" style="46" customWidth="1"/>
    <col min="7714" max="7714" width="32.88671875" style="46" customWidth="1"/>
    <col min="7715" max="7720" width="8.88671875" style="46"/>
    <col min="7721" max="7721" width="32.88671875" style="46" customWidth="1"/>
    <col min="7722" max="7722" width="5.88671875" style="46" customWidth="1"/>
    <col min="7723" max="7723" width="32.88671875" style="46" customWidth="1"/>
    <col min="7724" max="7724" width="5.88671875" style="46" customWidth="1"/>
    <col min="7725" max="7966" width="8.88671875" style="46"/>
    <col min="7967" max="7967" width="5.88671875" style="46" customWidth="1"/>
    <col min="7968" max="7968" width="32.88671875" style="46" customWidth="1"/>
    <col min="7969" max="7969" width="5.88671875" style="46" customWidth="1"/>
    <col min="7970" max="7970" width="32.88671875" style="46" customWidth="1"/>
    <col min="7971" max="7976" width="8.88671875" style="46"/>
    <col min="7977" max="7977" width="32.88671875" style="46" customWidth="1"/>
    <col min="7978" max="7978" width="5.88671875" style="46" customWidth="1"/>
    <col min="7979" max="7979" width="32.88671875" style="46" customWidth="1"/>
    <col min="7980" max="7980" width="5.88671875" style="46" customWidth="1"/>
    <col min="7981" max="8222" width="8.88671875" style="46"/>
    <col min="8223" max="8223" width="5.88671875" style="46" customWidth="1"/>
    <col min="8224" max="8224" width="32.88671875" style="46" customWidth="1"/>
    <col min="8225" max="8225" width="5.88671875" style="46" customWidth="1"/>
    <col min="8226" max="8226" width="32.88671875" style="46" customWidth="1"/>
    <col min="8227" max="8232" width="8.88671875" style="46"/>
    <col min="8233" max="8233" width="32.88671875" style="46" customWidth="1"/>
    <col min="8234" max="8234" width="5.88671875" style="46" customWidth="1"/>
    <col min="8235" max="8235" width="32.88671875" style="46" customWidth="1"/>
    <col min="8236" max="8236" width="5.88671875" style="46" customWidth="1"/>
    <col min="8237" max="8478" width="8.88671875" style="46"/>
    <col min="8479" max="8479" width="5.88671875" style="46" customWidth="1"/>
    <col min="8480" max="8480" width="32.88671875" style="46" customWidth="1"/>
    <col min="8481" max="8481" width="5.88671875" style="46" customWidth="1"/>
    <col min="8482" max="8482" width="32.88671875" style="46" customWidth="1"/>
    <col min="8483" max="8488" width="8.88671875" style="46"/>
    <col min="8489" max="8489" width="32.88671875" style="46" customWidth="1"/>
    <col min="8490" max="8490" width="5.88671875" style="46" customWidth="1"/>
    <col min="8491" max="8491" width="32.88671875" style="46" customWidth="1"/>
    <col min="8492" max="8492" width="5.88671875" style="46" customWidth="1"/>
    <col min="8493" max="8734" width="8.88671875" style="46"/>
    <col min="8735" max="8735" width="5.88671875" style="46" customWidth="1"/>
    <col min="8736" max="8736" width="32.88671875" style="46" customWidth="1"/>
    <col min="8737" max="8737" width="5.88671875" style="46" customWidth="1"/>
    <col min="8738" max="8738" width="32.88671875" style="46" customWidth="1"/>
    <col min="8739" max="8744" width="8.88671875" style="46"/>
    <col min="8745" max="8745" width="32.88671875" style="46" customWidth="1"/>
    <col min="8746" max="8746" width="5.88671875" style="46" customWidth="1"/>
    <col min="8747" max="8747" width="32.88671875" style="46" customWidth="1"/>
    <col min="8748" max="8748" width="5.88671875" style="46" customWidth="1"/>
    <col min="8749" max="8990" width="8.88671875" style="46"/>
    <col min="8991" max="8991" width="5.88671875" style="46" customWidth="1"/>
    <col min="8992" max="8992" width="32.88671875" style="46" customWidth="1"/>
    <col min="8993" max="8993" width="5.88671875" style="46" customWidth="1"/>
    <col min="8994" max="8994" width="32.88671875" style="46" customWidth="1"/>
    <col min="8995" max="9000" width="8.88671875" style="46"/>
    <col min="9001" max="9001" width="32.88671875" style="46" customWidth="1"/>
    <col min="9002" max="9002" width="5.88671875" style="46" customWidth="1"/>
    <col min="9003" max="9003" width="32.88671875" style="46" customWidth="1"/>
    <col min="9004" max="9004" width="5.88671875" style="46" customWidth="1"/>
    <col min="9005" max="9246" width="8.88671875" style="46"/>
    <col min="9247" max="9247" width="5.88671875" style="46" customWidth="1"/>
    <col min="9248" max="9248" width="32.88671875" style="46" customWidth="1"/>
    <col min="9249" max="9249" width="5.88671875" style="46" customWidth="1"/>
    <col min="9250" max="9250" width="32.88671875" style="46" customWidth="1"/>
    <col min="9251" max="9256" width="8.88671875" style="46"/>
    <col min="9257" max="9257" width="32.88671875" style="46" customWidth="1"/>
    <col min="9258" max="9258" width="5.88671875" style="46" customWidth="1"/>
    <col min="9259" max="9259" width="32.88671875" style="46" customWidth="1"/>
    <col min="9260" max="9260" width="5.88671875" style="46" customWidth="1"/>
    <col min="9261" max="9502" width="8.88671875" style="46"/>
    <col min="9503" max="9503" width="5.88671875" style="46" customWidth="1"/>
    <col min="9504" max="9504" width="32.88671875" style="46" customWidth="1"/>
    <col min="9505" max="9505" width="5.88671875" style="46" customWidth="1"/>
    <col min="9506" max="9506" width="32.88671875" style="46" customWidth="1"/>
    <col min="9507" max="9512" width="8.88671875" style="46"/>
    <col min="9513" max="9513" width="32.88671875" style="46" customWidth="1"/>
    <col min="9514" max="9514" width="5.88671875" style="46" customWidth="1"/>
    <col min="9515" max="9515" width="32.88671875" style="46" customWidth="1"/>
    <col min="9516" max="9516" width="5.88671875" style="46" customWidth="1"/>
    <col min="9517" max="9758" width="8.88671875" style="46"/>
    <col min="9759" max="9759" width="5.88671875" style="46" customWidth="1"/>
    <col min="9760" max="9760" width="32.88671875" style="46" customWidth="1"/>
    <col min="9761" max="9761" width="5.88671875" style="46" customWidth="1"/>
    <col min="9762" max="9762" width="32.88671875" style="46" customWidth="1"/>
    <col min="9763" max="9768" width="8.88671875" style="46"/>
    <col min="9769" max="9769" width="32.88671875" style="46" customWidth="1"/>
    <col min="9770" max="9770" width="5.88671875" style="46" customWidth="1"/>
    <col min="9771" max="9771" width="32.88671875" style="46" customWidth="1"/>
    <col min="9772" max="9772" width="5.88671875" style="46" customWidth="1"/>
    <col min="9773" max="10014" width="8.88671875" style="46"/>
    <col min="10015" max="10015" width="5.88671875" style="46" customWidth="1"/>
    <col min="10016" max="10016" width="32.88671875" style="46" customWidth="1"/>
    <col min="10017" max="10017" width="5.88671875" style="46" customWidth="1"/>
    <col min="10018" max="10018" width="32.88671875" style="46" customWidth="1"/>
    <col min="10019" max="10024" width="8.88671875" style="46"/>
    <col min="10025" max="10025" width="32.88671875" style="46" customWidth="1"/>
    <col min="10026" max="10026" width="5.88671875" style="46" customWidth="1"/>
    <col min="10027" max="10027" width="32.88671875" style="46" customWidth="1"/>
    <col min="10028" max="10028" width="5.88671875" style="46" customWidth="1"/>
    <col min="10029" max="10270" width="8.88671875" style="46"/>
    <col min="10271" max="10271" width="5.88671875" style="46" customWidth="1"/>
    <col min="10272" max="10272" width="32.88671875" style="46" customWidth="1"/>
    <col min="10273" max="10273" width="5.88671875" style="46" customWidth="1"/>
    <col min="10274" max="10274" width="32.88671875" style="46" customWidth="1"/>
    <col min="10275" max="10280" width="8.88671875" style="46"/>
    <col min="10281" max="10281" width="32.88671875" style="46" customWidth="1"/>
    <col min="10282" max="10282" width="5.88671875" style="46" customWidth="1"/>
    <col min="10283" max="10283" width="32.88671875" style="46" customWidth="1"/>
    <col min="10284" max="10284" width="5.88671875" style="46" customWidth="1"/>
    <col min="10285" max="10526" width="8.88671875" style="46"/>
    <col min="10527" max="10527" width="5.88671875" style="46" customWidth="1"/>
    <col min="10528" max="10528" width="32.88671875" style="46" customWidth="1"/>
    <col min="10529" max="10529" width="5.88671875" style="46" customWidth="1"/>
    <col min="10530" max="10530" width="32.88671875" style="46" customWidth="1"/>
    <col min="10531" max="10536" width="8.88671875" style="46"/>
    <col min="10537" max="10537" width="32.88671875" style="46" customWidth="1"/>
    <col min="10538" max="10538" width="5.88671875" style="46" customWidth="1"/>
    <col min="10539" max="10539" width="32.88671875" style="46" customWidth="1"/>
    <col min="10540" max="10540" width="5.88671875" style="46" customWidth="1"/>
    <col min="10541" max="10782" width="8.88671875" style="46"/>
    <col min="10783" max="10783" width="5.88671875" style="46" customWidth="1"/>
    <col min="10784" max="10784" width="32.88671875" style="46" customWidth="1"/>
    <col min="10785" max="10785" width="5.88671875" style="46" customWidth="1"/>
    <col min="10786" max="10786" width="32.88671875" style="46" customWidth="1"/>
    <col min="10787" max="10792" width="8.88671875" style="46"/>
    <col min="10793" max="10793" width="32.88671875" style="46" customWidth="1"/>
    <col min="10794" max="10794" width="5.88671875" style="46" customWidth="1"/>
    <col min="10795" max="10795" width="32.88671875" style="46" customWidth="1"/>
    <col min="10796" max="10796" width="5.88671875" style="46" customWidth="1"/>
    <col min="10797" max="11038" width="8.88671875" style="46"/>
    <col min="11039" max="11039" width="5.88671875" style="46" customWidth="1"/>
    <col min="11040" max="11040" width="32.88671875" style="46" customWidth="1"/>
    <col min="11041" max="11041" width="5.88671875" style="46" customWidth="1"/>
    <col min="11042" max="11042" width="32.88671875" style="46" customWidth="1"/>
    <col min="11043" max="11048" width="8.88671875" style="46"/>
    <col min="11049" max="11049" width="32.88671875" style="46" customWidth="1"/>
    <col min="11050" max="11050" width="5.88671875" style="46" customWidth="1"/>
    <col min="11051" max="11051" width="32.88671875" style="46" customWidth="1"/>
    <col min="11052" max="11052" width="5.88671875" style="46" customWidth="1"/>
    <col min="11053" max="11294" width="8.88671875" style="46"/>
    <col min="11295" max="11295" width="5.88671875" style="46" customWidth="1"/>
    <col min="11296" max="11296" width="32.88671875" style="46" customWidth="1"/>
    <col min="11297" max="11297" width="5.88671875" style="46" customWidth="1"/>
    <col min="11298" max="11298" width="32.88671875" style="46" customWidth="1"/>
    <col min="11299" max="11304" width="8.88671875" style="46"/>
    <col min="11305" max="11305" width="32.88671875" style="46" customWidth="1"/>
    <col min="11306" max="11306" width="5.88671875" style="46" customWidth="1"/>
    <col min="11307" max="11307" width="32.88671875" style="46" customWidth="1"/>
    <col min="11308" max="11308" width="5.88671875" style="46" customWidth="1"/>
    <col min="11309" max="11550" width="8.88671875" style="46"/>
    <col min="11551" max="11551" width="5.88671875" style="46" customWidth="1"/>
    <col min="11552" max="11552" width="32.88671875" style="46" customWidth="1"/>
    <col min="11553" max="11553" width="5.88671875" style="46" customWidth="1"/>
    <col min="11554" max="11554" width="32.88671875" style="46" customWidth="1"/>
    <col min="11555" max="11560" width="8.88671875" style="46"/>
    <col min="11561" max="11561" width="32.88671875" style="46" customWidth="1"/>
    <col min="11562" max="11562" width="5.88671875" style="46" customWidth="1"/>
    <col min="11563" max="11563" width="32.88671875" style="46" customWidth="1"/>
    <col min="11564" max="11564" width="5.88671875" style="46" customWidth="1"/>
    <col min="11565" max="11806" width="8.88671875" style="46"/>
    <col min="11807" max="11807" width="5.88671875" style="46" customWidth="1"/>
    <col min="11808" max="11808" width="32.88671875" style="46" customWidth="1"/>
    <col min="11809" max="11809" width="5.88671875" style="46" customWidth="1"/>
    <col min="11810" max="11810" width="32.88671875" style="46" customWidth="1"/>
    <col min="11811" max="11816" width="8.88671875" style="46"/>
    <col min="11817" max="11817" width="32.88671875" style="46" customWidth="1"/>
    <col min="11818" max="11818" width="5.88671875" style="46" customWidth="1"/>
    <col min="11819" max="11819" width="32.88671875" style="46" customWidth="1"/>
    <col min="11820" max="11820" width="5.88671875" style="46" customWidth="1"/>
    <col min="11821" max="12062" width="8.88671875" style="46"/>
    <col min="12063" max="12063" width="5.88671875" style="46" customWidth="1"/>
    <col min="12064" max="12064" width="32.88671875" style="46" customWidth="1"/>
    <col min="12065" max="12065" width="5.88671875" style="46" customWidth="1"/>
    <col min="12066" max="12066" width="32.88671875" style="46" customWidth="1"/>
    <col min="12067" max="12072" width="8.88671875" style="46"/>
    <col min="12073" max="12073" width="32.88671875" style="46" customWidth="1"/>
    <col min="12074" max="12074" width="5.88671875" style="46" customWidth="1"/>
    <col min="12075" max="12075" width="32.88671875" style="46" customWidth="1"/>
    <col min="12076" max="12076" width="5.88671875" style="46" customWidth="1"/>
    <col min="12077" max="12318" width="8.88671875" style="46"/>
    <col min="12319" max="12319" width="5.88671875" style="46" customWidth="1"/>
    <col min="12320" max="12320" width="32.88671875" style="46" customWidth="1"/>
    <col min="12321" max="12321" width="5.88671875" style="46" customWidth="1"/>
    <col min="12322" max="12322" width="32.88671875" style="46" customWidth="1"/>
    <col min="12323" max="12328" width="8.88671875" style="46"/>
    <col min="12329" max="12329" width="32.88671875" style="46" customWidth="1"/>
    <col min="12330" max="12330" width="5.88671875" style="46" customWidth="1"/>
    <col min="12331" max="12331" width="32.88671875" style="46" customWidth="1"/>
    <col min="12332" max="12332" width="5.88671875" style="46" customWidth="1"/>
    <col min="12333" max="12574" width="8.88671875" style="46"/>
    <col min="12575" max="12575" width="5.88671875" style="46" customWidth="1"/>
    <col min="12576" max="12576" width="32.88671875" style="46" customWidth="1"/>
    <col min="12577" max="12577" width="5.88671875" style="46" customWidth="1"/>
    <col min="12578" max="12578" width="32.88671875" style="46" customWidth="1"/>
    <col min="12579" max="12584" width="8.88671875" style="46"/>
    <col min="12585" max="12585" width="32.88671875" style="46" customWidth="1"/>
    <col min="12586" max="12586" width="5.88671875" style="46" customWidth="1"/>
    <col min="12587" max="12587" width="32.88671875" style="46" customWidth="1"/>
    <col min="12588" max="12588" width="5.88671875" style="46" customWidth="1"/>
    <col min="12589" max="12830" width="8.88671875" style="46"/>
    <col min="12831" max="12831" width="5.88671875" style="46" customWidth="1"/>
    <col min="12832" max="12832" width="32.88671875" style="46" customWidth="1"/>
    <col min="12833" max="12833" width="5.88671875" style="46" customWidth="1"/>
    <col min="12834" max="12834" width="32.88671875" style="46" customWidth="1"/>
    <col min="12835" max="12840" width="8.88671875" style="46"/>
    <col min="12841" max="12841" width="32.88671875" style="46" customWidth="1"/>
    <col min="12842" max="12842" width="5.88671875" style="46" customWidth="1"/>
    <col min="12843" max="12843" width="32.88671875" style="46" customWidth="1"/>
    <col min="12844" max="12844" width="5.88671875" style="46" customWidth="1"/>
    <col min="12845" max="13086" width="8.88671875" style="46"/>
    <col min="13087" max="13087" width="5.88671875" style="46" customWidth="1"/>
    <col min="13088" max="13088" width="32.88671875" style="46" customWidth="1"/>
    <col min="13089" max="13089" width="5.88671875" style="46" customWidth="1"/>
    <col min="13090" max="13090" width="32.88671875" style="46" customWidth="1"/>
    <col min="13091" max="13096" width="8.88671875" style="46"/>
    <col min="13097" max="13097" width="32.88671875" style="46" customWidth="1"/>
    <col min="13098" max="13098" width="5.88671875" style="46" customWidth="1"/>
    <col min="13099" max="13099" width="32.88671875" style="46" customWidth="1"/>
    <col min="13100" max="13100" width="5.88671875" style="46" customWidth="1"/>
    <col min="13101" max="13342" width="8.88671875" style="46"/>
    <col min="13343" max="13343" width="5.88671875" style="46" customWidth="1"/>
    <col min="13344" max="13344" width="32.88671875" style="46" customWidth="1"/>
    <col min="13345" max="13345" width="5.88671875" style="46" customWidth="1"/>
    <col min="13346" max="13346" width="32.88671875" style="46" customWidth="1"/>
    <col min="13347" max="13352" width="8.88671875" style="46"/>
    <col min="13353" max="13353" width="32.88671875" style="46" customWidth="1"/>
    <col min="13354" max="13354" width="5.88671875" style="46" customWidth="1"/>
    <col min="13355" max="13355" width="32.88671875" style="46" customWidth="1"/>
    <col min="13356" max="13356" width="5.88671875" style="46" customWidth="1"/>
    <col min="13357" max="13598" width="8.88671875" style="46"/>
    <col min="13599" max="13599" width="5.88671875" style="46" customWidth="1"/>
    <col min="13600" max="13600" width="32.88671875" style="46" customWidth="1"/>
    <col min="13601" max="13601" width="5.88671875" style="46" customWidth="1"/>
    <col min="13602" max="13602" width="32.88671875" style="46" customWidth="1"/>
    <col min="13603" max="13608" width="8.88671875" style="46"/>
    <col min="13609" max="13609" width="32.88671875" style="46" customWidth="1"/>
    <col min="13610" max="13610" width="5.88671875" style="46" customWidth="1"/>
    <col min="13611" max="13611" width="32.88671875" style="46" customWidth="1"/>
    <col min="13612" max="13612" width="5.88671875" style="46" customWidth="1"/>
    <col min="13613" max="13854" width="8.88671875" style="46"/>
    <col min="13855" max="13855" width="5.88671875" style="46" customWidth="1"/>
    <col min="13856" max="13856" width="32.88671875" style="46" customWidth="1"/>
    <col min="13857" max="13857" width="5.88671875" style="46" customWidth="1"/>
    <col min="13858" max="13858" width="32.88671875" style="46" customWidth="1"/>
    <col min="13859" max="13864" width="8.88671875" style="46"/>
    <col min="13865" max="13865" width="32.88671875" style="46" customWidth="1"/>
    <col min="13866" max="13866" width="5.88671875" style="46" customWidth="1"/>
    <col min="13867" max="13867" width="32.88671875" style="46" customWidth="1"/>
    <col min="13868" max="13868" width="5.88671875" style="46" customWidth="1"/>
    <col min="13869" max="14110" width="8.88671875" style="46"/>
    <col min="14111" max="14111" width="5.88671875" style="46" customWidth="1"/>
    <col min="14112" max="14112" width="32.88671875" style="46" customWidth="1"/>
    <col min="14113" max="14113" width="5.88671875" style="46" customWidth="1"/>
    <col min="14114" max="14114" width="32.88671875" style="46" customWidth="1"/>
    <col min="14115" max="14120" width="8.88671875" style="46"/>
    <col min="14121" max="14121" width="32.88671875" style="46" customWidth="1"/>
    <col min="14122" max="14122" width="5.88671875" style="46" customWidth="1"/>
    <col min="14123" max="14123" width="32.88671875" style="46" customWidth="1"/>
    <col min="14124" max="14124" width="5.88671875" style="46" customWidth="1"/>
    <col min="14125" max="14366" width="8.88671875" style="46"/>
    <col min="14367" max="14367" width="5.88671875" style="46" customWidth="1"/>
    <col min="14368" max="14368" width="32.88671875" style="46" customWidth="1"/>
    <col min="14369" max="14369" width="5.88671875" style="46" customWidth="1"/>
    <col min="14370" max="14370" width="32.88671875" style="46" customWidth="1"/>
    <col min="14371" max="14376" width="8.88671875" style="46"/>
    <col min="14377" max="14377" width="32.88671875" style="46" customWidth="1"/>
    <col min="14378" max="14378" width="5.88671875" style="46" customWidth="1"/>
    <col min="14379" max="14379" width="32.88671875" style="46" customWidth="1"/>
    <col min="14380" max="14380" width="5.88671875" style="46" customWidth="1"/>
    <col min="14381" max="14622" width="8.88671875" style="46"/>
    <col min="14623" max="14623" width="5.88671875" style="46" customWidth="1"/>
    <col min="14624" max="14624" width="32.88671875" style="46" customWidth="1"/>
    <col min="14625" max="14625" width="5.88671875" style="46" customWidth="1"/>
    <col min="14626" max="14626" width="32.88671875" style="46" customWidth="1"/>
    <col min="14627" max="14632" width="8.88671875" style="46"/>
    <col min="14633" max="14633" width="32.88671875" style="46" customWidth="1"/>
    <col min="14634" max="14634" width="5.88671875" style="46" customWidth="1"/>
    <col min="14635" max="14635" width="32.88671875" style="46" customWidth="1"/>
    <col min="14636" max="14636" width="5.88671875" style="46" customWidth="1"/>
    <col min="14637" max="14878" width="8.88671875" style="46"/>
    <col min="14879" max="14879" width="5.88671875" style="46" customWidth="1"/>
    <col min="14880" max="14880" width="32.88671875" style="46" customWidth="1"/>
    <col min="14881" max="14881" width="5.88671875" style="46" customWidth="1"/>
    <col min="14882" max="14882" width="32.88671875" style="46" customWidth="1"/>
    <col min="14883" max="14888" width="8.88671875" style="46"/>
    <col min="14889" max="14889" width="32.88671875" style="46" customWidth="1"/>
    <col min="14890" max="14890" width="5.88671875" style="46" customWidth="1"/>
    <col min="14891" max="14891" width="32.88671875" style="46" customWidth="1"/>
    <col min="14892" max="14892" width="5.88671875" style="46" customWidth="1"/>
    <col min="14893" max="15134" width="8.88671875" style="46"/>
    <col min="15135" max="15135" width="5.88671875" style="46" customWidth="1"/>
    <col min="15136" max="15136" width="32.88671875" style="46" customWidth="1"/>
    <col min="15137" max="15137" width="5.88671875" style="46" customWidth="1"/>
    <col min="15138" max="15138" width="32.88671875" style="46" customWidth="1"/>
    <col min="15139" max="15144" width="8.88671875" style="46"/>
    <col min="15145" max="15145" width="32.88671875" style="46" customWidth="1"/>
    <col min="15146" max="15146" width="5.88671875" style="46" customWidth="1"/>
    <col min="15147" max="15147" width="32.88671875" style="46" customWidth="1"/>
    <col min="15148" max="15148" width="5.88671875" style="46" customWidth="1"/>
    <col min="15149" max="15390" width="8.88671875" style="46"/>
    <col min="15391" max="15391" width="5.88671875" style="46" customWidth="1"/>
    <col min="15392" max="15392" width="32.88671875" style="46" customWidth="1"/>
    <col min="15393" max="15393" width="5.88671875" style="46" customWidth="1"/>
    <col min="15394" max="15394" width="32.88671875" style="46" customWidth="1"/>
    <col min="15395" max="15400" width="8.88671875" style="46"/>
    <col min="15401" max="15401" width="32.88671875" style="46" customWidth="1"/>
    <col min="15402" max="15402" width="5.88671875" style="46" customWidth="1"/>
    <col min="15403" max="15403" width="32.88671875" style="46" customWidth="1"/>
    <col min="15404" max="15404" width="5.88671875" style="46" customWidth="1"/>
    <col min="15405" max="15646" width="8.88671875" style="46"/>
    <col min="15647" max="15647" width="5.88671875" style="46" customWidth="1"/>
    <col min="15648" max="15648" width="32.88671875" style="46" customWidth="1"/>
    <col min="15649" max="15649" width="5.88671875" style="46" customWidth="1"/>
    <col min="15650" max="15650" width="32.88671875" style="46" customWidth="1"/>
    <col min="15651" max="15656" width="8.88671875" style="46"/>
    <col min="15657" max="15657" width="32.88671875" style="46" customWidth="1"/>
    <col min="15658" max="15658" width="5.88671875" style="46" customWidth="1"/>
    <col min="15659" max="15659" width="32.88671875" style="46" customWidth="1"/>
    <col min="15660" max="15660" width="5.88671875" style="46" customWidth="1"/>
    <col min="15661" max="15902" width="8.88671875" style="46"/>
    <col min="15903" max="15903" width="5.88671875" style="46" customWidth="1"/>
    <col min="15904" max="15904" width="32.88671875" style="46" customWidth="1"/>
    <col min="15905" max="15905" width="5.88671875" style="46" customWidth="1"/>
    <col min="15906" max="15906" width="32.88671875" style="46" customWidth="1"/>
    <col min="15907" max="15912" width="8.88671875" style="46"/>
    <col min="15913" max="15913" width="32.88671875" style="46" customWidth="1"/>
    <col min="15914" max="15914" width="5.88671875" style="46" customWidth="1"/>
    <col min="15915" max="15915" width="32.88671875" style="46" customWidth="1"/>
    <col min="15916" max="15916" width="5.88671875" style="46" customWidth="1"/>
    <col min="15917" max="16158" width="8.88671875" style="46"/>
    <col min="16159" max="16159" width="5.88671875" style="46" customWidth="1"/>
    <col min="16160" max="16160" width="32.88671875" style="46" customWidth="1"/>
    <col min="16161" max="16161" width="5.88671875" style="46" customWidth="1"/>
    <col min="16162" max="16162" width="32.88671875" style="46" customWidth="1"/>
    <col min="16163" max="16168" width="8.88671875" style="46"/>
    <col min="16169" max="16169" width="32.88671875" style="46" customWidth="1"/>
    <col min="16170" max="16170" width="5.88671875" style="46" customWidth="1"/>
    <col min="16171" max="16171" width="32.88671875" style="46" customWidth="1"/>
    <col min="16172" max="16172" width="5.88671875" style="46" customWidth="1"/>
    <col min="16173" max="16384" width="8.88671875" style="46"/>
  </cols>
  <sheetData>
    <row r="1" spans="1:53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Y1" s="31"/>
      <c r="AZ1" s="28"/>
    </row>
    <row r="2" spans="1:53" s="32" customFormat="1" ht="26.4" x14ac:dyDescent="0.5">
      <c r="A2" s="111" t="s">
        <v>521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13"/>
      <c r="AQ2" s="13"/>
      <c r="AR2" s="13"/>
      <c r="AS2" s="13"/>
      <c r="AT2" s="13"/>
      <c r="AU2" s="13"/>
      <c r="AV2" s="13"/>
      <c r="AY2" s="38"/>
    </row>
    <row r="3" spans="1:53" s="32" customFormat="1" ht="26.4" x14ac:dyDescent="0.5">
      <c r="A3" s="112" t="s">
        <v>522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5"/>
      <c r="AQ3" s="5"/>
      <c r="AR3" s="5"/>
      <c r="AS3" s="5"/>
      <c r="AT3" s="5"/>
      <c r="AU3" s="5"/>
      <c r="AV3" s="5"/>
      <c r="AY3" s="38"/>
    </row>
    <row r="4" spans="1:53" s="32" customFormat="1" ht="24" customHeight="1" x14ac:dyDescent="0.5">
      <c r="A4" s="68"/>
      <c r="B4" s="344"/>
      <c r="C4" s="597" t="s">
        <v>519</v>
      </c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9"/>
      <c r="Y4" s="618" t="s">
        <v>520</v>
      </c>
      <c r="Z4" s="619"/>
      <c r="AA4" s="619"/>
      <c r="AB4" s="619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619"/>
      <c r="AN4" s="619"/>
      <c r="AO4" s="619"/>
      <c r="AP4" s="619"/>
      <c r="AQ4" s="619"/>
      <c r="AR4" s="619"/>
      <c r="AS4" s="619"/>
      <c r="AT4" s="620"/>
      <c r="AU4" s="289"/>
      <c r="AV4" s="68"/>
      <c r="AY4" s="38"/>
    </row>
    <row r="5" spans="1:53" s="39" customFormat="1" ht="24" customHeight="1" x14ac:dyDescent="0.5">
      <c r="A5" s="603" t="s">
        <v>22</v>
      </c>
      <c r="B5" s="609" t="s">
        <v>23</v>
      </c>
      <c r="C5" s="604">
        <v>2025</v>
      </c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6"/>
      <c r="T5" s="615" t="s">
        <v>636</v>
      </c>
      <c r="U5" s="616"/>
      <c r="V5" s="616"/>
      <c r="W5" s="616"/>
      <c r="X5" s="617"/>
      <c r="Y5" s="604">
        <v>2025</v>
      </c>
      <c r="Z5" s="605"/>
      <c r="AA5" s="605"/>
      <c r="AB5" s="605"/>
      <c r="AC5" s="605"/>
      <c r="AD5" s="605"/>
      <c r="AE5" s="605"/>
      <c r="AF5" s="605"/>
      <c r="AG5" s="605"/>
      <c r="AH5" s="605"/>
      <c r="AI5" s="605"/>
      <c r="AJ5" s="605"/>
      <c r="AK5" s="605"/>
      <c r="AL5" s="605"/>
      <c r="AM5" s="605"/>
      <c r="AN5" s="605"/>
      <c r="AO5" s="606"/>
      <c r="AP5" s="615" t="s">
        <v>636</v>
      </c>
      <c r="AQ5" s="616"/>
      <c r="AR5" s="616"/>
      <c r="AS5" s="616"/>
      <c r="AT5" s="617"/>
      <c r="AU5" s="608" t="s">
        <v>241</v>
      </c>
      <c r="AV5" s="613" t="s">
        <v>243</v>
      </c>
      <c r="AY5" s="44"/>
    </row>
    <row r="6" spans="1:53" s="39" customFormat="1" ht="36" customHeight="1" x14ac:dyDescent="0.5">
      <c r="A6" s="603"/>
      <c r="B6" s="609"/>
      <c r="C6" s="296" t="s">
        <v>637</v>
      </c>
      <c r="D6" s="297" t="s">
        <v>644</v>
      </c>
      <c r="E6" s="297" t="s">
        <v>670</v>
      </c>
      <c r="F6" s="297" t="s">
        <v>671</v>
      </c>
      <c r="G6" s="297" t="s">
        <v>672</v>
      </c>
      <c r="H6" s="297" t="s">
        <v>673</v>
      </c>
      <c r="I6" s="297" t="s">
        <v>674</v>
      </c>
      <c r="J6" s="297" t="s">
        <v>675</v>
      </c>
      <c r="K6" s="297" t="s">
        <v>676</v>
      </c>
      <c r="L6" s="297" t="s">
        <v>677</v>
      </c>
      <c r="M6" s="297" t="s">
        <v>678</v>
      </c>
      <c r="N6" s="297" t="s">
        <v>679</v>
      </c>
      <c r="O6" s="297" t="s">
        <v>680</v>
      </c>
      <c r="P6" s="297" t="s">
        <v>681</v>
      </c>
      <c r="Q6" s="298" t="s">
        <v>682</v>
      </c>
      <c r="R6" s="297" t="s">
        <v>683</v>
      </c>
      <c r="S6" s="238">
        <v>2025</v>
      </c>
      <c r="T6" s="326" t="s">
        <v>637</v>
      </c>
      <c r="U6" s="327" t="s">
        <v>644</v>
      </c>
      <c r="V6" s="333" t="s">
        <v>670</v>
      </c>
      <c r="W6" s="273" t="s">
        <v>671</v>
      </c>
      <c r="X6" s="484" t="s">
        <v>672</v>
      </c>
      <c r="Y6" s="492" t="s">
        <v>637</v>
      </c>
      <c r="Z6" s="297" t="s">
        <v>644</v>
      </c>
      <c r="AA6" s="297" t="s">
        <v>670</v>
      </c>
      <c r="AB6" s="297" t="s">
        <v>671</v>
      </c>
      <c r="AC6" s="297" t="s">
        <v>672</v>
      </c>
      <c r="AD6" s="297" t="s">
        <v>673</v>
      </c>
      <c r="AE6" s="297" t="s">
        <v>674</v>
      </c>
      <c r="AF6" s="297" t="s">
        <v>675</v>
      </c>
      <c r="AG6" s="297" t="s">
        <v>676</v>
      </c>
      <c r="AH6" s="297" t="s">
        <v>677</v>
      </c>
      <c r="AI6" s="297" t="s">
        <v>678</v>
      </c>
      <c r="AJ6" s="297" t="s">
        <v>679</v>
      </c>
      <c r="AK6" s="297" t="s">
        <v>680</v>
      </c>
      <c r="AL6" s="297" t="s">
        <v>681</v>
      </c>
      <c r="AM6" s="298" t="s">
        <v>682</v>
      </c>
      <c r="AN6" s="297" t="s">
        <v>683</v>
      </c>
      <c r="AO6" s="328">
        <v>2025</v>
      </c>
      <c r="AP6" s="332" t="s">
        <v>637</v>
      </c>
      <c r="AQ6" s="327" t="s">
        <v>644</v>
      </c>
      <c r="AR6" s="333" t="s">
        <v>670</v>
      </c>
      <c r="AS6" s="297" t="s">
        <v>671</v>
      </c>
      <c r="AT6" s="484" t="s">
        <v>672</v>
      </c>
      <c r="AU6" s="608"/>
      <c r="AV6" s="613"/>
    </row>
    <row r="7" spans="1:53" s="39" customFormat="1" ht="30" customHeight="1" thickBot="1" x14ac:dyDescent="0.55000000000000004">
      <c r="A7" s="201"/>
      <c r="B7" s="207" t="s">
        <v>539</v>
      </c>
      <c r="C7" s="299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1"/>
      <c r="R7" s="300"/>
      <c r="S7" s="302"/>
      <c r="T7" s="202"/>
      <c r="U7" s="202"/>
      <c r="V7" s="202"/>
      <c r="W7" s="202"/>
      <c r="X7" s="202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02"/>
      <c r="AP7" s="202"/>
      <c r="AQ7" s="202"/>
      <c r="AR7" s="202"/>
      <c r="AS7" s="323"/>
      <c r="AT7" s="323"/>
      <c r="AU7" s="206" t="s">
        <v>540</v>
      </c>
      <c r="AV7" s="203"/>
    </row>
    <row r="8" spans="1:53" ht="18" customHeight="1" thickBot="1" x14ac:dyDescent="0.55000000000000004">
      <c r="A8" s="139"/>
      <c r="B8" s="83" t="s">
        <v>479</v>
      </c>
      <c r="C8" s="303">
        <v>7336.817649999999</v>
      </c>
      <c r="D8" s="304">
        <v>8042.3634269999993</v>
      </c>
      <c r="E8" s="304">
        <v>7958.7631929999998</v>
      </c>
      <c r="F8" s="304">
        <v>23337.944267999999</v>
      </c>
      <c r="G8" s="304">
        <v>7888.0312520000007</v>
      </c>
      <c r="H8" s="304">
        <v>6708.2869519999986</v>
      </c>
      <c r="I8" s="304">
        <v>8588.0230970000011</v>
      </c>
      <c r="J8" s="304">
        <v>23184.341299</v>
      </c>
      <c r="K8" s="304">
        <v>7513.2460210000008</v>
      </c>
      <c r="L8" s="304">
        <v>7285.7683779999998</v>
      </c>
      <c r="M8" s="304">
        <v>7646.9067139999997</v>
      </c>
      <c r="N8" s="304">
        <v>22445.921114000001</v>
      </c>
      <c r="O8" s="304">
        <v>7703.3710210000008</v>
      </c>
      <c r="P8" s="304">
        <v>7164.2351610000014</v>
      </c>
      <c r="Q8" s="305">
        <v>7497.1804830000001</v>
      </c>
      <c r="R8" s="304">
        <v>22364.786666</v>
      </c>
      <c r="S8" s="306">
        <v>91332.993346000003</v>
      </c>
      <c r="T8" s="334">
        <v>6305.5536080000002</v>
      </c>
      <c r="U8" s="335">
        <v>7258.8954050000002</v>
      </c>
      <c r="V8" s="442">
        <v>8846.6720249999998</v>
      </c>
      <c r="W8" s="335">
        <v>22411.121035</v>
      </c>
      <c r="X8" s="485">
        <v>8114.1729580000001</v>
      </c>
      <c r="Y8" s="493">
        <v>3880.8999370000001</v>
      </c>
      <c r="Z8" s="304">
        <v>4783.1325800000004</v>
      </c>
      <c r="AA8" s="304">
        <v>3914.6123480000001</v>
      </c>
      <c r="AB8" s="304">
        <v>12578.644866000001</v>
      </c>
      <c r="AC8" s="304">
        <v>2810.5864510000001</v>
      </c>
      <c r="AD8" s="304">
        <v>3917.4464379999999</v>
      </c>
      <c r="AE8" s="304">
        <v>2802.1976559999998</v>
      </c>
      <c r="AF8" s="304">
        <v>9530.2305449999985</v>
      </c>
      <c r="AG8" s="304">
        <v>3565.1975859999998</v>
      </c>
      <c r="AH8" s="304">
        <v>3577.7714430000001</v>
      </c>
      <c r="AI8" s="304">
        <v>3129.9860779999999</v>
      </c>
      <c r="AJ8" s="304">
        <v>10272.955104999999</v>
      </c>
      <c r="AK8" s="304">
        <v>4305.393102</v>
      </c>
      <c r="AL8" s="304">
        <v>3630.0542190000001</v>
      </c>
      <c r="AM8" s="305">
        <v>3560.373619</v>
      </c>
      <c r="AN8" s="304">
        <v>11495.82094</v>
      </c>
      <c r="AO8" s="329">
        <v>43877.651459000001</v>
      </c>
      <c r="AP8" s="334">
        <v>3451.92571</v>
      </c>
      <c r="AQ8" s="335">
        <v>3497.3912660000001</v>
      </c>
      <c r="AR8" s="442">
        <v>3635.59213</v>
      </c>
      <c r="AS8" s="335">
        <v>10584.909105999999</v>
      </c>
      <c r="AT8" s="485">
        <v>5176.9627330000003</v>
      </c>
      <c r="AU8" s="290" t="s">
        <v>485</v>
      </c>
      <c r="AV8" s="139"/>
      <c r="AW8" s="235"/>
      <c r="AY8" s="235"/>
      <c r="AZ8" s="46"/>
      <c r="BA8" s="235"/>
    </row>
    <row r="9" spans="1:53" ht="18" customHeight="1" x14ac:dyDescent="0.5">
      <c r="A9" s="94">
        <v>1</v>
      </c>
      <c r="B9" s="131" t="s">
        <v>442</v>
      </c>
      <c r="C9" s="307">
        <v>4296.2799169999998</v>
      </c>
      <c r="D9" s="308">
        <v>5658.825683</v>
      </c>
      <c r="E9" s="308">
        <v>4540.7147949999999</v>
      </c>
      <c r="F9" s="308">
        <v>14495.820395000001</v>
      </c>
      <c r="G9" s="308">
        <v>4770.9654650000002</v>
      </c>
      <c r="H9" s="308">
        <v>4112.0848429999996</v>
      </c>
      <c r="I9" s="308">
        <v>5901.4037630000003</v>
      </c>
      <c r="J9" s="308">
        <v>14784.454071</v>
      </c>
      <c r="K9" s="308">
        <v>5314.7094770000003</v>
      </c>
      <c r="L9" s="308">
        <v>4945.3665780000001</v>
      </c>
      <c r="M9" s="308">
        <v>3967.9717289999999</v>
      </c>
      <c r="N9" s="308">
        <v>14228.047784</v>
      </c>
      <c r="O9" s="308">
        <v>5248.8762999999999</v>
      </c>
      <c r="P9" s="308">
        <v>5160.4516229999999</v>
      </c>
      <c r="Q9" s="309">
        <v>5101.5945890000003</v>
      </c>
      <c r="R9" s="308">
        <v>15510.922511999999</v>
      </c>
      <c r="S9" s="310">
        <v>59019.244762000002</v>
      </c>
      <c r="T9" s="336">
        <v>4048.0662259999999</v>
      </c>
      <c r="U9" s="337">
        <v>5329.3780479999996</v>
      </c>
      <c r="V9" s="443">
        <v>6176.6361470000002</v>
      </c>
      <c r="W9" s="337">
        <v>15554.08042</v>
      </c>
      <c r="X9" s="486">
        <v>4377.7052389999999</v>
      </c>
      <c r="Y9" s="460">
        <v>2827.4329339999999</v>
      </c>
      <c r="Z9" s="308">
        <v>3542.6995259999999</v>
      </c>
      <c r="AA9" s="308">
        <v>2899.181994</v>
      </c>
      <c r="AB9" s="308">
        <v>9269.3144539999994</v>
      </c>
      <c r="AC9" s="308">
        <v>1339.609107</v>
      </c>
      <c r="AD9" s="308">
        <v>2419.5269709999998</v>
      </c>
      <c r="AE9" s="308">
        <v>1672.634798</v>
      </c>
      <c r="AF9" s="308">
        <v>5431.7708759999996</v>
      </c>
      <c r="AG9" s="308">
        <v>2062.8224019999998</v>
      </c>
      <c r="AH9" s="308">
        <v>2475.0509109999998</v>
      </c>
      <c r="AI9" s="308">
        <v>2076.8522109999999</v>
      </c>
      <c r="AJ9" s="308">
        <v>6614.7255230000001</v>
      </c>
      <c r="AK9" s="308">
        <v>2516.4552819999999</v>
      </c>
      <c r="AL9" s="308">
        <v>2319.3321540000002</v>
      </c>
      <c r="AM9" s="309">
        <v>2192.8042420000002</v>
      </c>
      <c r="AN9" s="308">
        <v>7028.5916779999998</v>
      </c>
      <c r="AO9" s="324">
        <v>28344.402531</v>
      </c>
      <c r="AP9" s="336">
        <v>2033.867397</v>
      </c>
      <c r="AQ9" s="337">
        <v>2319.269374</v>
      </c>
      <c r="AR9" s="443">
        <v>2961.963546</v>
      </c>
      <c r="AS9" s="337">
        <v>7315.1003170000004</v>
      </c>
      <c r="AT9" s="486">
        <v>3830.654039</v>
      </c>
      <c r="AU9" s="291" t="s">
        <v>461</v>
      </c>
      <c r="AV9" s="133">
        <v>1</v>
      </c>
      <c r="AW9" s="235"/>
      <c r="AY9" s="235"/>
      <c r="AZ9" s="46"/>
      <c r="BA9" s="235"/>
    </row>
    <row r="10" spans="1:53" ht="18" customHeight="1" x14ac:dyDescent="0.5">
      <c r="A10" s="97"/>
      <c r="B10" s="134" t="s">
        <v>480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3"/>
      <c r="R10" s="312"/>
      <c r="S10" s="314"/>
      <c r="T10" s="338"/>
      <c r="U10" s="339"/>
      <c r="V10" s="444"/>
      <c r="W10" s="339"/>
      <c r="X10" s="487"/>
      <c r="Y10" s="459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3"/>
      <c r="AN10" s="312"/>
      <c r="AO10" s="325"/>
      <c r="AP10" s="338"/>
      <c r="AQ10" s="339"/>
      <c r="AR10" s="444"/>
      <c r="AS10" s="339"/>
      <c r="AT10" s="487"/>
      <c r="AU10" s="292" t="s">
        <v>486</v>
      </c>
      <c r="AV10" s="136"/>
      <c r="AW10" s="235"/>
      <c r="AY10" s="235"/>
      <c r="AZ10" s="46"/>
      <c r="BA10" s="235"/>
    </row>
    <row r="11" spans="1:53" ht="18" customHeight="1" x14ac:dyDescent="0.5">
      <c r="A11" s="94">
        <v>2</v>
      </c>
      <c r="B11" s="137" t="s">
        <v>443</v>
      </c>
      <c r="C11" s="307">
        <v>1246.653489</v>
      </c>
      <c r="D11" s="308">
        <v>831.38971000000004</v>
      </c>
      <c r="E11" s="308">
        <v>1852.4961920000001</v>
      </c>
      <c r="F11" s="308">
        <v>3930.5393899999999</v>
      </c>
      <c r="G11" s="308">
        <v>1307.883734</v>
      </c>
      <c r="H11" s="308">
        <v>1151.246406</v>
      </c>
      <c r="I11" s="308">
        <v>1551.829013</v>
      </c>
      <c r="J11" s="308">
        <v>4010.9591519999999</v>
      </c>
      <c r="K11" s="308">
        <v>925.83920899999998</v>
      </c>
      <c r="L11" s="308">
        <v>1078.297466</v>
      </c>
      <c r="M11" s="308">
        <v>1551.1780859999999</v>
      </c>
      <c r="N11" s="308">
        <v>3555.3147610000001</v>
      </c>
      <c r="O11" s="308">
        <v>1166.179975</v>
      </c>
      <c r="P11" s="308">
        <v>934.94352600000002</v>
      </c>
      <c r="Q11" s="309">
        <v>1590.9291009999999</v>
      </c>
      <c r="R11" s="308">
        <v>3692.0526030000001</v>
      </c>
      <c r="S11" s="310">
        <v>15188.865906000001</v>
      </c>
      <c r="T11" s="336">
        <v>888.26967300000001</v>
      </c>
      <c r="U11" s="337">
        <v>747.67208500000004</v>
      </c>
      <c r="V11" s="443">
        <v>2134.8716709999999</v>
      </c>
      <c r="W11" s="337">
        <v>3770.8134300000002</v>
      </c>
      <c r="X11" s="486">
        <v>3024.7190190000001</v>
      </c>
      <c r="Y11" s="460">
        <v>342.23894799999999</v>
      </c>
      <c r="Z11" s="308">
        <v>427.14783</v>
      </c>
      <c r="AA11" s="308">
        <v>430.90241800000001</v>
      </c>
      <c r="AB11" s="308">
        <v>1200.2891959999999</v>
      </c>
      <c r="AC11" s="308">
        <v>338.30258500000002</v>
      </c>
      <c r="AD11" s="308">
        <v>713.42043200000001</v>
      </c>
      <c r="AE11" s="308">
        <v>410.91610600000001</v>
      </c>
      <c r="AF11" s="308">
        <v>1462.6391229999999</v>
      </c>
      <c r="AG11" s="308">
        <v>433.97859299999999</v>
      </c>
      <c r="AH11" s="308">
        <v>364.64576199999999</v>
      </c>
      <c r="AI11" s="308">
        <v>323.07944199999997</v>
      </c>
      <c r="AJ11" s="308">
        <v>1121.703798</v>
      </c>
      <c r="AK11" s="308">
        <v>328.12112999999999</v>
      </c>
      <c r="AL11" s="308">
        <v>443.82824299999999</v>
      </c>
      <c r="AM11" s="309">
        <v>394.62124599999999</v>
      </c>
      <c r="AN11" s="308">
        <v>1166.5706190000001</v>
      </c>
      <c r="AO11" s="324">
        <v>4951.2027369999996</v>
      </c>
      <c r="AP11" s="336">
        <v>394.16997400000002</v>
      </c>
      <c r="AQ11" s="337">
        <v>351.14893699999999</v>
      </c>
      <c r="AR11" s="443">
        <v>288.42186400000003</v>
      </c>
      <c r="AS11" s="337">
        <v>1033.7407760000001</v>
      </c>
      <c r="AT11" s="486">
        <v>687.55327199999999</v>
      </c>
      <c r="AU11" s="293" t="s">
        <v>462</v>
      </c>
      <c r="AV11" s="133">
        <v>2</v>
      </c>
      <c r="AW11" s="235"/>
      <c r="AY11" s="235"/>
      <c r="AZ11" s="46"/>
      <c r="BA11" s="235"/>
    </row>
    <row r="12" spans="1:53" ht="18" customHeight="1" x14ac:dyDescent="0.5">
      <c r="A12" s="97">
        <v>3</v>
      </c>
      <c r="B12" s="138" t="s">
        <v>444</v>
      </c>
      <c r="C12" s="311">
        <v>84.439982999999998</v>
      </c>
      <c r="D12" s="312">
        <v>32.950507000000002</v>
      </c>
      <c r="E12" s="312">
        <v>34.635418999999999</v>
      </c>
      <c r="F12" s="312">
        <v>152.02590799999999</v>
      </c>
      <c r="G12" s="312">
        <v>28.290300999999999</v>
      </c>
      <c r="H12" s="312">
        <v>29.418865</v>
      </c>
      <c r="I12" s="312">
        <v>32.588714000000003</v>
      </c>
      <c r="J12" s="312">
        <v>90.297880000000006</v>
      </c>
      <c r="K12" s="312">
        <v>37.723959999999998</v>
      </c>
      <c r="L12" s="312">
        <v>44.012694000000003</v>
      </c>
      <c r="M12" s="312">
        <v>55.930838000000001</v>
      </c>
      <c r="N12" s="312">
        <v>137.66749200000001</v>
      </c>
      <c r="O12" s="312">
        <v>40.170290999999999</v>
      </c>
      <c r="P12" s="312">
        <v>42.773198999999998</v>
      </c>
      <c r="Q12" s="313">
        <v>50.222417999999998</v>
      </c>
      <c r="R12" s="312">
        <v>133.165908</v>
      </c>
      <c r="S12" s="314">
        <v>513.15718700000002</v>
      </c>
      <c r="T12" s="338">
        <v>47.735413000000001</v>
      </c>
      <c r="U12" s="339">
        <v>37.219453999999999</v>
      </c>
      <c r="V12" s="444">
        <v>33.195672000000002</v>
      </c>
      <c r="W12" s="339">
        <v>118.150538</v>
      </c>
      <c r="X12" s="487">
        <v>32.496434999999998</v>
      </c>
      <c r="Y12" s="459">
        <v>355.45436999999998</v>
      </c>
      <c r="Z12" s="312">
        <v>600.69488000000001</v>
      </c>
      <c r="AA12" s="312">
        <v>372.59486500000003</v>
      </c>
      <c r="AB12" s="312">
        <v>1328.744115</v>
      </c>
      <c r="AC12" s="312">
        <v>562.16478099999995</v>
      </c>
      <c r="AD12" s="312">
        <v>578.52368100000001</v>
      </c>
      <c r="AE12" s="312">
        <v>290.194613</v>
      </c>
      <c r="AF12" s="312">
        <v>1430.8830760000001</v>
      </c>
      <c r="AG12" s="312">
        <v>619.95538899999997</v>
      </c>
      <c r="AH12" s="312">
        <v>494.84664500000002</v>
      </c>
      <c r="AI12" s="312">
        <v>444.049915</v>
      </c>
      <c r="AJ12" s="312">
        <v>1558.851948</v>
      </c>
      <c r="AK12" s="312">
        <v>601.08739100000003</v>
      </c>
      <c r="AL12" s="312">
        <v>685.46047199999998</v>
      </c>
      <c r="AM12" s="313">
        <v>750.55999199999997</v>
      </c>
      <c r="AN12" s="312">
        <v>2037.107855</v>
      </c>
      <c r="AO12" s="325">
        <v>6355.5869949999997</v>
      </c>
      <c r="AP12" s="338">
        <v>713.24170300000003</v>
      </c>
      <c r="AQ12" s="339">
        <v>348.16956699999997</v>
      </c>
      <c r="AR12" s="444">
        <v>278.62514399999998</v>
      </c>
      <c r="AS12" s="339">
        <v>1340.0364139999999</v>
      </c>
      <c r="AT12" s="487">
        <v>495.26564100000002</v>
      </c>
      <c r="AU12" s="294" t="s">
        <v>463</v>
      </c>
      <c r="AV12" s="136">
        <v>3</v>
      </c>
      <c r="AW12" s="235"/>
      <c r="AY12" s="235"/>
      <c r="AZ12" s="46"/>
      <c r="BA12" s="235"/>
    </row>
    <row r="13" spans="1:53" ht="18" customHeight="1" x14ac:dyDescent="0.5">
      <c r="A13" s="94">
        <v>4</v>
      </c>
      <c r="B13" s="137" t="s">
        <v>445</v>
      </c>
      <c r="C13" s="307">
        <v>758.62642600000004</v>
      </c>
      <c r="D13" s="308">
        <v>576.96471099999997</v>
      </c>
      <c r="E13" s="308">
        <v>1009.313684</v>
      </c>
      <c r="F13" s="308">
        <v>2344.9048210000001</v>
      </c>
      <c r="G13" s="308">
        <v>1419.3733380000001</v>
      </c>
      <c r="H13" s="308">
        <v>1049.2290860000001</v>
      </c>
      <c r="I13" s="308">
        <v>739.226088</v>
      </c>
      <c r="J13" s="308">
        <v>3207.8285110000002</v>
      </c>
      <c r="K13" s="308">
        <v>958.07944699999996</v>
      </c>
      <c r="L13" s="308">
        <v>858.46951999999999</v>
      </c>
      <c r="M13" s="308">
        <v>839.64912800000002</v>
      </c>
      <c r="N13" s="308">
        <v>2656.1980960000001</v>
      </c>
      <c r="O13" s="308">
        <v>695.14079800000002</v>
      </c>
      <c r="P13" s="308">
        <v>715.80843000000004</v>
      </c>
      <c r="Q13" s="309">
        <v>326.63767000000001</v>
      </c>
      <c r="R13" s="308">
        <v>1737.586898</v>
      </c>
      <c r="S13" s="310">
        <v>9946.5183259999994</v>
      </c>
      <c r="T13" s="336">
        <v>729.42090299999995</v>
      </c>
      <c r="U13" s="337">
        <v>919.77749500000004</v>
      </c>
      <c r="V13" s="443">
        <v>294.58224200000001</v>
      </c>
      <c r="W13" s="337">
        <v>1943.7806390000001</v>
      </c>
      <c r="X13" s="486">
        <v>381.843301</v>
      </c>
      <c r="Y13" s="460">
        <v>344.73508500000003</v>
      </c>
      <c r="Z13" s="308">
        <v>191.82274899999999</v>
      </c>
      <c r="AA13" s="308">
        <v>198.99884599999999</v>
      </c>
      <c r="AB13" s="308">
        <v>735.55668000000003</v>
      </c>
      <c r="AC13" s="308">
        <v>545.67578700000001</v>
      </c>
      <c r="AD13" s="308">
        <v>186.04184599999999</v>
      </c>
      <c r="AE13" s="308">
        <v>384.03619700000002</v>
      </c>
      <c r="AF13" s="308">
        <v>1115.753829</v>
      </c>
      <c r="AG13" s="308">
        <v>417.92007100000001</v>
      </c>
      <c r="AH13" s="308">
        <v>213.239687</v>
      </c>
      <c r="AI13" s="308">
        <v>263.627296</v>
      </c>
      <c r="AJ13" s="308">
        <v>894.78705300000001</v>
      </c>
      <c r="AK13" s="308">
        <v>843.45874600000002</v>
      </c>
      <c r="AL13" s="308">
        <v>159.816923</v>
      </c>
      <c r="AM13" s="309">
        <v>205.51919699999999</v>
      </c>
      <c r="AN13" s="308">
        <v>1208.794866</v>
      </c>
      <c r="AO13" s="324">
        <v>3954.892429</v>
      </c>
      <c r="AP13" s="336">
        <v>299.62040000000002</v>
      </c>
      <c r="AQ13" s="337">
        <v>468.451774</v>
      </c>
      <c r="AR13" s="443">
        <v>98.148144000000002</v>
      </c>
      <c r="AS13" s="337">
        <v>866.22031800000002</v>
      </c>
      <c r="AT13" s="486">
        <v>156.08780200000001</v>
      </c>
      <c r="AU13" s="293" t="s">
        <v>464</v>
      </c>
      <c r="AV13" s="133">
        <v>4</v>
      </c>
      <c r="AW13" s="235"/>
      <c r="AY13" s="235"/>
      <c r="AZ13" s="46"/>
      <c r="BA13" s="235"/>
    </row>
    <row r="14" spans="1:53" ht="18" customHeight="1" thickBot="1" x14ac:dyDescent="0.55000000000000004">
      <c r="A14" s="97">
        <v>5</v>
      </c>
      <c r="B14" s="138" t="s">
        <v>446</v>
      </c>
      <c r="C14" s="311">
        <v>950.81783499999995</v>
      </c>
      <c r="D14" s="312">
        <v>942.23281599999996</v>
      </c>
      <c r="E14" s="312">
        <v>521.60310300000003</v>
      </c>
      <c r="F14" s="312">
        <v>2414.6537539999999</v>
      </c>
      <c r="G14" s="312">
        <v>361.51841400000001</v>
      </c>
      <c r="H14" s="312">
        <v>366.30775199999999</v>
      </c>
      <c r="I14" s="312">
        <v>362.97551900000002</v>
      </c>
      <c r="J14" s="312">
        <v>1090.8016849999999</v>
      </c>
      <c r="K14" s="312">
        <v>276.89392800000002</v>
      </c>
      <c r="L14" s="312">
        <v>359.62212</v>
      </c>
      <c r="M14" s="312">
        <v>1232.176933</v>
      </c>
      <c r="N14" s="312">
        <v>1868.6929809999999</v>
      </c>
      <c r="O14" s="312">
        <v>553.00365699999998</v>
      </c>
      <c r="P14" s="312">
        <v>310.25838299999998</v>
      </c>
      <c r="Q14" s="313">
        <v>427.79670499999997</v>
      </c>
      <c r="R14" s="312">
        <v>1291.058745</v>
      </c>
      <c r="S14" s="314">
        <v>6665.2071649999998</v>
      </c>
      <c r="T14" s="338">
        <v>592.06139299999995</v>
      </c>
      <c r="U14" s="339">
        <v>224.84832299999999</v>
      </c>
      <c r="V14" s="444">
        <v>207.38629299999999</v>
      </c>
      <c r="W14" s="339">
        <v>1024.296008</v>
      </c>
      <c r="X14" s="487">
        <v>297.40896400000003</v>
      </c>
      <c r="Y14" s="459">
        <v>11.038600000000001</v>
      </c>
      <c r="Z14" s="312">
        <v>20.767595</v>
      </c>
      <c r="AA14" s="312">
        <v>12.934225</v>
      </c>
      <c r="AB14" s="312">
        <v>44.740420999999998</v>
      </c>
      <c r="AC14" s="312">
        <v>24.834191000000001</v>
      </c>
      <c r="AD14" s="312">
        <v>19.933508</v>
      </c>
      <c r="AE14" s="312">
        <v>44.415942000000001</v>
      </c>
      <c r="AF14" s="312">
        <v>89.183640999999994</v>
      </c>
      <c r="AG14" s="312">
        <v>30.521131</v>
      </c>
      <c r="AH14" s="312">
        <v>29.988437999999999</v>
      </c>
      <c r="AI14" s="312">
        <v>22.377213999999999</v>
      </c>
      <c r="AJ14" s="312">
        <v>82.886782999999994</v>
      </c>
      <c r="AK14" s="312">
        <v>16.270553</v>
      </c>
      <c r="AL14" s="312">
        <v>21.616427000000002</v>
      </c>
      <c r="AM14" s="313">
        <v>16.868942000000001</v>
      </c>
      <c r="AN14" s="312">
        <v>54.755921999999998</v>
      </c>
      <c r="AO14" s="325">
        <v>271.56676700000003</v>
      </c>
      <c r="AP14" s="338">
        <v>11.026236000000001</v>
      </c>
      <c r="AQ14" s="339">
        <v>10.351614</v>
      </c>
      <c r="AR14" s="444">
        <v>8.4334319999999998</v>
      </c>
      <c r="AS14" s="339">
        <v>29.811281000000001</v>
      </c>
      <c r="AT14" s="487">
        <v>7.4019789999999999</v>
      </c>
      <c r="AU14" s="294" t="s">
        <v>465</v>
      </c>
      <c r="AV14" s="136">
        <v>5</v>
      </c>
      <c r="AW14" s="235"/>
      <c r="AY14" s="235"/>
      <c r="AZ14" s="46"/>
      <c r="BA14" s="235"/>
    </row>
    <row r="15" spans="1:53" ht="18" customHeight="1" thickBot="1" x14ac:dyDescent="0.55000000000000004">
      <c r="A15" s="139"/>
      <c r="B15" s="83" t="s">
        <v>481</v>
      </c>
      <c r="C15" s="303">
        <v>4056.0691830000001</v>
      </c>
      <c r="D15" s="304">
        <v>4821.4293960000005</v>
      </c>
      <c r="E15" s="304">
        <v>5218.4632700000002</v>
      </c>
      <c r="F15" s="304">
        <v>14095.961847</v>
      </c>
      <c r="G15" s="304">
        <v>7131.6267710000002</v>
      </c>
      <c r="H15" s="304">
        <v>6351.3938449999996</v>
      </c>
      <c r="I15" s="304">
        <v>4715.5704589999996</v>
      </c>
      <c r="J15" s="304">
        <v>18198.591075</v>
      </c>
      <c r="K15" s="304">
        <v>5729.7537810000003</v>
      </c>
      <c r="L15" s="304">
        <v>6758.666725</v>
      </c>
      <c r="M15" s="304">
        <v>5801.2854749999997</v>
      </c>
      <c r="N15" s="304">
        <v>18289.705979999999</v>
      </c>
      <c r="O15" s="304">
        <v>7357.2526969999999</v>
      </c>
      <c r="P15" s="304">
        <v>7790.8267379999998</v>
      </c>
      <c r="Q15" s="305">
        <v>6420.9855040000002</v>
      </c>
      <c r="R15" s="304">
        <v>21569.064939</v>
      </c>
      <c r="S15" s="306">
        <v>72153.323842000013</v>
      </c>
      <c r="T15" s="334">
        <v>3987.9133320000001</v>
      </c>
      <c r="U15" s="335">
        <v>4441.4595810000001</v>
      </c>
      <c r="V15" s="442">
        <v>4153.6490409999997</v>
      </c>
      <c r="W15" s="335">
        <v>12583.021954</v>
      </c>
      <c r="X15" s="485">
        <v>5355.5603410000003</v>
      </c>
      <c r="Y15" s="493">
        <v>10246.678517</v>
      </c>
      <c r="Z15" s="304">
        <v>8424.5574659999984</v>
      </c>
      <c r="AA15" s="304">
        <v>8971.3411459999988</v>
      </c>
      <c r="AB15" s="304">
        <v>27642.577128000001</v>
      </c>
      <c r="AC15" s="304">
        <v>10477.772174</v>
      </c>
      <c r="AD15" s="304">
        <v>10011.537167</v>
      </c>
      <c r="AE15" s="304">
        <v>8529.0803579999993</v>
      </c>
      <c r="AF15" s="304">
        <v>29018.389697999999</v>
      </c>
      <c r="AG15" s="304">
        <v>9957.6926620000013</v>
      </c>
      <c r="AH15" s="304">
        <v>8807.408743</v>
      </c>
      <c r="AI15" s="304">
        <v>9592.2035479999995</v>
      </c>
      <c r="AJ15" s="304">
        <v>28357.304952999999</v>
      </c>
      <c r="AK15" s="304">
        <v>9619.4453120000016</v>
      </c>
      <c r="AL15" s="304">
        <v>11184.053956</v>
      </c>
      <c r="AM15" s="305">
        <v>9521.3493060000001</v>
      </c>
      <c r="AN15" s="304">
        <v>30324.848576</v>
      </c>
      <c r="AO15" s="329">
        <v>115343.120356</v>
      </c>
      <c r="AP15" s="334">
        <v>9015.4817989999992</v>
      </c>
      <c r="AQ15" s="335">
        <v>9297.8344579999994</v>
      </c>
      <c r="AR15" s="442">
        <v>7579.7763530000002</v>
      </c>
      <c r="AS15" s="335">
        <v>25893.09261</v>
      </c>
      <c r="AT15" s="485">
        <v>7700.4657049999996</v>
      </c>
      <c r="AU15" s="290" t="s">
        <v>487</v>
      </c>
      <c r="AV15" s="139"/>
      <c r="AW15" s="235"/>
      <c r="AY15" s="235"/>
      <c r="AZ15" s="46"/>
      <c r="BA15" s="235"/>
    </row>
    <row r="16" spans="1:53" ht="18" customHeight="1" x14ac:dyDescent="0.5">
      <c r="A16" s="94">
        <v>6</v>
      </c>
      <c r="B16" s="131" t="s">
        <v>447</v>
      </c>
      <c r="C16" s="307">
        <v>3343.2338439999999</v>
      </c>
      <c r="D16" s="308">
        <v>4048.9570819999999</v>
      </c>
      <c r="E16" s="308">
        <v>3521.5914039999998</v>
      </c>
      <c r="F16" s="308">
        <v>10913.782331</v>
      </c>
      <c r="G16" s="308">
        <v>5809.4846070000003</v>
      </c>
      <c r="H16" s="308">
        <v>4668.669226</v>
      </c>
      <c r="I16" s="308">
        <v>3306.3577639999999</v>
      </c>
      <c r="J16" s="308">
        <v>13784.511597000001</v>
      </c>
      <c r="K16" s="308">
        <v>4601.3329510000003</v>
      </c>
      <c r="L16" s="308">
        <v>4691.2453839999998</v>
      </c>
      <c r="M16" s="308">
        <v>3496.5852639999998</v>
      </c>
      <c r="N16" s="308">
        <v>12789.163599</v>
      </c>
      <c r="O16" s="308">
        <v>6236.0881159999999</v>
      </c>
      <c r="P16" s="308">
        <v>6566.8089129999998</v>
      </c>
      <c r="Q16" s="309">
        <v>5640.665027</v>
      </c>
      <c r="R16" s="308">
        <v>18443.562055999999</v>
      </c>
      <c r="S16" s="310">
        <v>55931.019582000001</v>
      </c>
      <c r="T16" s="336">
        <v>2903.6100160000001</v>
      </c>
      <c r="U16" s="337">
        <v>3303.679486</v>
      </c>
      <c r="V16" s="443">
        <v>2855.288481</v>
      </c>
      <c r="W16" s="337">
        <v>9062.5779829999992</v>
      </c>
      <c r="X16" s="486">
        <v>3959.3317120000002</v>
      </c>
      <c r="Y16" s="460">
        <v>6414.0714589999998</v>
      </c>
      <c r="Z16" s="308">
        <v>5731.8885410000003</v>
      </c>
      <c r="AA16" s="308">
        <v>6224.3260829999999</v>
      </c>
      <c r="AB16" s="308">
        <v>18370.286081999999</v>
      </c>
      <c r="AC16" s="308">
        <v>7630.3091619999996</v>
      </c>
      <c r="AD16" s="308">
        <v>7042.1402630000002</v>
      </c>
      <c r="AE16" s="308">
        <v>6056.1026670000001</v>
      </c>
      <c r="AF16" s="308">
        <v>20728.552092000002</v>
      </c>
      <c r="AG16" s="308">
        <v>7503.7604309999997</v>
      </c>
      <c r="AH16" s="308">
        <v>6250.1832039999999</v>
      </c>
      <c r="AI16" s="308">
        <v>7210.0903259999995</v>
      </c>
      <c r="AJ16" s="308">
        <v>20964.033960000001</v>
      </c>
      <c r="AK16" s="308">
        <v>7025.1459139999997</v>
      </c>
      <c r="AL16" s="308">
        <v>8799.3461779999998</v>
      </c>
      <c r="AM16" s="309">
        <v>6564.0257419999998</v>
      </c>
      <c r="AN16" s="308">
        <v>22388.517834999999</v>
      </c>
      <c r="AO16" s="324">
        <v>82451.389968999996</v>
      </c>
      <c r="AP16" s="336">
        <v>6022.1392290000003</v>
      </c>
      <c r="AQ16" s="337">
        <v>6703.0622979999998</v>
      </c>
      <c r="AR16" s="443">
        <v>5520.4796480000005</v>
      </c>
      <c r="AS16" s="337">
        <v>18245.681175000002</v>
      </c>
      <c r="AT16" s="486">
        <v>5769.568542</v>
      </c>
      <c r="AU16" s="291" t="s">
        <v>466</v>
      </c>
      <c r="AV16" s="133">
        <v>6</v>
      </c>
      <c r="AW16" s="235"/>
      <c r="AY16" s="235"/>
      <c r="AZ16" s="46"/>
      <c r="BA16" s="235"/>
    </row>
    <row r="17" spans="1:53" ht="18" customHeight="1" x14ac:dyDescent="0.5">
      <c r="A17" s="97"/>
      <c r="B17" s="134" t="s">
        <v>482</v>
      </c>
      <c r="C17" s="311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3"/>
      <c r="R17" s="312"/>
      <c r="S17" s="314"/>
      <c r="T17" s="338"/>
      <c r="U17" s="339"/>
      <c r="V17" s="444"/>
      <c r="W17" s="339"/>
      <c r="X17" s="487"/>
      <c r="Y17" s="459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3"/>
      <c r="AN17" s="312"/>
      <c r="AO17" s="325"/>
      <c r="AP17" s="338"/>
      <c r="AQ17" s="339"/>
      <c r="AR17" s="444"/>
      <c r="AS17" s="339"/>
      <c r="AT17" s="487"/>
      <c r="AU17" s="292" t="s">
        <v>488</v>
      </c>
      <c r="AV17" s="136"/>
      <c r="AW17" s="235"/>
      <c r="AY17" s="235"/>
      <c r="AZ17" s="46"/>
      <c r="BA17" s="235"/>
    </row>
    <row r="18" spans="1:53" ht="18" customHeight="1" x14ac:dyDescent="0.5">
      <c r="A18" s="94">
        <v>7</v>
      </c>
      <c r="B18" s="137" t="s">
        <v>448</v>
      </c>
      <c r="C18" s="307">
        <v>9.1331670000000003</v>
      </c>
      <c r="D18" s="308">
        <v>9.344519</v>
      </c>
      <c r="E18" s="308">
        <v>189.76902999999999</v>
      </c>
      <c r="F18" s="308">
        <v>208.24671499999999</v>
      </c>
      <c r="G18" s="308">
        <v>9.0756779999999999</v>
      </c>
      <c r="H18" s="308">
        <v>165.462425</v>
      </c>
      <c r="I18" s="308">
        <v>20.601970999999999</v>
      </c>
      <c r="J18" s="308">
        <v>195.140074</v>
      </c>
      <c r="K18" s="308">
        <v>20.087679000000001</v>
      </c>
      <c r="L18" s="308">
        <v>22.570930000000001</v>
      </c>
      <c r="M18" s="308">
        <v>723.45480699999996</v>
      </c>
      <c r="N18" s="308">
        <v>766.11341600000003</v>
      </c>
      <c r="O18" s="308">
        <v>9.7839220000000005</v>
      </c>
      <c r="P18" s="308">
        <v>170.39858699999999</v>
      </c>
      <c r="Q18" s="309">
        <v>16.566775</v>
      </c>
      <c r="R18" s="308">
        <v>196.74928399999999</v>
      </c>
      <c r="S18" s="310">
        <v>1366.2494899999999</v>
      </c>
      <c r="T18" s="336">
        <v>11.625299</v>
      </c>
      <c r="U18" s="337">
        <v>267.51661899999999</v>
      </c>
      <c r="V18" s="443">
        <v>7.8142399999999999</v>
      </c>
      <c r="W18" s="337">
        <v>286.95615900000001</v>
      </c>
      <c r="X18" s="486">
        <v>418.75451299999997</v>
      </c>
      <c r="Y18" s="460">
        <v>82.951036000000002</v>
      </c>
      <c r="Z18" s="308">
        <v>85.141864999999996</v>
      </c>
      <c r="AA18" s="308">
        <v>201.59803299999999</v>
      </c>
      <c r="AB18" s="308">
        <v>369.69093400000003</v>
      </c>
      <c r="AC18" s="308">
        <v>44.563361</v>
      </c>
      <c r="AD18" s="308">
        <v>50.214258000000001</v>
      </c>
      <c r="AE18" s="308">
        <v>54.403249000000002</v>
      </c>
      <c r="AF18" s="308">
        <v>149.18086700000001</v>
      </c>
      <c r="AG18" s="308">
        <v>80.452111000000002</v>
      </c>
      <c r="AH18" s="308">
        <v>64.373261999999997</v>
      </c>
      <c r="AI18" s="308">
        <v>76.816019999999995</v>
      </c>
      <c r="AJ18" s="308">
        <v>221.64139399999999</v>
      </c>
      <c r="AK18" s="308">
        <v>39.504734999999997</v>
      </c>
      <c r="AL18" s="308">
        <v>68.962486999999996</v>
      </c>
      <c r="AM18" s="309">
        <v>38.647396000000001</v>
      </c>
      <c r="AN18" s="308">
        <v>147.11461800000001</v>
      </c>
      <c r="AO18" s="324">
        <v>887.62781299999995</v>
      </c>
      <c r="AP18" s="336">
        <v>59.224766000000002</v>
      </c>
      <c r="AQ18" s="337">
        <v>123.29250500000001</v>
      </c>
      <c r="AR18" s="443">
        <v>53.458241000000001</v>
      </c>
      <c r="AS18" s="337">
        <v>235.97551200000001</v>
      </c>
      <c r="AT18" s="486">
        <v>59.008595999999997</v>
      </c>
      <c r="AU18" s="293" t="s">
        <v>467</v>
      </c>
      <c r="AV18" s="133">
        <v>7</v>
      </c>
      <c r="AW18" s="235"/>
      <c r="AY18" s="235"/>
      <c r="AZ18" s="46"/>
      <c r="BA18" s="235"/>
    </row>
    <row r="19" spans="1:53" ht="18" customHeight="1" x14ac:dyDescent="0.5">
      <c r="A19" s="97">
        <v>8</v>
      </c>
      <c r="B19" s="138" t="s">
        <v>449</v>
      </c>
      <c r="C19" s="311">
        <v>19.360081000000001</v>
      </c>
      <c r="D19" s="312">
        <v>40.025660000000002</v>
      </c>
      <c r="E19" s="312">
        <v>48.473056999999997</v>
      </c>
      <c r="F19" s="312">
        <v>107.858797</v>
      </c>
      <c r="G19" s="312">
        <v>18.059232000000002</v>
      </c>
      <c r="H19" s="312">
        <v>563.97346400000004</v>
      </c>
      <c r="I19" s="312">
        <v>32.787633</v>
      </c>
      <c r="J19" s="312">
        <v>614.82032800000002</v>
      </c>
      <c r="K19" s="312">
        <v>46.382562999999998</v>
      </c>
      <c r="L19" s="312">
        <v>27.231549000000001</v>
      </c>
      <c r="M19" s="312">
        <v>34.191336</v>
      </c>
      <c r="N19" s="312">
        <v>107.805447</v>
      </c>
      <c r="O19" s="312">
        <v>20.500599000000001</v>
      </c>
      <c r="P19" s="312">
        <v>19.957082</v>
      </c>
      <c r="Q19" s="313">
        <v>31.740803</v>
      </c>
      <c r="R19" s="312">
        <v>72.198483999999993</v>
      </c>
      <c r="S19" s="314">
        <v>902.68305699999996</v>
      </c>
      <c r="T19" s="338">
        <v>46.571652</v>
      </c>
      <c r="U19" s="339">
        <v>26.413848999999999</v>
      </c>
      <c r="V19" s="444">
        <v>39.055128000000003</v>
      </c>
      <c r="W19" s="339">
        <v>112.040629</v>
      </c>
      <c r="X19" s="487">
        <v>31.699653999999999</v>
      </c>
      <c r="Y19" s="459">
        <v>719.76880500000004</v>
      </c>
      <c r="Z19" s="312">
        <v>554.95629799999995</v>
      </c>
      <c r="AA19" s="312">
        <v>444.22449699999999</v>
      </c>
      <c r="AB19" s="312">
        <v>1718.9495999999999</v>
      </c>
      <c r="AC19" s="312">
        <v>511.417888</v>
      </c>
      <c r="AD19" s="312">
        <v>566.777198</v>
      </c>
      <c r="AE19" s="312">
        <v>442.57646799999998</v>
      </c>
      <c r="AF19" s="312">
        <v>1520.7715539999999</v>
      </c>
      <c r="AG19" s="312">
        <v>516.96159899999998</v>
      </c>
      <c r="AH19" s="312">
        <v>513.51659400000005</v>
      </c>
      <c r="AI19" s="312">
        <v>557.75102700000002</v>
      </c>
      <c r="AJ19" s="312">
        <v>1588.2292199999999</v>
      </c>
      <c r="AK19" s="312">
        <v>448.14910600000002</v>
      </c>
      <c r="AL19" s="312">
        <v>474.796671</v>
      </c>
      <c r="AM19" s="313">
        <v>779.844246</v>
      </c>
      <c r="AN19" s="312">
        <v>1702.790023</v>
      </c>
      <c r="AO19" s="325">
        <v>6530.7403969999996</v>
      </c>
      <c r="AP19" s="338">
        <v>622.36938099999998</v>
      </c>
      <c r="AQ19" s="339">
        <v>507.30802999999997</v>
      </c>
      <c r="AR19" s="444">
        <v>342.53770800000001</v>
      </c>
      <c r="AS19" s="339">
        <v>1472.215119</v>
      </c>
      <c r="AT19" s="487">
        <v>383.45402300000001</v>
      </c>
      <c r="AU19" s="294" t="s">
        <v>468</v>
      </c>
      <c r="AV19" s="136">
        <v>8</v>
      </c>
      <c r="AW19" s="235"/>
      <c r="AY19" s="235"/>
      <c r="AZ19" s="46"/>
      <c r="BA19" s="235"/>
    </row>
    <row r="20" spans="1:53" ht="18" customHeight="1" thickBot="1" x14ac:dyDescent="0.55000000000000004">
      <c r="A20" s="94">
        <v>9</v>
      </c>
      <c r="B20" s="137" t="s">
        <v>450</v>
      </c>
      <c r="C20" s="307">
        <v>684.34209099999998</v>
      </c>
      <c r="D20" s="308">
        <v>723.10213499999998</v>
      </c>
      <c r="E20" s="308">
        <v>1458.6297790000001</v>
      </c>
      <c r="F20" s="308">
        <v>2866.0740040000001</v>
      </c>
      <c r="G20" s="308">
        <v>1295.0072540000001</v>
      </c>
      <c r="H20" s="308">
        <v>953.28872999999999</v>
      </c>
      <c r="I20" s="308">
        <v>1355.823091</v>
      </c>
      <c r="J20" s="308">
        <v>3604.1190759999999</v>
      </c>
      <c r="K20" s="308">
        <v>1061.9505879999999</v>
      </c>
      <c r="L20" s="308">
        <v>2017.618862</v>
      </c>
      <c r="M20" s="308">
        <v>1547.0540679999999</v>
      </c>
      <c r="N20" s="308">
        <v>4626.6235180000003</v>
      </c>
      <c r="O20" s="308">
        <v>1090.88006</v>
      </c>
      <c r="P20" s="308">
        <v>1033.6621560000001</v>
      </c>
      <c r="Q20" s="309">
        <v>732.01289899999995</v>
      </c>
      <c r="R20" s="308">
        <v>2856.5551150000001</v>
      </c>
      <c r="S20" s="310">
        <v>13953.371713</v>
      </c>
      <c r="T20" s="336">
        <v>1026.1063650000001</v>
      </c>
      <c r="U20" s="337">
        <v>843.84962700000005</v>
      </c>
      <c r="V20" s="443">
        <v>1251.491192</v>
      </c>
      <c r="W20" s="337">
        <v>3121.4471830000002</v>
      </c>
      <c r="X20" s="486">
        <v>945.77446199999997</v>
      </c>
      <c r="Y20" s="460">
        <v>3029.887217</v>
      </c>
      <c r="Z20" s="308">
        <v>2052.5707619999998</v>
      </c>
      <c r="AA20" s="308">
        <v>2101.1925329999999</v>
      </c>
      <c r="AB20" s="308">
        <v>7183.6505120000002</v>
      </c>
      <c r="AC20" s="308">
        <v>2291.4817629999998</v>
      </c>
      <c r="AD20" s="308">
        <v>2352.405448</v>
      </c>
      <c r="AE20" s="308">
        <v>1975.9979740000001</v>
      </c>
      <c r="AF20" s="308">
        <v>6619.8851850000001</v>
      </c>
      <c r="AG20" s="308">
        <v>1856.518521</v>
      </c>
      <c r="AH20" s="308">
        <v>1979.335683</v>
      </c>
      <c r="AI20" s="308">
        <v>1747.5461749999999</v>
      </c>
      <c r="AJ20" s="308">
        <v>5583.4003789999997</v>
      </c>
      <c r="AK20" s="308">
        <v>2106.6455569999998</v>
      </c>
      <c r="AL20" s="308">
        <v>1840.9486199999999</v>
      </c>
      <c r="AM20" s="309">
        <v>2138.8319219999998</v>
      </c>
      <c r="AN20" s="308">
        <v>6086.4260999999997</v>
      </c>
      <c r="AO20" s="324">
        <v>25473.362176999999</v>
      </c>
      <c r="AP20" s="336">
        <v>2311.748423</v>
      </c>
      <c r="AQ20" s="337">
        <v>1964.1716249999999</v>
      </c>
      <c r="AR20" s="443">
        <v>1663.3007560000001</v>
      </c>
      <c r="AS20" s="337">
        <v>5939.2208039999996</v>
      </c>
      <c r="AT20" s="486">
        <v>1488.434544</v>
      </c>
      <c r="AU20" s="293" t="s">
        <v>242</v>
      </c>
      <c r="AV20" s="133">
        <v>9</v>
      </c>
      <c r="AW20" s="235"/>
      <c r="AY20" s="235"/>
      <c r="AZ20" s="46"/>
      <c r="BA20" s="235"/>
    </row>
    <row r="21" spans="1:53" ht="18" customHeight="1" thickBot="1" x14ac:dyDescent="0.55000000000000004">
      <c r="A21" s="139"/>
      <c r="B21" s="83" t="s">
        <v>483</v>
      </c>
      <c r="C21" s="303">
        <v>76111.687248999995</v>
      </c>
      <c r="D21" s="304">
        <v>69201.631376999998</v>
      </c>
      <c r="E21" s="304">
        <v>68258.947518000001</v>
      </c>
      <c r="F21" s="304">
        <v>213572.26614399999</v>
      </c>
      <c r="G21" s="304">
        <v>66492.876378000001</v>
      </c>
      <c r="H21" s="304">
        <v>63791.926379999997</v>
      </c>
      <c r="I21" s="304">
        <v>64854.531397000013</v>
      </c>
      <c r="J21" s="304">
        <v>195139.33415400001</v>
      </c>
      <c r="K21" s="304">
        <v>72137.713495000004</v>
      </c>
      <c r="L21" s="304">
        <v>71958.597376999998</v>
      </c>
      <c r="M21" s="304">
        <v>71928.754969000001</v>
      </c>
      <c r="N21" s="304">
        <v>216025.06584</v>
      </c>
      <c r="O21" s="304">
        <v>76160.445793999999</v>
      </c>
      <c r="P21" s="304">
        <v>74996.876527</v>
      </c>
      <c r="Q21" s="305">
        <v>75057.298062999995</v>
      </c>
      <c r="R21" s="304">
        <v>226214.620383</v>
      </c>
      <c r="S21" s="306">
        <v>850951.28652199998</v>
      </c>
      <c r="T21" s="334">
        <v>75090.451620000007</v>
      </c>
      <c r="U21" s="335">
        <v>76315.678201000002</v>
      </c>
      <c r="V21" s="442">
        <v>82874.335263000001</v>
      </c>
      <c r="W21" s="335">
        <v>234280.465085</v>
      </c>
      <c r="X21" s="485">
        <v>71330.387247999999</v>
      </c>
      <c r="Y21" s="493">
        <v>43625.684356999998</v>
      </c>
      <c r="Z21" s="304">
        <v>41080.902566999997</v>
      </c>
      <c r="AA21" s="304">
        <v>44729.252033999997</v>
      </c>
      <c r="AB21" s="304">
        <v>129435.83895799999</v>
      </c>
      <c r="AC21" s="304">
        <v>44503.787688999997</v>
      </c>
      <c r="AD21" s="304">
        <v>49164.864426</v>
      </c>
      <c r="AE21" s="304">
        <v>41829.109128999997</v>
      </c>
      <c r="AF21" s="304">
        <v>135497.76124399999</v>
      </c>
      <c r="AG21" s="304">
        <v>47045.802078000001</v>
      </c>
      <c r="AH21" s="304">
        <v>45063.086883999997</v>
      </c>
      <c r="AI21" s="304">
        <v>45268.606927000001</v>
      </c>
      <c r="AJ21" s="304">
        <v>137377.49588900001</v>
      </c>
      <c r="AK21" s="304">
        <v>46204.495261999997</v>
      </c>
      <c r="AL21" s="304">
        <v>45460.312597999997</v>
      </c>
      <c r="AM21" s="305">
        <v>51962.004355999998</v>
      </c>
      <c r="AN21" s="304">
        <v>143626.812217</v>
      </c>
      <c r="AO21" s="329">
        <v>545937.90830599994</v>
      </c>
      <c r="AP21" s="334">
        <v>51834.536775</v>
      </c>
      <c r="AQ21" s="335">
        <v>49316.405056000003</v>
      </c>
      <c r="AR21" s="442">
        <v>30516.090200999999</v>
      </c>
      <c r="AS21" s="335">
        <v>131667.03203199999</v>
      </c>
      <c r="AT21" s="485">
        <v>42964.199357999998</v>
      </c>
      <c r="AU21" s="290" t="s">
        <v>489</v>
      </c>
      <c r="AV21" s="139"/>
      <c r="AW21" s="235"/>
      <c r="AY21" s="235"/>
      <c r="AZ21" s="46"/>
      <c r="BA21" s="235"/>
    </row>
    <row r="22" spans="1:53" ht="18" customHeight="1" x14ac:dyDescent="0.5">
      <c r="A22" s="94">
        <v>10</v>
      </c>
      <c r="B22" s="131" t="s">
        <v>451</v>
      </c>
      <c r="C22" s="307">
        <v>3.761428</v>
      </c>
      <c r="D22" s="308">
        <v>3.51763</v>
      </c>
      <c r="E22" s="308">
        <v>10.451784999999999</v>
      </c>
      <c r="F22" s="308">
        <v>17.730841999999999</v>
      </c>
      <c r="G22" s="308">
        <v>25.928153999999999</v>
      </c>
      <c r="H22" s="308">
        <v>6.152247</v>
      </c>
      <c r="I22" s="308">
        <v>76.429362999999995</v>
      </c>
      <c r="J22" s="308">
        <v>108.50976300000001</v>
      </c>
      <c r="K22" s="308">
        <v>2.7262819999999999</v>
      </c>
      <c r="L22" s="308">
        <v>4.5281739999999999</v>
      </c>
      <c r="M22" s="308">
        <v>11.896971000000001</v>
      </c>
      <c r="N22" s="308">
        <v>19.151426000000001</v>
      </c>
      <c r="O22" s="308">
        <v>8.0956069999999993</v>
      </c>
      <c r="P22" s="308">
        <v>6.3010760000000001</v>
      </c>
      <c r="Q22" s="309">
        <v>11.035639</v>
      </c>
      <c r="R22" s="308">
        <v>25.432321000000002</v>
      </c>
      <c r="S22" s="310">
        <v>170.824354</v>
      </c>
      <c r="T22" s="336">
        <v>9.3534240000000004</v>
      </c>
      <c r="U22" s="337">
        <v>3.971921</v>
      </c>
      <c r="V22" s="443">
        <v>0.94519600000000004</v>
      </c>
      <c r="W22" s="337">
        <v>14.270541</v>
      </c>
      <c r="X22" s="486">
        <v>8.8143759999999993</v>
      </c>
      <c r="Y22" s="460">
        <v>295.80049000000002</v>
      </c>
      <c r="Z22" s="308">
        <v>357.61639000000002</v>
      </c>
      <c r="AA22" s="308">
        <v>299.78726599999999</v>
      </c>
      <c r="AB22" s="308">
        <v>953.20414600000004</v>
      </c>
      <c r="AC22" s="308">
        <v>356.05300099999999</v>
      </c>
      <c r="AD22" s="308">
        <v>234.01567900000001</v>
      </c>
      <c r="AE22" s="308">
        <v>167.21695099999999</v>
      </c>
      <c r="AF22" s="308">
        <v>757.28563099999997</v>
      </c>
      <c r="AG22" s="308">
        <v>294.97511900000001</v>
      </c>
      <c r="AH22" s="308">
        <v>43.514370999999997</v>
      </c>
      <c r="AI22" s="308">
        <v>115.32995200000001</v>
      </c>
      <c r="AJ22" s="308">
        <v>453.81944199999998</v>
      </c>
      <c r="AK22" s="308">
        <v>105.76084299999999</v>
      </c>
      <c r="AL22" s="308">
        <v>44.976539000000002</v>
      </c>
      <c r="AM22" s="309">
        <v>195.492321</v>
      </c>
      <c r="AN22" s="308">
        <v>346.22970299999997</v>
      </c>
      <c r="AO22" s="324">
        <v>2510.5389220000002</v>
      </c>
      <c r="AP22" s="336">
        <v>33.685116999999998</v>
      </c>
      <c r="AQ22" s="337">
        <v>187.057537</v>
      </c>
      <c r="AR22" s="443">
        <v>112.01637599999999</v>
      </c>
      <c r="AS22" s="337">
        <v>332.759029</v>
      </c>
      <c r="AT22" s="486">
        <v>160.66183000000001</v>
      </c>
      <c r="AU22" s="291" t="s">
        <v>469</v>
      </c>
      <c r="AV22" s="133">
        <v>10</v>
      </c>
      <c r="AW22" s="235"/>
      <c r="AY22" s="235"/>
      <c r="AZ22" s="46"/>
      <c r="BA22" s="235"/>
    </row>
    <row r="23" spans="1:53" ht="18" customHeight="1" x14ac:dyDescent="0.5">
      <c r="A23" s="97">
        <v>11</v>
      </c>
      <c r="B23" s="134" t="s">
        <v>452</v>
      </c>
      <c r="C23" s="311">
        <v>36000.644509999998</v>
      </c>
      <c r="D23" s="312">
        <v>36687.103389999997</v>
      </c>
      <c r="E23" s="312">
        <v>31747.38594</v>
      </c>
      <c r="F23" s="312">
        <v>104435.13383999999</v>
      </c>
      <c r="G23" s="312">
        <v>30232.953468</v>
      </c>
      <c r="H23" s="312">
        <v>27713.506417000001</v>
      </c>
      <c r="I23" s="312">
        <v>31381.304667</v>
      </c>
      <c r="J23" s="312">
        <v>89327.764551999993</v>
      </c>
      <c r="K23" s="312">
        <v>32590.847115</v>
      </c>
      <c r="L23" s="312">
        <v>33192.918318000004</v>
      </c>
      <c r="M23" s="312">
        <v>31303.839048999998</v>
      </c>
      <c r="N23" s="312">
        <v>97087.604481999995</v>
      </c>
      <c r="O23" s="312">
        <v>32705.034293000001</v>
      </c>
      <c r="P23" s="312">
        <v>34368.079005</v>
      </c>
      <c r="Q23" s="313">
        <v>34028.382524000001</v>
      </c>
      <c r="R23" s="312">
        <v>101101.495822</v>
      </c>
      <c r="S23" s="314">
        <v>391951.99869600002</v>
      </c>
      <c r="T23" s="338">
        <v>32813.066180000002</v>
      </c>
      <c r="U23" s="339">
        <v>35115.746429999999</v>
      </c>
      <c r="V23" s="444">
        <v>36338.920399000002</v>
      </c>
      <c r="W23" s="339">
        <v>104267.73301</v>
      </c>
      <c r="X23" s="487">
        <v>32123.659276999999</v>
      </c>
      <c r="Y23" s="459">
        <v>26430.612809999999</v>
      </c>
      <c r="Z23" s="312">
        <v>23895.411818</v>
      </c>
      <c r="AA23" s="312">
        <v>25661.877258</v>
      </c>
      <c r="AB23" s="312">
        <v>75987.901884999999</v>
      </c>
      <c r="AC23" s="312">
        <v>26051.445714000001</v>
      </c>
      <c r="AD23" s="312">
        <v>30759.498650000001</v>
      </c>
      <c r="AE23" s="312">
        <v>25670.267756000001</v>
      </c>
      <c r="AF23" s="312">
        <v>82481.212119999997</v>
      </c>
      <c r="AG23" s="312">
        <v>29128.47971</v>
      </c>
      <c r="AH23" s="312">
        <v>27772.117381</v>
      </c>
      <c r="AI23" s="312">
        <v>27277.745022999999</v>
      </c>
      <c r="AJ23" s="312">
        <v>84178.342115000007</v>
      </c>
      <c r="AK23" s="312">
        <v>27550.830843</v>
      </c>
      <c r="AL23" s="312">
        <v>28084.586385999999</v>
      </c>
      <c r="AM23" s="313">
        <v>31864.668958999999</v>
      </c>
      <c r="AN23" s="312">
        <v>87500.086188000001</v>
      </c>
      <c r="AO23" s="325">
        <v>330147.54230799997</v>
      </c>
      <c r="AP23" s="338">
        <v>32186.067534000002</v>
      </c>
      <c r="AQ23" s="339">
        <v>30622.277696000001</v>
      </c>
      <c r="AR23" s="444">
        <v>18201.937883999999</v>
      </c>
      <c r="AS23" s="339">
        <v>81010.283114999998</v>
      </c>
      <c r="AT23" s="487">
        <v>26473.202355000001</v>
      </c>
      <c r="AU23" s="292" t="s">
        <v>470</v>
      </c>
      <c r="AV23" s="136">
        <v>11</v>
      </c>
      <c r="AW23" s="235"/>
      <c r="AY23" s="235"/>
      <c r="AZ23" s="46"/>
      <c r="BA23" s="235"/>
    </row>
    <row r="24" spans="1:53" ht="18" customHeight="1" x14ac:dyDescent="0.5">
      <c r="A24" s="94">
        <v>12</v>
      </c>
      <c r="B24" s="131" t="s">
        <v>453</v>
      </c>
      <c r="C24" s="307">
        <v>8788.1627179999996</v>
      </c>
      <c r="D24" s="308">
        <v>5349.2851380000002</v>
      </c>
      <c r="E24" s="308">
        <v>8859.1094549999998</v>
      </c>
      <c r="F24" s="308">
        <v>22996.557311</v>
      </c>
      <c r="G24" s="308">
        <v>7577.6309860000001</v>
      </c>
      <c r="H24" s="308">
        <v>7108.692446</v>
      </c>
      <c r="I24" s="308">
        <v>6451.6855880000003</v>
      </c>
      <c r="J24" s="308">
        <v>21138.009020000001</v>
      </c>
      <c r="K24" s="308">
        <v>7299.4616230000001</v>
      </c>
      <c r="L24" s="308">
        <v>7466.5392700000002</v>
      </c>
      <c r="M24" s="308">
        <v>8074.7841669999998</v>
      </c>
      <c r="N24" s="308">
        <v>22840.785059999998</v>
      </c>
      <c r="O24" s="308">
        <v>9202.6791549999998</v>
      </c>
      <c r="P24" s="308">
        <v>8692.8535530000008</v>
      </c>
      <c r="Q24" s="309">
        <v>6748.6005189999996</v>
      </c>
      <c r="R24" s="308">
        <v>24644.133226999998</v>
      </c>
      <c r="S24" s="310">
        <v>91619.484618000002</v>
      </c>
      <c r="T24" s="336">
        <v>8587.0606200000002</v>
      </c>
      <c r="U24" s="337">
        <v>7877.875035</v>
      </c>
      <c r="V24" s="443">
        <v>13820.858875</v>
      </c>
      <c r="W24" s="337">
        <v>30285.794529999999</v>
      </c>
      <c r="X24" s="486">
        <v>12161.963163</v>
      </c>
      <c r="Y24" s="460">
        <v>4224.9997860000003</v>
      </c>
      <c r="Z24" s="308">
        <v>4499.336679</v>
      </c>
      <c r="AA24" s="308">
        <v>5874.6167539999997</v>
      </c>
      <c r="AB24" s="308">
        <v>14598.953219999999</v>
      </c>
      <c r="AC24" s="308">
        <v>4295.9590319999998</v>
      </c>
      <c r="AD24" s="308">
        <v>4453.8708329999999</v>
      </c>
      <c r="AE24" s="308">
        <v>4485.7993189999997</v>
      </c>
      <c r="AF24" s="308">
        <v>13235.629185</v>
      </c>
      <c r="AG24" s="308">
        <v>4776.0623990000004</v>
      </c>
      <c r="AH24" s="308">
        <v>4468.9649719999998</v>
      </c>
      <c r="AI24" s="308">
        <v>5412.2669310000001</v>
      </c>
      <c r="AJ24" s="308">
        <v>14657.294301</v>
      </c>
      <c r="AK24" s="308">
        <v>5100.5076220000001</v>
      </c>
      <c r="AL24" s="308">
        <v>4512.8285589999996</v>
      </c>
      <c r="AM24" s="309">
        <v>4667.4172820000003</v>
      </c>
      <c r="AN24" s="308">
        <v>14280.753462999999</v>
      </c>
      <c r="AO24" s="324">
        <v>56772.630168000003</v>
      </c>
      <c r="AP24" s="336">
        <v>4359.7668329999997</v>
      </c>
      <c r="AQ24" s="337">
        <v>3651.2129329999998</v>
      </c>
      <c r="AR24" s="443">
        <v>2305.5641540000001</v>
      </c>
      <c r="AS24" s="337">
        <v>10316.543921</v>
      </c>
      <c r="AT24" s="486">
        <v>3584.6553960000001</v>
      </c>
      <c r="AU24" s="291" t="s">
        <v>471</v>
      </c>
      <c r="AV24" s="133">
        <v>12</v>
      </c>
      <c r="AW24" s="235"/>
      <c r="AY24" s="235"/>
      <c r="AZ24" s="46"/>
      <c r="BA24" s="235"/>
    </row>
    <row r="25" spans="1:53" ht="18" customHeight="1" x14ac:dyDescent="0.5">
      <c r="A25" s="97">
        <v>13</v>
      </c>
      <c r="B25" s="134" t="s">
        <v>454</v>
      </c>
      <c r="C25" s="311">
        <v>12873.500613</v>
      </c>
      <c r="D25" s="312">
        <v>10305.768833</v>
      </c>
      <c r="E25" s="312">
        <v>10542.220998999999</v>
      </c>
      <c r="F25" s="312">
        <v>33721.490445000003</v>
      </c>
      <c r="G25" s="312">
        <v>9303.4831639999993</v>
      </c>
      <c r="H25" s="312">
        <v>9447.8389480000005</v>
      </c>
      <c r="I25" s="312">
        <v>9980.8868559999992</v>
      </c>
      <c r="J25" s="312">
        <v>28732.208967999999</v>
      </c>
      <c r="K25" s="312">
        <v>11062.512052</v>
      </c>
      <c r="L25" s="312">
        <v>10973.503396</v>
      </c>
      <c r="M25" s="312">
        <v>11835.725925000001</v>
      </c>
      <c r="N25" s="312">
        <v>33871.741372999997</v>
      </c>
      <c r="O25" s="312">
        <v>12144.572233000001</v>
      </c>
      <c r="P25" s="312">
        <v>10593.964035000001</v>
      </c>
      <c r="Q25" s="313">
        <v>11643.212229999999</v>
      </c>
      <c r="R25" s="312">
        <v>34381.748498000001</v>
      </c>
      <c r="S25" s="314">
        <v>130707.18928399999</v>
      </c>
      <c r="T25" s="338">
        <v>11377.373422999999</v>
      </c>
      <c r="U25" s="339">
        <v>11083.893909</v>
      </c>
      <c r="V25" s="444">
        <v>17361.166193000001</v>
      </c>
      <c r="W25" s="339">
        <v>39822.433525</v>
      </c>
      <c r="X25" s="487">
        <v>8371.7885270000006</v>
      </c>
      <c r="Y25" s="459">
        <v>4437.9636959999998</v>
      </c>
      <c r="Z25" s="312">
        <v>5269.6539309999998</v>
      </c>
      <c r="AA25" s="312">
        <v>4158.1935210000001</v>
      </c>
      <c r="AB25" s="312">
        <v>13865.811148000001</v>
      </c>
      <c r="AC25" s="312">
        <v>4742.1071890000003</v>
      </c>
      <c r="AD25" s="312">
        <v>4112.2634539999999</v>
      </c>
      <c r="AE25" s="312">
        <v>3586.621408</v>
      </c>
      <c r="AF25" s="312">
        <v>12440.992050000001</v>
      </c>
      <c r="AG25" s="312">
        <v>4059.1765559999999</v>
      </c>
      <c r="AH25" s="312">
        <v>3758.9511630000002</v>
      </c>
      <c r="AI25" s="312">
        <v>3944.1935229999999</v>
      </c>
      <c r="AJ25" s="312">
        <v>11762.321242</v>
      </c>
      <c r="AK25" s="312">
        <v>4345.6272230000004</v>
      </c>
      <c r="AL25" s="312">
        <v>3957.4749900000002</v>
      </c>
      <c r="AM25" s="313">
        <v>4460.6854329999996</v>
      </c>
      <c r="AN25" s="312">
        <v>12763.787646000001</v>
      </c>
      <c r="AO25" s="325">
        <v>50832.912085999997</v>
      </c>
      <c r="AP25" s="338">
        <v>4942.066718</v>
      </c>
      <c r="AQ25" s="339">
        <v>5083.6395169999996</v>
      </c>
      <c r="AR25" s="444">
        <v>2263.807276</v>
      </c>
      <c r="AS25" s="339">
        <v>12289.513512</v>
      </c>
      <c r="AT25" s="487">
        <v>3134.9698530000001</v>
      </c>
      <c r="AU25" s="292" t="s">
        <v>472</v>
      </c>
      <c r="AV25" s="136">
        <v>13</v>
      </c>
      <c r="AW25" s="235"/>
      <c r="AY25" s="235"/>
      <c r="AZ25" s="46"/>
      <c r="BA25" s="235"/>
    </row>
    <row r="26" spans="1:53" ht="18" customHeight="1" thickBot="1" x14ac:dyDescent="0.55000000000000004">
      <c r="A26" s="94">
        <v>14</v>
      </c>
      <c r="B26" s="131" t="s">
        <v>455</v>
      </c>
      <c r="C26" s="307">
        <v>18445.617979999999</v>
      </c>
      <c r="D26" s="308">
        <v>16855.956386000002</v>
      </c>
      <c r="E26" s="308">
        <v>17099.779339000001</v>
      </c>
      <c r="F26" s="308">
        <v>52401.353706000002</v>
      </c>
      <c r="G26" s="308">
        <v>19352.880605999999</v>
      </c>
      <c r="H26" s="308">
        <v>19515.736322000001</v>
      </c>
      <c r="I26" s="308">
        <v>16964.224923000002</v>
      </c>
      <c r="J26" s="308">
        <v>55832.841850999997</v>
      </c>
      <c r="K26" s="308">
        <v>21182.166422999999</v>
      </c>
      <c r="L26" s="308">
        <v>20321.108219000002</v>
      </c>
      <c r="M26" s="308">
        <v>20702.508857000001</v>
      </c>
      <c r="N26" s="308">
        <v>62205.783498999997</v>
      </c>
      <c r="O26" s="308">
        <v>22100.064505999999</v>
      </c>
      <c r="P26" s="308">
        <v>21335.678857999999</v>
      </c>
      <c r="Q26" s="309">
        <v>22626.067150999999</v>
      </c>
      <c r="R26" s="308">
        <v>66061.810515000005</v>
      </c>
      <c r="S26" s="310">
        <v>236501.78956999999</v>
      </c>
      <c r="T26" s="336">
        <v>22303.597973</v>
      </c>
      <c r="U26" s="337">
        <v>22234.190906</v>
      </c>
      <c r="V26" s="443">
        <v>15352.444600000001</v>
      </c>
      <c r="W26" s="337">
        <v>59890.233479000002</v>
      </c>
      <c r="X26" s="486">
        <v>18664.161905000001</v>
      </c>
      <c r="Y26" s="460">
        <v>8236.3075750000007</v>
      </c>
      <c r="Z26" s="308">
        <v>7058.8837489999996</v>
      </c>
      <c r="AA26" s="308">
        <v>8734.7772349999996</v>
      </c>
      <c r="AB26" s="308">
        <v>24029.968559000001</v>
      </c>
      <c r="AC26" s="308">
        <v>9058.222753</v>
      </c>
      <c r="AD26" s="308">
        <v>9605.2158099999997</v>
      </c>
      <c r="AE26" s="308">
        <v>7919.2036950000002</v>
      </c>
      <c r="AF26" s="308">
        <v>26582.642258</v>
      </c>
      <c r="AG26" s="308">
        <v>8787.1082939999997</v>
      </c>
      <c r="AH26" s="308">
        <v>9019.5389969999997</v>
      </c>
      <c r="AI26" s="308">
        <v>8519.0714979999993</v>
      </c>
      <c r="AJ26" s="308">
        <v>26325.718788999999</v>
      </c>
      <c r="AK26" s="308">
        <v>9101.7687310000001</v>
      </c>
      <c r="AL26" s="308">
        <v>8860.4461240000001</v>
      </c>
      <c r="AM26" s="309">
        <v>10773.740361</v>
      </c>
      <c r="AN26" s="308">
        <v>28735.955216999999</v>
      </c>
      <c r="AO26" s="324">
        <v>105674.284822</v>
      </c>
      <c r="AP26" s="336">
        <v>10312.950573</v>
      </c>
      <c r="AQ26" s="337">
        <v>9772.2173719999992</v>
      </c>
      <c r="AR26" s="443">
        <v>7632.7645110000003</v>
      </c>
      <c r="AS26" s="337">
        <v>27717.932454999998</v>
      </c>
      <c r="AT26" s="486">
        <v>9610.7099240000007</v>
      </c>
      <c r="AU26" s="291" t="s">
        <v>473</v>
      </c>
      <c r="AV26" s="133">
        <v>14</v>
      </c>
      <c r="AW26" s="235"/>
      <c r="AY26" s="235"/>
      <c r="AZ26" s="46"/>
      <c r="BA26" s="235"/>
    </row>
    <row r="27" spans="1:53" ht="18" customHeight="1" thickBot="1" x14ac:dyDescent="0.55000000000000004">
      <c r="A27" s="139"/>
      <c r="B27" s="83" t="s">
        <v>484</v>
      </c>
      <c r="C27" s="303">
        <v>10365.026099000001</v>
      </c>
      <c r="D27" s="304">
        <v>12088.893067999999</v>
      </c>
      <c r="E27" s="304">
        <v>13060.494043999999</v>
      </c>
      <c r="F27" s="304">
        <v>35514.413209999999</v>
      </c>
      <c r="G27" s="304">
        <v>10682.345589</v>
      </c>
      <c r="H27" s="304">
        <v>13090.739057999999</v>
      </c>
      <c r="I27" s="304">
        <v>13499.91934</v>
      </c>
      <c r="J27" s="304">
        <v>37273.003987999997</v>
      </c>
      <c r="K27" s="304">
        <v>16324.396847</v>
      </c>
      <c r="L27" s="304">
        <v>12484.080028</v>
      </c>
      <c r="M27" s="304">
        <v>15547.980663</v>
      </c>
      <c r="N27" s="304">
        <v>44356.457536999987</v>
      </c>
      <c r="O27" s="304">
        <v>12812.889687000001</v>
      </c>
      <c r="P27" s="304">
        <v>9879.3702789999988</v>
      </c>
      <c r="Q27" s="305">
        <v>11961.994178999999</v>
      </c>
      <c r="R27" s="304">
        <v>34654.254143999999</v>
      </c>
      <c r="S27" s="306">
        <v>151798.12887799999</v>
      </c>
      <c r="T27" s="334">
        <v>12489.888602999999</v>
      </c>
      <c r="U27" s="335">
        <v>14168.076692000001</v>
      </c>
      <c r="V27" s="442">
        <v>20470.850687999999</v>
      </c>
      <c r="W27" s="335">
        <v>47128.815981</v>
      </c>
      <c r="X27" s="485">
        <v>16358.528643</v>
      </c>
      <c r="Y27" s="493">
        <v>17909.820847999999</v>
      </c>
      <c r="Z27" s="304">
        <v>16561.100578000001</v>
      </c>
      <c r="AA27" s="304">
        <v>18736.431583000001</v>
      </c>
      <c r="AB27" s="304">
        <v>53207.353009999999</v>
      </c>
      <c r="AC27" s="304">
        <v>21398.395442000001</v>
      </c>
      <c r="AD27" s="304">
        <v>20344.060114</v>
      </c>
      <c r="AE27" s="304">
        <v>18764.526882999999</v>
      </c>
      <c r="AF27" s="304">
        <v>60506.982439999992</v>
      </c>
      <c r="AG27" s="304">
        <v>21488.231846999999</v>
      </c>
      <c r="AH27" s="304">
        <v>20685.503052</v>
      </c>
      <c r="AI27" s="304">
        <v>19025.326096000001</v>
      </c>
      <c r="AJ27" s="304">
        <v>61199.060996</v>
      </c>
      <c r="AK27" s="304">
        <v>22109.694009999999</v>
      </c>
      <c r="AL27" s="304">
        <v>19347.434335999998</v>
      </c>
      <c r="AM27" s="305">
        <v>20622.301957</v>
      </c>
      <c r="AN27" s="304">
        <v>62079.430301</v>
      </c>
      <c r="AO27" s="329">
        <v>236992.82674600001</v>
      </c>
      <c r="AP27" s="334">
        <v>19451.283243000002</v>
      </c>
      <c r="AQ27" s="335">
        <v>17462.694324</v>
      </c>
      <c r="AR27" s="442">
        <v>17460.774496999999</v>
      </c>
      <c r="AS27" s="335">
        <v>54374.752064</v>
      </c>
      <c r="AT27" s="485">
        <v>19501.320629999998</v>
      </c>
      <c r="AU27" s="290" t="s">
        <v>490</v>
      </c>
      <c r="AV27" s="139"/>
      <c r="AW27" s="235"/>
      <c r="AY27" s="235"/>
      <c r="AZ27" s="46"/>
      <c r="BA27" s="235"/>
    </row>
    <row r="28" spans="1:53" ht="18" customHeight="1" x14ac:dyDescent="0.5">
      <c r="A28" s="94">
        <v>15</v>
      </c>
      <c r="B28" s="131" t="s">
        <v>456</v>
      </c>
      <c r="C28" s="307">
        <v>1934.7280900000001</v>
      </c>
      <c r="D28" s="308">
        <v>3999.8663369999999</v>
      </c>
      <c r="E28" s="308">
        <v>3100.47111</v>
      </c>
      <c r="F28" s="308">
        <v>9035.0655370000004</v>
      </c>
      <c r="G28" s="308">
        <v>2804.000466</v>
      </c>
      <c r="H28" s="308">
        <v>2470.2866020000001</v>
      </c>
      <c r="I28" s="308">
        <v>2774.6040659999999</v>
      </c>
      <c r="J28" s="308">
        <v>8048.8911340000004</v>
      </c>
      <c r="K28" s="308">
        <v>2986.616399</v>
      </c>
      <c r="L28" s="308">
        <v>2935.441249</v>
      </c>
      <c r="M28" s="308">
        <v>4604.3743260000001</v>
      </c>
      <c r="N28" s="308">
        <v>10526.431973999999</v>
      </c>
      <c r="O28" s="308">
        <v>3949.7328379999999</v>
      </c>
      <c r="P28" s="308">
        <v>3097.3307220000002</v>
      </c>
      <c r="Q28" s="309">
        <v>3084.0572120000002</v>
      </c>
      <c r="R28" s="308">
        <v>10131.120772</v>
      </c>
      <c r="S28" s="310">
        <v>37741.509416000001</v>
      </c>
      <c r="T28" s="336">
        <v>2461.5270730000002</v>
      </c>
      <c r="U28" s="337">
        <v>2712.9199359999998</v>
      </c>
      <c r="V28" s="443">
        <v>3583.8229740000002</v>
      </c>
      <c r="W28" s="337">
        <v>8758.2699819999998</v>
      </c>
      <c r="X28" s="486">
        <v>3454.5640090000002</v>
      </c>
      <c r="Y28" s="460">
        <v>2541.3144739999998</v>
      </c>
      <c r="Z28" s="308">
        <v>2368.7854259999999</v>
      </c>
      <c r="AA28" s="308">
        <v>1928.5690830000001</v>
      </c>
      <c r="AB28" s="308">
        <v>6838.6689829999996</v>
      </c>
      <c r="AC28" s="308">
        <v>2643.6838200000002</v>
      </c>
      <c r="AD28" s="308">
        <v>2357.827957</v>
      </c>
      <c r="AE28" s="308">
        <v>2929.9808429999998</v>
      </c>
      <c r="AF28" s="308">
        <v>7931.49262</v>
      </c>
      <c r="AG28" s="308">
        <v>3616.6104620000001</v>
      </c>
      <c r="AH28" s="308">
        <v>3441.757372</v>
      </c>
      <c r="AI28" s="308">
        <v>2738.0902580000002</v>
      </c>
      <c r="AJ28" s="308">
        <v>9796.4580920000008</v>
      </c>
      <c r="AK28" s="308">
        <v>2932.8272179999999</v>
      </c>
      <c r="AL28" s="308">
        <v>2151.117706</v>
      </c>
      <c r="AM28" s="309">
        <v>2588.3488080000002</v>
      </c>
      <c r="AN28" s="308">
        <v>7672.2937309999998</v>
      </c>
      <c r="AO28" s="324">
        <v>32238.913427</v>
      </c>
      <c r="AP28" s="336">
        <v>2066.7255749999999</v>
      </c>
      <c r="AQ28" s="337">
        <v>1748.523827</v>
      </c>
      <c r="AR28" s="443">
        <v>2093.0317719999998</v>
      </c>
      <c r="AS28" s="337">
        <v>5908.2811730000003</v>
      </c>
      <c r="AT28" s="486">
        <v>2929.9001720000001</v>
      </c>
      <c r="AU28" s="291" t="s">
        <v>474</v>
      </c>
      <c r="AV28" s="133">
        <v>15</v>
      </c>
      <c r="AW28" s="235"/>
      <c r="AY28" s="235"/>
      <c r="AZ28" s="46"/>
      <c r="BA28" s="235"/>
    </row>
    <row r="29" spans="1:53" ht="18" customHeight="1" x14ac:dyDescent="0.5">
      <c r="A29" s="97">
        <v>16</v>
      </c>
      <c r="B29" s="134" t="s">
        <v>457</v>
      </c>
      <c r="C29" s="311">
        <v>689.06709499999999</v>
      </c>
      <c r="D29" s="312">
        <v>1027.261735</v>
      </c>
      <c r="E29" s="312">
        <v>276.34342800000002</v>
      </c>
      <c r="F29" s="312">
        <v>1992.6722580000001</v>
      </c>
      <c r="G29" s="312">
        <v>609.79639399999996</v>
      </c>
      <c r="H29" s="312">
        <v>1369.2123779999999</v>
      </c>
      <c r="I29" s="312">
        <v>940.87047600000005</v>
      </c>
      <c r="J29" s="312">
        <v>2919.8792490000001</v>
      </c>
      <c r="K29" s="312">
        <v>1520.456381</v>
      </c>
      <c r="L29" s="312">
        <v>532.28017399999999</v>
      </c>
      <c r="M29" s="312">
        <v>502.33992499999999</v>
      </c>
      <c r="N29" s="312">
        <v>2555.0764800000002</v>
      </c>
      <c r="O29" s="312">
        <v>433.91852299999999</v>
      </c>
      <c r="P29" s="312">
        <v>774.223344</v>
      </c>
      <c r="Q29" s="313">
        <v>787.21210399999995</v>
      </c>
      <c r="R29" s="312">
        <v>1995.3539720000001</v>
      </c>
      <c r="S29" s="314">
        <v>9462.9819580000003</v>
      </c>
      <c r="T29" s="338">
        <v>1099.9231070000001</v>
      </c>
      <c r="U29" s="339">
        <v>692.89915099999996</v>
      </c>
      <c r="V29" s="444">
        <v>843.00426200000004</v>
      </c>
      <c r="W29" s="339">
        <v>2635.8265200000001</v>
      </c>
      <c r="X29" s="487">
        <v>806.06877899999995</v>
      </c>
      <c r="Y29" s="459">
        <v>3611.876902</v>
      </c>
      <c r="Z29" s="312">
        <v>3308.1989400000002</v>
      </c>
      <c r="AA29" s="312">
        <v>4112.0093740000002</v>
      </c>
      <c r="AB29" s="312">
        <v>11032.085215999999</v>
      </c>
      <c r="AC29" s="312">
        <v>4344.6095139999998</v>
      </c>
      <c r="AD29" s="312">
        <v>3310.8771919999999</v>
      </c>
      <c r="AE29" s="312">
        <v>3591.4049620000001</v>
      </c>
      <c r="AF29" s="312">
        <v>11246.891668</v>
      </c>
      <c r="AG29" s="312">
        <v>4174.8776070000004</v>
      </c>
      <c r="AH29" s="312">
        <v>4224.0576419999998</v>
      </c>
      <c r="AI29" s="312">
        <v>3172.484946</v>
      </c>
      <c r="AJ29" s="312">
        <v>11571.420195999999</v>
      </c>
      <c r="AK29" s="312">
        <v>3375.58239</v>
      </c>
      <c r="AL29" s="312">
        <v>3496.7102500000001</v>
      </c>
      <c r="AM29" s="313">
        <v>3559.3126980000002</v>
      </c>
      <c r="AN29" s="312">
        <v>10431.605337000001</v>
      </c>
      <c r="AO29" s="325">
        <v>44282.002416000003</v>
      </c>
      <c r="AP29" s="338">
        <v>2791.1575760000001</v>
      </c>
      <c r="AQ29" s="339">
        <v>2702.8334500000001</v>
      </c>
      <c r="AR29" s="444">
        <v>3173.0037000000002</v>
      </c>
      <c r="AS29" s="339">
        <v>8666.9947260000008</v>
      </c>
      <c r="AT29" s="487">
        <v>2880.928128</v>
      </c>
      <c r="AU29" s="292" t="s">
        <v>475</v>
      </c>
      <c r="AV29" s="136">
        <v>16</v>
      </c>
      <c r="AW29" s="235"/>
      <c r="AY29" s="235"/>
      <c r="AZ29" s="46"/>
      <c r="BA29" s="235"/>
    </row>
    <row r="30" spans="1:53" ht="18" customHeight="1" x14ac:dyDescent="0.5">
      <c r="A30" s="94">
        <v>17</v>
      </c>
      <c r="B30" s="131" t="s">
        <v>458</v>
      </c>
      <c r="C30" s="307">
        <v>3851.536838</v>
      </c>
      <c r="D30" s="308">
        <v>3019.8319240000001</v>
      </c>
      <c r="E30" s="308">
        <v>5271.9584249999998</v>
      </c>
      <c r="F30" s="308">
        <v>12143.327187000001</v>
      </c>
      <c r="G30" s="308">
        <v>4986.8099000000002</v>
      </c>
      <c r="H30" s="308">
        <v>5421.5707350000002</v>
      </c>
      <c r="I30" s="308">
        <v>5607.5043299999998</v>
      </c>
      <c r="J30" s="308">
        <v>16015.884964999999</v>
      </c>
      <c r="K30" s="308">
        <v>7409.1571389999999</v>
      </c>
      <c r="L30" s="308">
        <v>5224.5665300000001</v>
      </c>
      <c r="M30" s="308">
        <v>5844.1529110000001</v>
      </c>
      <c r="N30" s="308">
        <v>18477.876579</v>
      </c>
      <c r="O30" s="308">
        <v>5145.7468669999998</v>
      </c>
      <c r="P30" s="308">
        <v>3237.1298379999998</v>
      </c>
      <c r="Q30" s="309">
        <v>5143.0257670000001</v>
      </c>
      <c r="R30" s="308">
        <v>13525.902472</v>
      </c>
      <c r="S30" s="310">
        <v>60162.991201999997</v>
      </c>
      <c r="T30" s="336">
        <v>5223.7955849999998</v>
      </c>
      <c r="U30" s="337">
        <v>6841.5328659999996</v>
      </c>
      <c r="V30" s="443">
        <v>12180.410234000001</v>
      </c>
      <c r="W30" s="337">
        <v>24245.738684</v>
      </c>
      <c r="X30" s="486">
        <v>8925.4220060000007</v>
      </c>
      <c r="Y30" s="460">
        <v>3649.1586430000002</v>
      </c>
      <c r="Z30" s="308">
        <v>3376.8062110000001</v>
      </c>
      <c r="AA30" s="308">
        <v>3282.9400310000001</v>
      </c>
      <c r="AB30" s="308">
        <v>10308.904885</v>
      </c>
      <c r="AC30" s="308">
        <v>4053.422317</v>
      </c>
      <c r="AD30" s="308">
        <v>4532.7344050000002</v>
      </c>
      <c r="AE30" s="308">
        <v>3473.4191449999998</v>
      </c>
      <c r="AF30" s="308">
        <v>12059.575867</v>
      </c>
      <c r="AG30" s="308">
        <v>4246.1805990000003</v>
      </c>
      <c r="AH30" s="308">
        <v>3798.821727</v>
      </c>
      <c r="AI30" s="308">
        <v>3938.6251120000002</v>
      </c>
      <c r="AJ30" s="308">
        <v>11983.627438</v>
      </c>
      <c r="AK30" s="308">
        <v>3633.3330660000001</v>
      </c>
      <c r="AL30" s="308">
        <v>3848.6233120000002</v>
      </c>
      <c r="AM30" s="309">
        <v>4425.512592</v>
      </c>
      <c r="AN30" s="308">
        <v>11907.46897</v>
      </c>
      <c r="AO30" s="324">
        <v>46259.577160000001</v>
      </c>
      <c r="AP30" s="336">
        <v>4210.3159180000002</v>
      </c>
      <c r="AQ30" s="337">
        <v>3215.0996500000001</v>
      </c>
      <c r="AR30" s="443">
        <v>3050.210583</v>
      </c>
      <c r="AS30" s="337">
        <v>10475.626151</v>
      </c>
      <c r="AT30" s="486">
        <v>3555.7790519999999</v>
      </c>
      <c r="AU30" s="291" t="s">
        <v>476</v>
      </c>
      <c r="AV30" s="133">
        <v>17</v>
      </c>
      <c r="AW30" s="235"/>
      <c r="AY30" s="235"/>
      <c r="AZ30" s="46"/>
      <c r="BA30" s="235"/>
    </row>
    <row r="31" spans="1:53" ht="18" customHeight="1" thickBot="1" x14ac:dyDescent="0.55000000000000004">
      <c r="A31" s="97">
        <v>18</v>
      </c>
      <c r="B31" s="134" t="s">
        <v>459</v>
      </c>
      <c r="C31" s="311">
        <v>3889.6940760000002</v>
      </c>
      <c r="D31" s="312">
        <v>4041.9330719999998</v>
      </c>
      <c r="E31" s="312">
        <v>4411.7210809999997</v>
      </c>
      <c r="F31" s="312">
        <v>12343.348228000001</v>
      </c>
      <c r="G31" s="312">
        <v>2281.7388289999999</v>
      </c>
      <c r="H31" s="312">
        <v>3829.669343</v>
      </c>
      <c r="I31" s="312">
        <v>4176.9404679999998</v>
      </c>
      <c r="J31" s="312">
        <v>10288.34864</v>
      </c>
      <c r="K31" s="312">
        <v>4408.1669279999996</v>
      </c>
      <c r="L31" s="312">
        <v>3791.7920749999998</v>
      </c>
      <c r="M31" s="312">
        <v>4597.1135009999998</v>
      </c>
      <c r="N31" s="312">
        <v>12797.072504</v>
      </c>
      <c r="O31" s="312">
        <v>3283.4914589999998</v>
      </c>
      <c r="P31" s="312">
        <v>2770.6863750000002</v>
      </c>
      <c r="Q31" s="313">
        <v>2947.6990959999998</v>
      </c>
      <c r="R31" s="312">
        <v>9001.876929</v>
      </c>
      <c r="S31" s="314">
        <v>44430.646302000001</v>
      </c>
      <c r="T31" s="338">
        <v>3704.6428380000002</v>
      </c>
      <c r="U31" s="339">
        <v>3920.7247390000002</v>
      </c>
      <c r="V31" s="444">
        <v>3863.613218</v>
      </c>
      <c r="W31" s="339">
        <v>11488.980794999999</v>
      </c>
      <c r="X31" s="487">
        <v>3172.473849</v>
      </c>
      <c r="Y31" s="459">
        <v>8107.4708289999999</v>
      </c>
      <c r="Z31" s="312">
        <v>7507.3100009999998</v>
      </c>
      <c r="AA31" s="312">
        <v>9412.9130949999999</v>
      </c>
      <c r="AB31" s="312">
        <v>25027.693926</v>
      </c>
      <c r="AC31" s="312">
        <v>10356.679791</v>
      </c>
      <c r="AD31" s="312">
        <v>10142.620559999999</v>
      </c>
      <c r="AE31" s="312">
        <v>8769.7219330000007</v>
      </c>
      <c r="AF31" s="312">
        <v>29269.022284999999</v>
      </c>
      <c r="AG31" s="312">
        <v>9450.5631790000007</v>
      </c>
      <c r="AH31" s="312">
        <v>9220.8663109999998</v>
      </c>
      <c r="AI31" s="312">
        <v>9176.1257800000003</v>
      </c>
      <c r="AJ31" s="312">
        <v>27847.555270000001</v>
      </c>
      <c r="AK31" s="312">
        <v>12167.951336</v>
      </c>
      <c r="AL31" s="312">
        <v>9850.9830679999995</v>
      </c>
      <c r="AM31" s="313">
        <v>10049.127859</v>
      </c>
      <c r="AN31" s="312">
        <v>32068.062263</v>
      </c>
      <c r="AO31" s="325">
        <v>114212.333743</v>
      </c>
      <c r="AP31" s="338">
        <v>10383.084174</v>
      </c>
      <c r="AQ31" s="339">
        <v>9796.2373970000008</v>
      </c>
      <c r="AR31" s="444">
        <v>9144.5284420000007</v>
      </c>
      <c r="AS31" s="339">
        <v>29323.850014</v>
      </c>
      <c r="AT31" s="487">
        <v>10134.713277999999</v>
      </c>
      <c r="AU31" s="292" t="s">
        <v>477</v>
      </c>
      <c r="AV31" s="136">
        <v>18</v>
      </c>
      <c r="AW31" s="235"/>
      <c r="AY31" s="235"/>
      <c r="AZ31" s="46"/>
      <c r="BA31" s="235"/>
    </row>
    <row r="32" spans="1:53" ht="18" customHeight="1" thickBot="1" x14ac:dyDescent="0.55000000000000004">
      <c r="A32" s="140">
        <v>19</v>
      </c>
      <c r="B32" s="83" t="s">
        <v>460</v>
      </c>
      <c r="C32" s="303">
        <v>340.00811599999997</v>
      </c>
      <c r="D32" s="304">
        <v>460.92484999999999</v>
      </c>
      <c r="E32" s="304">
        <v>320.19473699999998</v>
      </c>
      <c r="F32" s="304">
        <v>1121.1277030000001</v>
      </c>
      <c r="G32" s="304">
        <v>340.10319099999998</v>
      </c>
      <c r="H32" s="304">
        <v>346.20816400000001</v>
      </c>
      <c r="I32" s="304">
        <v>242.97087300000001</v>
      </c>
      <c r="J32" s="304">
        <v>929.28222800000003</v>
      </c>
      <c r="K32" s="304">
        <v>160.285158</v>
      </c>
      <c r="L32" s="304">
        <v>90.178908000000007</v>
      </c>
      <c r="M32" s="304">
        <v>241.554641</v>
      </c>
      <c r="N32" s="304">
        <v>492.01870600000001</v>
      </c>
      <c r="O32" s="304">
        <v>155.02771899999999</v>
      </c>
      <c r="P32" s="304">
        <v>447.10994099999999</v>
      </c>
      <c r="Q32" s="305">
        <v>590.60252200000002</v>
      </c>
      <c r="R32" s="304">
        <v>1192.740182</v>
      </c>
      <c r="S32" s="306">
        <v>3735.168819</v>
      </c>
      <c r="T32" s="334">
        <v>500.84594600000003</v>
      </c>
      <c r="U32" s="335">
        <v>773.07583699999998</v>
      </c>
      <c r="V32" s="442">
        <v>175.18854400000001</v>
      </c>
      <c r="W32" s="335">
        <v>1449.1103270000001</v>
      </c>
      <c r="X32" s="485">
        <v>17.275528999999999</v>
      </c>
      <c r="Y32" s="493">
        <v>715.13552600000003</v>
      </c>
      <c r="Z32" s="304">
        <v>570.95015599999999</v>
      </c>
      <c r="AA32" s="304">
        <v>454.62834500000002</v>
      </c>
      <c r="AB32" s="304">
        <v>1740.714027</v>
      </c>
      <c r="AC32" s="304">
        <v>682.59083699999996</v>
      </c>
      <c r="AD32" s="304">
        <v>781.36020299999996</v>
      </c>
      <c r="AE32" s="304">
        <v>729.17781300000001</v>
      </c>
      <c r="AF32" s="304">
        <v>2193.128854</v>
      </c>
      <c r="AG32" s="304">
        <v>661.79957899999999</v>
      </c>
      <c r="AH32" s="304">
        <v>700.25922300000002</v>
      </c>
      <c r="AI32" s="304">
        <v>446.53966400000002</v>
      </c>
      <c r="AJ32" s="304">
        <v>1808.5984659999999</v>
      </c>
      <c r="AK32" s="304">
        <v>574.34325100000001</v>
      </c>
      <c r="AL32" s="304">
        <v>599.27291500000001</v>
      </c>
      <c r="AM32" s="305">
        <v>747.00810999999999</v>
      </c>
      <c r="AN32" s="304">
        <v>1920.624276</v>
      </c>
      <c r="AO32" s="329">
        <v>7663.0656230000004</v>
      </c>
      <c r="AP32" s="334">
        <v>664.12514299999998</v>
      </c>
      <c r="AQ32" s="335">
        <v>633.05789600000003</v>
      </c>
      <c r="AR32" s="442">
        <v>397.471385</v>
      </c>
      <c r="AS32" s="335">
        <v>1694.6544240000001</v>
      </c>
      <c r="AT32" s="485">
        <v>405.29190599999998</v>
      </c>
      <c r="AU32" s="290" t="s">
        <v>478</v>
      </c>
      <c r="AV32" s="140">
        <v>19</v>
      </c>
      <c r="AW32" s="235"/>
      <c r="AY32" s="235"/>
      <c r="AZ32" s="46"/>
      <c r="BA32" s="235"/>
    </row>
    <row r="33" spans="1:52" ht="18" customHeight="1" x14ac:dyDescent="0.5">
      <c r="A33" s="187">
        <v>20</v>
      </c>
      <c r="B33" s="188" t="s">
        <v>517</v>
      </c>
      <c r="C33" s="315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>
        <v>0.29249999999999998</v>
      </c>
      <c r="P33" s="316"/>
      <c r="Q33" s="317"/>
      <c r="R33" s="316">
        <v>0.29249999999999998</v>
      </c>
      <c r="S33" s="318">
        <v>0.29249999999999998</v>
      </c>
      <c r="T33" s="340">
        <v>0</v>
      </c>
      <c r="U33" s="341">
        <v>0</v>
      </c>
      <c r="V33" s="445">
        <v>0</v>
      </c>
      <c r="W33" s="341">
        <v>0</v>
      </c>
      <c r="X33" s="488">
        <v>0</v>
      </c>
      <c r="Y33" s="494">
        <v>0.868807</v>
      </c>
      <c r="Z33" s="316">
        <v>1.2635069999999999</v>
      </c>
      <c r="AA33" s="316">
        <v>0.57589500000000005</v>
      </c>
      <c r="AB33" s="316">
        <v>2.7082090000000001</v>
      </c>
      <c r="AC33" s="316">
        <v>1.982696</v>
      </c>
      <c r="AD33" s="316">
        <v>0.727989</v>
      </c>
      <c r="AE33" s="316">
        <v>0.53932800000000003</v>
      </c>
      <c r="AF33" s="316">
        <v>3.2500140000000002</v>
      </c>
      <c r="AG33" s="316">
        <v>0.67756899999999998</v>
      </c>
      <c r="AH33" s="316">
        <v>0.52404300000000004</v>
      </c>
      <c r="AI33" s="316">
        <v>0.93779800000000002</v>
      </c>
      <c r="AJ33" s="316">
        <v>2.1394099999999998</v>
      </c>
      <c r="AK33" s="316">
        <v>1.0378769999999999</v>
      </c>
      <c r="AL33" s="316">
        <v>0.79091299999999998</v>
      </c>
      <c r="AM33" s="317">
        <v>0.66299300000000005</v>
      </c>
      <c r="AN33" s="316">
        <v>2.491784</v>
      </c>
      <c r="AO33" s="330">
        <v>10.589416</v>
      </c>
      <c r="AP33" s="340">
        <v>0.52518500000000001</v>
      </c>
      <c r="AQ33" s="341">
        <v>0.67639400000000005</v>
      </c>
      <c r="AR33" s="445">
        <v>0.14124200000000001</v>
      </c>
      <c r="AS33" s="341">
        <v>1.342821</v>
      </c>
      <c r="AT33" s="488">
        <v>0.53034599999999998</v>
      </c>
      <c r="AU33" s="295" t="s">
        <v>518</v>
      </c>
      <c r="AV33" s="187">
        <v>20</v>
      </c>
      <c r="AW33" s="53"/>
      <c r="AY33" s="46"/>
      <c r="AZ33" s="46"/>
    </row>
    <row r="34" spans="1:52" ht="18" customHeight="1" x14ac:dyDescent="0.5">
      <c r="A34" s="189"/>
      <c r="B34" s="190" t="s">
        <v>21</v>
      </c>
      <c r="C34" s="319">
        <v>98209.608296999984</v>
      </c>
      <c r="D34" s="320">
        <v>94615.242117999995</v>
      </c>
      <c r="E34" s="320">
        <v>94816.862762000004</v>
      </c>
      <c r="F34" s="320">
        <v>287641.71317200002</v>
      </c>
      <c r="G34" s="320">
        <v>92534.983180999989</v>
      </c>
      <c r="H34" s="320">
        <v>90288.554399000001</v>
      </c>
      <c r="I34" s="320">
        <v>91901.015165999997</v>
      </c>
      <c r="J34" s="320">
        <v>274724.55274399999</v>
      </c>
      <c r="K34" s="320">
        <v>101865.395302</v>
      </c>
      <c r="L34" s="320">
        <v>98577.291416000007</v>
      </c>
      <c r="M34" s="320">
        <v>101166.482462</v>
      </c>
      <c r="N34" s="320">
        <v>301609.169177</v>
      </c>
      <c r="O34" s="320">
        <v>104189.27941800001</v>
      </c>
      <c r="P34" s="320">
        <v>100278.41864600001</v>
      </c>
      <c r="Q34" s="321">
        <v>101528.060751</v>
      </c>
      <c r="R34" s="320">
        <v>305995.758814</v>
      </c>
      <c r="S34" s="322">
        <v>1169971.1939069999</v>
      </c>
      <c r="T34" s="342">
        <f t="shared" ref="T34:U34" si="0">T8+T15+T21+T27+T32+T33</f>
        <v>98374.653109000006</v>
      </c>
      <c r="U34" s="343">
        <f t="shared" si="0"/>
        <v>102957.18571600001</v>
      </c>
      <c r="V34" s="446">
        <f>V8+V15+V21+V27+V32+V33</f>
        <v>116520.695561</v>
      </c>
      <c r="W34" s="343">
        <f>W8+W15+W21+W27+W32+W33</f>
        <v>317852.53438199998</v>
      </c>
      <c r="X34" s="489">
        <f>X8+X15+X21+X27+X32+X33</f>
        <v>101175.924719</v>
      </c>
      <c r="Y34" s="495">
        <v>76379.087991999986</v>
      </c>
      <c r="Z34" s="320">
        <v>71421.906854000001</v>
      </c>
      <c r="AA34" s="320">
        <v>76806.84135100001</v>
      </c>
      <c r="AB34" s="320">
        <v>224607.836198</v>
      </c>
      <c r="AC34" s="320">
        <v>79875.115289000008</v>
      </c>
      <c r="AD34" s="320">
        <v>84219.996337000004</v>
      </c>
      <c r="AE34" s="320">
        <v>72654.631167</v>
      </c>
      <c r="AF34" s="320">
        <v>236749.742795</v>
      </c>
      <c r="AG34" s="320">
        <v>82719.401321000012</v>
      </c>
      <c r="AH34" s="320">
        <v>78834.553388</v>
      </c>
      <c r="AI34" s="320">
        <v>77463.600111000007</v>
      </c>
      <c r="AJ34" s="320">
        <v>239017.55481900001</v>
      </c>
      <c r="AK34" s="320">
        <v>82814.408813999995</v>
      </c>
      <c r="AL34" s="320">
        <v>80221.918936999995</v>
      </c>
      <c r="AM34" s="321">
        <v>86413.700340999989</v>
      </c>
      <c r="AN34" s="320">
        <v>249450.02809400001</v>
      </c>
      <c r="AO34" s="331">
        <v>949825.16190599988</v>
      </c>
      <c r="AP34" s="342">
        <f t="shared" ref="AP34:AS34" si="1">AP8+AP15+AP21+AP27+AP32+AP33</f>
        <v>84417.877854999999</v>
      </c>
      <c r="AQ34" s="343">
        <f t="shared" si="1"/>
        <v>80208.059393999996</v>
      </c>
      <c r="AR34" s="446">
        <f t="shared" si="1"/>
        <v>59589.845807999991</v>
      </c>
      <c r="AS34" s="343">
        <f t="shared" si="1"/>
        <v>224215.78305699999</v>
      </c>
      <c r="AT34" s="489">
        <f>AT8+AT15+AT21+AT27+AT32+AT33</f>
        <v>75748.770678000001</v>
      </c>
      <c r="AU34" s="191" t="s">
        <v>240</v>
      </c>
      <c r="AV34" s="192"/>
      <c r="AY34" s="46"/>
      <c r="AZ34" s="46"/>
    </row>
    <row r="35" spans="1:52" x14ac:dyDescent="0.5">
      <c r="A35" s="92" t="s">
        <v>506</v>
      </c>
      <c r="S35" s="18"/>
      <c r="T35" s="18"/>
      <c r="U35" s="18"/>
      <c r="V35" s="18"/>
      <c r="W35" s="18"/>
      <c r="X35" s="18"/>
      <c r="AO35" s="50"/>
      <c r="AP35" s="18"/>
      <c r="AQ35" s="18"/>
      <c r="AR35" s="50"/>
      <c r="AS35" s="50"/>
      <c r="AT35" s="50"/>
      <c r="AV35" s="93" t="s">
        <v>507</v>
      </c>
      <c r="AY35" s="46"/>
      <c r="AZ35" s="46"/>
    </row>
    <row r="36" spans="1:52" x14ac:dyDescent="0.5">
      <c r="A36" s="45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50"/>
      <c r="AP36" s="18"/>
      <c r="AQ36" s="18"/>
      <c r="AR36" s="50"/>
      <c r="AS36" s="50"/>
      <c r="AT36" s="50"/>
      <c r="AY36" s="46"/>
      <c r="AZ36" s="46"/>
    </row>
    <row r="37" spans="1:52" s="32" customFormat="1" ht="24" customHeight="1" x14ac:dyDescent="0.5">
      <c r="A37" s="68"/>
      <c r="B37" s="344"/>
      <c r="C37" s="597" t="s">
        <v>519</v>
      </c>
      <c r="D37" s="598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  <c r="P37" s="598"/>
      <c r="Q37" s="598"/>
      <c r="R37" s="598"/>
      <c r="S37" s="598"/>
      <c r="T37" s="598"/>
      <c r="U37" s="598"/>
      <c r="V37" s="598"/>
      <c r="W37" s="598"/>
      <c r="X37" s="599"/>
      <c r="Y37" s="618" t="s">
        <v>520</v>
      </c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619"/>
      <c r="AM37" s="619"/>
      <c r="AN37" s="619"/>
      <c r="AO37" s="619"/>
      <c r="AP37" s="619"/>
      <c r="AQ37" s="619"/>
      <c r="AR37" s="619"/>
      <c r="AS37" s="619"/>
      <c r="AT37" s="620"/>
      <c r="AU37" s="69"/>
      <c r="AV37" s="68"/>
      <c r="AY37" s="38"/>
    </row>
    <row r="38" spans="1:52" s="39" customFormat="1" ht="23.4" customHeight="1" x14ac:dyDescent="0.5">
      <c r="A38" s="603" t="s">
        <v>22</v>
      </c>
      <c r="B38" s="609" t="s">
        <v>23</v>
      </c>
      <c r="C38" s="604">
        <v>2025</v>
      </c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605"/>
      <c r="S38" s="606"/>
      <c r="T38" s="615" t="s">
        <v>636</v>
      </c>
      <c r="U38" s="616"/>
      <c r="V38" s="616"/>
      <c r="W38" s="616"/>
      <c r="X38" s="617"/>
      <c r="Y38" s="604">
        <v>2025</v>
      </c>
      <c r="Z38" s="605"/>
      <c r="AA38" s="605"/>
      <c r="AB38" s="605"/>
      <c r="AC38" s="605"/>
      <c r="AD38" s="605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6"/>
      <c r="AP38" s="615" t="s">
        <v>636</v>
      </c>
      <c r="AQ38" s="616"/>
      <c r="AR38" s="616"/>
      <c r="AS38" s="616"/>
      <c r="AT38" s="617"/>
      <c r="AU38" s="614" t="s">
        <v>241</v>
      </c>
      <c r="AV38" s="613" t="s">
        <v>243</v>
      </c>
      <c r="AY38" s="44"/>
    </row>
    <row r="39" spans="1:52" s="39" customFormat="1" ht="36" customHeight="1" x14ac:dyDescent="0.5">
      <c r="A39" s="603"/>
      <c r="B39" s="609"/>
      <c r="C39" s="296" t="s">
        <v>637</v>
      </c>
      <c r="D39" s="297" t="s">
        <v>644</v>
      </c>
      <c r="E39" s="297" t="s">
        <v>670</v>
      </c>
      <c r="F39" s="297" t="s">
        <v>671</v>
      </c>
      <c r="G39" s="297" t="s">
        <v>672</v>
      </c>
      <c r="H39" s="297" t="s">
        <v>673</v>
      </c>
      <c r="I39" s="297" t="s">
        <v>674</v>
      </c>
      <c r="J39" s="297" t="s">
        <v>675</v>
      </c>
      <c r="K39" s="297" t="s">
        <v>676</v>
      </c>
      <c r="L39" s="297" t="s">
        <v>677</v>
      </c>
      <c r="M39" s="297" t="s">
        <v>678</v>
      </c>
      <c r="N39" s="297" t="s">
        <v>679</v>
      </c>
      <c r="O39" s="297" t="s">
        <v>680</v>
      </c>
      <c r="P39" s="297" t="s">
        <v>681</v>
      </c>
      <c r="Q39" s="298" t="s">
        <v>682</v>
      </c>
      <c r="R39" s="297" t="s">
        <v>683</v>
      </c>
      <c r="S39" s="238">
        <v>2025</v>
      </c>
      <c r="T39" s="326" t="s">
        <v>637</v>
      </c>
      <c r="U39" s="327" t="s">
        <v>644</v>
      </c>
      <c r="V39" s="491" t="s">
        <v>670</v>
      </c>
      <c r="W39" s="273" t="s">
        <v>671</v>
      </c>
      <c r="X39" s="484" t="s">
        <v>672</v>
      </c>
      <c r="Y39" s="492" t="s">
        <v>637</v>
      </c>
      <c r="Z39" s="297" t="s">
        <v>644</v>
      </c>
      <c r="AA39" s="297" t="s">
        <v>670</v>
      </c>
      <c r="AB39" s="297" t="s">
        <v>671</v>
      </c>
      <c r="AC39" s="297" t="s">
        <v>672</v>
      </c>
      <c r="AD39" s="297" t="s">
        <v>673</v>
      </c>
      <c r="AE39" s="297" t="s">
        <v>674</v>
      </c>
      <c r="AF39" s="297" t="s">
        <v>675</v>
      </c>
      <c r="AG39" s="297" t="s">
        <v>676</v>
      </c>
      <c r="AH39" s="297" t="s">
        <v>677</v>
      </c>
      <c r="AI39" s="297" t="s">
        <v>678</v>
      </c>
      <c r="AJ39" s="297" t="s">
        <v>679</v>
      </c>
      <c r="AK39" s="297" t="s">
        <v>680</v>
      </c>
      <c r="AL39" s="297" t="s">
        <v>681</v>
      </c>
      <c r="AM39" s="298" t="s">
        <v>682</v>
      </c>
      <c r="AN39" s="297" t="s">
        <v>683</v>
      </c>
      <c r="AO39" s="328">
        <v>2025</v>
      </c>
      <c r="AP39" s="332" t="s">
        <v>637</v>
      </c>
      <c r="AQ39" s="327" t="s">
        <v>644</v>
      </c>
      <c r="AR39" s="333" t="s">
        <v>670</v>
      </c>
      <c r="AS39" s="297" t="s">
        <v>671</v>
      </c>
      <c r="AT39" s="484" t="s">
        <v>672</v>
      </c>
      <c r="AU39" s="614"/>
      <c r="AV39" s="613"/>
    </row>
    <row r="40" spans="1:52" ht="30" customHeight="1" thickBot="1" x14ac:dyDescent="0.55000000000000004">
      <c r="A40" s="201"/>
      <c r="B40" s="207" t="s">
        <v>627</v>
      </c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02"/>
      <c r="T40" s="202"/>
      <c r="U40" s="202"/>
      <c r="V40" s="202"/>
      <c r="W40" s="202"/>
      <c r="X40" s="202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02"/>
      <c r="AP40" s="202"/>
      <c r="AQ40" s="202"/>
      <c r="AR40" s="202"/>
      <c r="AS40" s="202"/>
      <c r="AT40" s="202"/>
      <c r="AU40" s="206" t="s">
        <v>628</v>
      </c>
      <c r="AV40" s="203"/>
      <c r="AY40" s="46"/>
      <c r="AZ40" s="46"/>
    </row>
    <row r="41" spans="1:52" ht="18" customHeight="1" x14ac:dyDescent="0.5">
      <c r="A41" s="94">
        <v>1</v>
      </c>
      <c r="B41" s="204" t="s">
        <v>541</v>
      </c>
      <c r="C41" s="307">
        <v>14067.784523</v>
      </c>
      <c r="D41" s="308">
        <v>13719.700253000001</v>
      </c>
      <c r="E41" s="308">
        <v>12961.846382</v>
      </c>
      <c r="F41" s="308">
        <v>40749.331159000001</v>
      </c>
      <c r="G41" s="308">
        <v>15073.207441</v>
      </c>
      <c r="H41" s="308">
        <v>14948.800397000001</v>
      </c>
      <c r="I41" s="308">
        <v>12845.693703999999</v>
      </c>
      <c r="J41" s="308">
        <v>42867.701541000002</v>
      </c>
      <c r="K41" s="308">
        <v>15514.506631</v>
      </c>
      <c r="L41" s="308">
        <v>16023.967796000001</v>
      </c>
      <c r="M41" s="308">
        <v>16078.979536999999</v>
      </c>
      <c r="N41" s="308">
        <v>47617.453963</v>
      </c>
      <c r="O41" s="308">
        <v>18356.134963</v>
      </c>
      <c r="P41" s="308">
        <v>17455.782576000001</v>
      </c>
      <c r="Q41" s="309">
        <v>18778.487664</v>
      </c>
      <c r="R41" s="308">
        <v>54590.405203000002</v>
      </c>
      <c r="S41" s="324">
        <v>185824.891867</v>
      </c>
      <c r="T41" s="336">
        <v>18378.084362000001</v>
      </c>
      <c r="U41" s="337">
        <v>17808.595927999999</v>
      </c>
      <c r="V41" s="337">
        <v>10977.719966000001</v>
      </c>
      <c r="W41" s="557">
        <v>47164.400255</v>
      </c>
      <c r="X41" s="490">
        <v>13367.474063</v>
      </c>
      <c r="Y41" s="307">
        <v>6397.1515040000004</v>
      </c>
      <c r="Z41" s="308">
        <v>5442.413528</v>
      </c>
      <c r="AA41" s="308">
        <v>6863.9108210000004</v>
      </c>
      <c r="AB41" s="308">
        <v>18703.475853</v>
      </c>
      <c r="AC41" s="308">
        <v>7293.1590230000002</v>
      </c>
      <c r="AD41" s="308">
        <v>7562.5578409999998</v>
      </c>
      <c r="AE41" s="308">
        <v>6374.883519</v>
      </c>
      <c r="AF41" s="308">
        <v>21230.600383000001</v>
      </c>
      <c r="AG41" s="308">
        <v>7249.3386</v>
      </c>
      <c r="AH41" s="308">
        <v>7199.1452609999997</v>
      </c>
      <c r="AI41" s="308">
        <v>6623.8752320000003</v>
      </c>
      <c r="AJ41" s="308">
        <v>21072.359091999999</v>
      </c>
      <c r="AK41" s="308">
        <v>7211.7475459999996</v>
      </c>
      <c r="AL41" s="308">
        <v>6960.8635219999996</v>
      </c>
      <c r="AM41" s="309">
        <v>7308.6336240000001</v>
      </c>
      <c r="AN41" s="308">
        <v>21481.244692</v>
      </c>
      <c r="AO41" s="324">
        <v>82487.68002</v>
      </c>
      <c r="AP41" s="72">
        <v>8424.6846540000006</v>
      </c>
      <c r="AQ41" s="73">
        <v>8008.3745319999998</v>
      </c>
      <c r="AR41" s="73">
        <v>6060.9427500000002</v>
      </c>
      <c r="AS41" s="557">
        <v>22494.001937000001</v>
      </c>
      <c r="AT41" s="490">
        <v>8079.8807690000003</v>
      </c>
      <c r="AU41" s="208" t="s">
        <v>548</v>
      </c>
      <c r="AV41" s="94">
        <v>1</v>
      </c>
      <c r="AY41" s="46"/>
      <c r="AZ41" s="46"/>
    </row>
    <row r="42" spans="1:52" ht="18" customHeight="1" x14ac:dyDescent="0.5">
      <c r="A42" s="97">
        <v>2</v>
      </c>
      <c r="B42" s="205" t="s">
        <v>542</v>
      </c>
      <c r="C42" s="311">
        <v>21982.449945</v>
      </c>
      <c r="D42" s="312">
        <v>21475.972024999999</v>
      </c>
      <c r="E42" s="312">
        <v>20598.2971</v>
      </c>
      <c r="F42" s="312">
        <v>64056.719069999999</v>
      </c>
      <c r="G42" s="312">
        <v>22467.919021999998</v>
      </c>
      <c r="H42" s="312">
        <v>21686.020397</v>
      </c>
      <c r="I42" s="312">
        <v>21423.709544000001</v>
      </c>
      <c r="J42" s="312">
        <v>65577.648963</v>
      </c>
      <c r="K42" s="312">
        <v>23562.826489999999</v>
      </c>
      <c r="L42" s="312">
        <v>24297.923231000001</v>
      </c>
      <c r="M42" s="312">
        <v>23211.541496000002</v>
      </c>
      <c r="N42" s="312">
        <v>71072.291217999998</v>
      </c>
      <c r="O42" s="312">
        <v>26652.415304999999</v>
      </c>
      <c r="P42" s="312">
        <v>25516.507131999999</v>
      </c>
      <c r="Q42" s="313">
        <v>26760.415671999999</v>
      </c>
      <c r="R42" s="312">
        <v>78929.338109999997</v>
      </c>
      <c r="S42" s="325">
        <v>279635.99736099999</v>
      </c>
      <c r="T42" s="338">
        <v>24940.050641999998</v>
      </c>
      <c r="U42" s="339">
        <v>26005.833369</v>
      </c>
      <c r="V42" s="339">
        <v>20662.835489000001</v>
      </c>
      <c r="W42" s="339">
        <v>71608.719500000007</v>
      </c>
      <c r="X42" s="487">
        <v>22771.020056000001</v>
      </c>
      <c r="Y42" s="311">
        <v>9845.3077639999992</v>
      </c>
      <c r="Z42" s="312">
        <v>9752.6443689999996</v>
      </c>
      <c r="AA42" s="312">
        <v>10504.713658000001</v>
      </c>
      <c r="AB42" s="312">
        <v>30102.665789999999</v>
      </c>
      <c r="AC42" s="312">
        <v>9366.9462189999995</v>
      </c>
      <c r="AD42" s="312">
        <v>11178.894034999999</v>
      </c>
      <c r="AE42" s="312">
        <v>8744.8382579999998</v>
      </c>
      <c r="AF42" s="312">
        <v>29290.678512999999</v>
      </c>
      <c r="AG42" s="312">
        <v>10053.588277999999</v>
      </c>
      <c r="AH42" s="312">
        <v>10350.959387999999</v>
      </c>
      <c r="AI42" s="312">
        <v>9412.6935979999998</v>
      </c>
      <c r="AJ42" s="312">
        <v>29817.241264</v>
      </c>
      <c r="AK42" s="312">
        <v>10372.492618</v>
      </c>
      <c r="AL42" s="312">
        <v>10036.936598</v>
      </c>
      <c r="AM42" s="313">
        <v>10258.081576</v>
      </c>
      <c r="AN42" s="312">
        <v>30667.510792000001</v>
      </c>
      <c r="AO42" s="325">
        <v>119878.09636</v>
      </c>
      <c r="AP42" s="78">
        <v>11157.214193</v>
      </c>
      <c r="AQ42" s="79">
        <v>11020.275333</v>
      </c>
      <c r="AR42" s="79">
        <v>9695.8819519999997</v>
      </c>
      <c r="AS42" s="339">
        <v>31873.371478000001</v>
      </c>
      <c r="AT42" s="487">
        <v>12648.677964</v>
      </c>
      <c r="AU42" s="209" t="s">
        <v>549</v>
      </c>
      <c r="AV42" s="97">
        <v>2</v>
      </c>
      <c r="AY42" s="46"/>
      <c r="AZ42" s="46"/>
    </row>
    <row r="43" spans="1:52" ht="18" customHeight="1" x14ac:dyDescent="0.5">
      <c r="A43" s="94">
        <v>3</v>
      </c>
      <c r="B43" s="204" t="s">
        <v>543</v>
      </c>
      <c r="C43" s="307">
        <v>29691.158393999998</v>
      </c>
      <c r="D43" s="308">
        <v>27023.686461000001</v>
      </c>
      <c r="E43" s="308">
        <v>28027.256524</v>
      </c>
      <c r="F43" s="308">
        <v>84742.101378000007</v>
      </c>
      <c r="G43" s="308">
        <v>29427.349126000001</v>
      </c>
      <c r="H43" s="308">
        <v>28428.339612</v>
      </c>
      <c r="I43" s="308">
        <v>27788.091813999999</v>
      </c>
      <c r="J43" s="308">
        <v>85643.780551999997</v>
      </c>
      <c r="K43" s="308">
        <v>30333.882489</v>
      </c>
      <c r="L43" s="308">
        <v>29936.006093</v>
      </c>
      <c r="M43" s="308">
        <v>30680.320104999999</v>
      </c>
      <c r="N43" s="308">
        <v>90950.208687000006</v>
      </c>
      <c r="O43" s="308">
        <v>32908.466959999998</v>
      </c>
      <c r="P43" s="308">
        <v>32044.840054</v>
      </c>
      <c r="Q43" s="309">
        <v>32206.496504999999</v>
      </c>
      <c r="R43" s="308">
        <v>97159.803518000001</v>
      </c>
      <c r="S43" s="324">
        <v>358495.89413600002</v>
      </c>
      <c r="T43" s="336">
        <v>31765.137383000001</v>
      </c>
      <c r="U43" s="337">
        <v>31315.795612000002</v>
      </c>
      <c r="V43" s="337">
        <v>26331.471380999999</v>
      </c>
      <c r="W43" s="337">
        <v>89412.404376999999</v>
      </c>
      <c r="X43" s="486">
        <v>28920.993478</v>
      </c>
      <c r="Y43" s="307">
        <v>13355.230573000001</v>
      </c>
      <c r="Z43" s="308">
        <v>13482.125948000001</v>
      </c>
      <c r="AA43" s="308">
        <v>15451.999683</v>
      </c>
      <c r="AB43" s="308">
        <v>42289.356204000003</v>
      </c>
      <c r="AC43" s="308">
        <v>12404.962868000001</v>
      </c>
      <c r="AD43" s="308">
        <v>14426.379965</v>
      </c>
      <c r="AE43" s="308">
        <v>11668.887578</v>
      </c>
      <c r="AF43" s="308">
        <v>38500.230410999997</v>
      </c>
      <c r="AG43" s="308">
        <v>13141.995464</v>
      </c>
      <c r="AH43" s="308">
        <v>13248.83907</v>
      </c>
      <c r="AI43" s="308">
        <v>12535.739318</v>
      </c>
      <c r="AJ43" s="308">
        <v>38926.573852000001</v>
      </c>
      <c r="AK43" s="308">
        <v>13423.445168</v>
      </c>
      <c r="AL43" s="308">
        <v>13086.295225</v>
      </c>
      <c r="AM43" s="309">
        <v>15296.597250000001</v>
      </c>
      <c r="AN43" s="308">
        <v>41806.337642999999</v>
      </c>
      <c r="AO43" s="324">
        <v>161522.49810999999</v>
      </c>
      <c r="AP43" s="72">
        <v>14548.299191</v>
      </c>
      <c r="AQ43" s="73">
        <v>14071.315242000001</v>
      </c>
      <c r="AR43" s="73">
        <v>11670.807239</v>
      </c>
      <c r="AS43" s="337">
        <v>40290.421671999997</v>
      </c>
      <c r="AT43" s="486">
        <v>15287.622456999999</v>
      </c>
      <c r="AU43" s="208" t="s">
        <v>550</v>
      </c>
      <c r="AV43" s="94">
        <v>3</v>
      </c>
      <c r="AY43" s="46"/>
      <c r="AZ43" s="46"/>
    </row>
    <row r="44" spans="1:52" ht="18" customHeight="1" x14ac:dyDescent="0.5">
      <c r="A44" s="97">
        <v>4</v>
      </c>
      <c r="B44" s="205" t="s">
        <v>544</v>
      </c>
      <c r="C44" s="311">
        <v>10479.912849</v>
      </c>
      <c r="D44" s="312">
        <v>11480.651964000001</v>
      </c>
      <c r="E44" s="312">
        <v>9165.1839619999992</v>
      </c>
      <c r="F44" s="312">
        <v>31125.748775</v>
      </c>
      <c r="G44" s="312">
        <v>10752.554980999999</v>
      </c>
      <c r="H44" s="312">
        <v>11668.295676</v>
      </c>
      <c r="I44" s="312">
        <v>9717.0889179999995</v>
      </c>
      <c r="J44" s="312">
        <v>32137.939575</v>
      </c>
      <c r="K44" s="312">
        <v>12830.964064</v>
      </c>
      <c r="L44" s="312">
        <v>12780.208546</v>
      </c>
      <c r="M44" s="312">
        <v>12277.275589000001</v>
      </c>
      <c r="N44" s="312">
        <v>37888.448199999999</v>
      </c>
      <c r="O44" s="312">
        <v>12942.220354999999</v>
      </c>
      <c r="P44" s="312">
        <v>12877.324524</v>
      </c>
      <c r="Q44" s="313">
        <v>12961.587783000001</v>
      </c>
      <c r="R44" s="312">
        <v>38781.132662000004</v>
      </c>
      <c r="S44" s="325">
        <v>139933.26921299999</v>
      </c>
      <c r="T44" s="338">
        <v>13617.282391000001</v>
      </c>
      <c r="U44" s="339">
        <v>13505.880637</v>
      </c>
      <c r="V44" s="339">
        <v>9121.0321409999997</v>
      </c>
      <c r="W44" s="339">
        <v>36244.195169999999</v>
      </c>
      <c r="X44" s="487">
        <v>12916.020527000001</v>
      </c>
      <c r="Y44" s="311">
        <v>4240.3736600000002</v>
      </c>
      <c r="Z44" s="312">
        <v>3617.485056</v>
      </c>
      <c r="AA44" s="312">
        <v>4554.5476939999999</v>
      </c>
      <c r="AB44" s="312">
        <v>12412.40641</v>
      </c>
      <c r="AC44" s="312">
        <v>5422.0375350000004</v>
      </c>
      <c r="AD44" s="312">
        <v>5291.4621569999999</v>
      </c>
      <c r="AE44" s="312">
        <v>4455.4586849999996</v>
      </c>
      <c r="AF44" s="312">
        <v>15168.958376</v>
      </c>
      <c r="AG44" s="312">
        <v>5068.5421139999999</v>
      </c>
      <c r="AH44" s="312">
        <v>4299.0830999999998</v>
      </c>
      <c r="AI44" s="312">
        <v>4469.5207790000004</v>
      </c>
      <c r="AJ44" s="312">
        <v>13837.145993</v>
      </c>
      <c r="AK44" s="312">
        <v>5340.8182619999998</v>
      </c>
      <c r="AL44" s="312">
        <v>5019.4110799999999</v>
      </c>
      <c r="AM44" s="313">
        <v>4427.8128559999996</v>
      </c>
      <c r="AN44" s="312">
        <v>14788.042197999999</v>
      </c>
      <c r="AO44" s="325">
        <v>56206.552978</v>
      </c>
      <c r="AP44" s="78">
        <v>6444.3567659999999</v>
      </c>
      <c r="AQ44" s="79">
        <v>6397.1290349999999</v>
      </c>
      <c r="AR44" s="79">
        <v>4356.3410860000004</v>
      </c>
      <c r="AS44" s="339">
        <v>17197.826886999999</v>
      </c>
      <c r="AT44" s="487">
        <v>6356.0917939999999</v>
      </c>
      <c r="AU44" s="209" t="s">
        <v>551</v>
      </c>
      <c r="AV44" s="97">
        <v>4</v>
      </c>
      <c r="AY44" s="46"/>
      <c r="AZ44" s="46"/>
    </row>
    <row r="45" spans="1:52" ht="18" customHeight="1" x14ac:dyDescent="0.5">
      <c r="A45" s="94">
        <v>5</v>
      </c>
      <c r="B45" s="204" t="s">
        <v>545</v>
      </c>
      <c r="C45" s="307">
        <v>16678.710424000001</v>
      </c>
      <c r="D45" s="308">
        <v>18021.12876</v>
      </c>
      <c r="E45" s="308">
        <v>15877.179576</v>
      </c>
      <c r="F45" s="308">
        <v>50577.018759999999</v>
      </c>
      <c r="G45" s="308">
        <v>18909.331000999999</v>
      </c>
      <c r="H45" s="308">
        <v>17961.234925000001</v>
      </c>
      <c r="I45" s="308">
        <v>17002.949678000001</v>
      </c>
      <c r="J45" s="308">
        <v>53873.515604</v>
      </c>
      <c r="K45" s="308">
        <v>19715.958298000001</v>
      </c>
      <c r="L45" s="308">
        <v>19277.798565000001</v>
      </c>
      <c r="M45" s="308">
        <v>18708.960905</v>
      </c>
      <c r="N45" s="308">
        <v>57702.717768000002</v>
      </c>
      <c r="O45" s="308">
        <v>22713.538001000001</v>
      </c>
      <c r="P45" s="308">
        <v>21252.618095999998</v>
      </c>
      <c r="Q45" s="309">
        <v>22175.177640000002</v>
      </c>
      <c r="R45" s="308">
        <v>66141.333736999994</v>
      </c>
      <c r="S45" s="324">
        <v>228294.585869</v>
      </c>
      <c r="T45" s="336">
        <v>20784.541560999998</v>
      </c>
      <c r="U45" s="337">
        <v>21637.168042000001</v>
      </c>
      <c r="V45" s="337">
        <v>16394.617146000001</v>
      </c>
      <c r="W45" s="337">
        <v>58816.326749</v>
      </c>
      <c r="X45" s="486">
        <v>17146.332989999999</v>
      </c>
      <c r="Y45" s="307">
        <v>7604.1421010000004</v>
      </c>
      <c r="Z45" s="308">
        <v>7924.3240020000003</v>
      </c>
      <c r="AA45" s="308">
        <v>7931.7610240000004</v>
      </c>
      <c r="AB45" s="308">
        <v>23460.227126999998</v>
      </c>
      <c r="AC45" s="308">
        <v>7454.4470540000002</v>
      </c>
      <c r="AD45" s="308">
        <v>8388.0286649999998</v>
      </c>
      <c r="AE45" s="308">
        <v>6783.2822850000002</v>
      </c>
      <c r="AF45" s="308">
        <v>22625.758003999999</v>
      </c>
      <c r="AG45" s="308">
        <v>7611.0680160000002</v>
      </c>
      <c r="AH45" s="308">
        <v>7536.5292550000004</v>
      </c>
      <c r="AI45" s="308">
        <v>7519.7716490000003</v>
      </c>
      <c r="AJ45" s="308">
        <v>22667.368921000001</v>
      </c>
      <c r="AK45" s="308">
        <v>8609.2358110000005</v>
      </c>
      <c r="AL45" s="308">
        <v>8267.7128869999997</v>
      </c>
      <c r="AM45" s="309">
        <v>7603.571954</v>
      </c>
      <c r="AN45" s="308">
        <v>24480.520651999999</v>
      </c>
      <c r="AO45" s="324">
        <v>93233.874704000002</v>
      </c>
      <c r="AP45" s="72">
        <v>9075.0287779999999</v>
      </c>
      <c r="AQ45" s="73">
        <v>9511.3135070000008</v>
      </c>
      <c r="AR45" s="73">
        <v>8156.592036</v>
      </c>
      <c r="AS45" s="337">
        <v>26742.934321000001</v>
      </c>
      <c r="AT45" s="486">
        <v>11356.354125</v>
      </c>
      <c r="AU45" s="208" t="s">
        <v>552</v>
      </c>
      <c r="AV45" s="94">
        <v>5</v>
      </c>
      <c r="AY45" s="46"/>
      <c r="AZ45" s="46"/>
    </row>
    <row r="46" spans="1:52" ht="18" customHeight="1" x14ac:dyDescent="0.5">
      <c r="A46" s="97">
        <v>6</v>
      </c>
      <c r="B46" s="205" t="s">
        <v>546</v>
      </c>
      <c r="C46" s="311">
        <v>54977.631436000003</v>
      </c>
      <c r="D46" s="312">
        <v>53516.868776000003</v>
      </c>
      <c r="E46" s="312">
        <v>50478.742079000003</v>
      </c>
      <c r="F46" s="312">
        <v>158973.24229200001</v>
      </c>
      <c r="G46" s="312">
        <v>48827.831399000002</v>
      </c>
      <c r="H46" s="312">
        <v>47629.564214999999</v>
      </c>
      <c r="I46" s="312">
        <v>49367.879758000003</v>
      </c>
      <c r="J46" s="312">
        <v>145825.275372</v>
      </c>
      <c r="K46" s="312">
        <v>54853.586260999997</v>
      </c>
      <c r="L46" s="312">
        <v>54068.001314000001</v>
      </c>
      <c r="M46" s="312">
        <v>52282.498639999998</v>
      </c>
      <c r="N46" s="312">
        <v>161204.086216</v>
      </c>
      <c r="O46" s="312">
        <v>54134.233282000001</v>
      </c>
      <c r="P46" s="312">
        <v>52510.315967000002</v>
      </c>
      <c r="Q46" s="313">
        <v>52946.074435000002</v>
      </c>
      <c r="R46" s="312">
        <v>159590.623685</v>
      </c>
      <c r="S46" s="325">
        <v>625593.22756499995</v>
      </c>
      <c r="T46" s="338">
        <v>51617.564253999997</v>
      </c>
      <c r="U46" s="339">
        <v>54112.576729</v>
      </c>
      <c r="V46" s="339">
        <v>61643.068650000001</v>
      </c>
      <c r="W46" s="339">
        <v>167373.20963299999</v>
      </c>
      <c r="X46" s="487">
        <v>46669.21888</v>
      </c>
      <c r="Y46" s="311">
        <v>50578.143734999998</v>
      </c>
      <c r="Z46" s="312">
        <v>45994.028660000004</v>
      </c>
      <c r="AA46" s="312">
        <v>48756.077244</v>
      </c>
      <c r="AB46" s="312">
        <v>145328.24963899999</v>
      </c>
      <c r="AC46" s="312">
        <v>52149.101754000003</v>
      </c>
      <c r="AD46" s="312">
        <v>55368.172006000001</v>
      </c>
      <c r="AE46" s="312">
        <v>47913.468216000001</v>
      </c>
      <c r="AF46" s="312">
        <v>155430.74197500001</v>
      </c>
      <c r="AG46" s="312">
        <v>54128.732758999999</v>
      </c>
      <c r="AH46" s="312">
        <v>51550.681035000001</v>
      </c>
      <c r="AI46" s="312">
        <v>51132.406199999998</v>
      </c>
      <c r="AJ46" s="312">
        <v>156811.819995</v>
      </c>
      <c r="AK46" s="312">
        <v>53182.654469000001</v>
      </c>
      <c r="AL46" s="312">
        <v>53405.150585000003</v>
      </c>
      <c r="AM46" s="313">
        <v>59095.597684</v>
      </c>
      <c r="AN46" s="312">
        <v>165683.402737</v>
      </c>
      <c r="AO46" s="325">
        <v>623254.21434599999</v>
      </c>
      <c r="AP46" s="78">
        <v>56910.074963999999</v>
      </c>
      <c r="AQ46" s="79">
        <v>52773.309842000002</v>
      </c>
      <c r="AR46" s="79">
        <v>35937.570060999999</v>
      </c>
      <c r="AS46" s="339">
        <v>145620.95486599999</v>
      </c>
      <c r="AT46" s="487">
        <v>46577.484245</v>
      </c>
      <c r="AU46" s="209" t="s">
        <v>553</v>
      </c>
      <c r="AV46" s="97">
        <v>6</v>
      </c>
      <c r="AY46" s="46"/>
      <c r="AZ46" s="46"/>
    </row>
    <row r="47" spans="1:52" ht="21.6" x14ac:dyDescent="0.5">
      <c r="A47" s="94">
        <v>7</v>
      </c>
      <c r="B47" s="204" t="s">
        <v>547</v>
      </c>
      <c r="C47" s="307">
        <v>8972.7818790000001</v>
      </c>
      <c r="D47" s="308">
        <v>10951.877375</v>
      </c>
      <c r="E47" s="308">
        <v>12777.517932999999</v>
      </c>
      <c r="F47" s="308">
        <v>32702.177186000001</v>
      </c>
      <c r="G47" s="308">
        <v>9921.2162850000004</v>
      </c>
      <c r="H47" s="308">
        <v>12509.210628000001</v>
      </c>
      <c r="I47" s="308">
        <v>12551.371236000001</v>
      </c>
      <c r="J47" s="308">
        <v>34981.798149000002</v>
      </c>
      <c r="K47" s="308">
        <v>14834.91603</v>
      </c>
      <c r="L47" s="308">
        <v>11463.285367</v>
      </c>
      <c r="M47" s="308">
        <v>14544.491182</v>
      </c>
      <c r="N47" s="308">
        <v>40842.692579000002</v>
      </c>
      <c r="O47" s="308">
        <v>12101.412827</v>
      </c>
      <c r="P47" s="308">
        <v>8680.5591679999998</v>
      </c>
      <c r="Q47" s="309">
        <v>10597.297570000001</v>
      </c>
      <c r="R47" s="308">
        <v>31379.269564999999</v>
      </c>
      <c r="S47" s="324">
        <v>139905.93747899999</v>
      </c>
      <c r="T47" s="336">
        <v>11148.841374</v>
      </c>
      <c r="U47" s="337">
        <v>13474.70983</v>
      </c>
      <c r="V47" s="337">
        <v>17956.724262</v>
      </c>
      <c r="W47" s="337">
        <v>42580.275465999999</v>
      </c>
      <c r="X47" s="486">
        <v>14949.082885</v>
      </c>
      <c r="Y47" s="307">
        <v>13702.402641999999</v>
      </c>
      <c r="Z47" s="308">
        <v>12731.715643</v>
      </c>
      <c r="AA47" s="308">
        <v>13736.038635000001</v>
      </c>
      <c r="AB47" s="308">
        <v>40170.156920000001</v>
      </c>
      <c r="AC47" s="308">
        <v>15051.861798</v>
      </c>
      <c r="AD47" s="308">
        <v>15291.711402000001</v>
      </c>
      <c r="AE47" s="308">
        <v>13365.950811999999</v>
      </c>
      <c r="AF47" s="308">
        <v>43709.524012000002</v>
      </c>
      <c r="AG47" s="308">
        <v>15916.177716</v>
      </c>
      <c r="AH47" s="308">
        <v>15532.646825</v>
      </c>
      <c r="AI47" s="308">
        <v>14776.248906999999</v>
      </c>
      <c r="AJ47" s="308">
        <v>46225.073448000003</v>
      </c>
      <c r="AK47" s="308">
        <v>15150.229898</v>
      </c>
      <c r="AL47" s="308">
        <v>14513.614788999999</v>
      </c>
      <c r="AM47" s="309">
        <v>16384.392424999998</v>
      </c>
      <c r="AN47" s="308">
        <v>46048.237113000003</v>
      </c>
      <c r="AO47" s="324">
        <v>176152.99149300001</v>
      </c>
      <c r="AP47" s="72">
        <v>14673.492729</v>
      </c>
      <c r="AQ47" s="73">
        <v>12062.898357</v>
      </c>
      <c r="AR47" s="73">
        <v>12579.399461999999</v>
      </c>
      <c r="AS47" s="337">
        <v>39315.790547999997</v>
      </c>
      <c r="AT47" s="486">
        <v>13202.744753000001</v>
      </c>
      <c r="AU47" s="208" t="s">
        <v>554</v>
      </c>
      <c r="AV47" s="94">
        <v>7</v>
      </c>
      <c r="AY47" s="46"/>
      <c r="AZ47" s="46"/>
    </row>
    <row r="48" spans="1:52" x14ac:dyDescent="0.5">
      <c r="A48" s="92" t="s">
        <v>506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21"/>
      <c r="AP48" s="21"/>
      <c r="AQ48" s="21"/>
      <c r="AR48" s="21"/>
      <c r="AS48" s="21"/>
      <c r="AT48" s="21"/>
      <c r="AV48" s="93" t="s">
        <v>507</v>
      </c>
      <c r="AY48" s="46"/>
      <c r="AZ48" s="46"/>
    </row>
    <row r="49" spans="1:52" x14ac:dyDescent="0.5">
      <c r="A49" s="92" t="s">
        <v>629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V49" s="93" t="s">
        <v>630</v>
      </c>
      <c r="AY49" s="46"/>
      <c r="AZ49" s="46"/>
    </row>
    <row r="50" spans="1:52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Y50" s="46"/>
      <c r="AZ50" s="46"/>
    </row>
    <row r="51" spans="1:52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Y51" s="46"/>
      <c r="AZ51" s="46"/>
    </row>
    <row r="52" spans="1:52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Y52" s="46"/>
      <c r="AZ52" s="46"/>
    </row>
    <row r="53" spans="1:52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Y53" s="51"/>
      <c r="AZ53" s="46"/>
    </row>
    <row r="54" spans="1:52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Y54" s="46"/>
      <c r="AZ54" s="46"/>
    </row>
    <row r="55" spans="1:52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Y55" s="46"/>
      <c r="AZ55" s="46"/>
    </row>
    <row r="56" spans="1:52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Y56" s="46"/>
      <c r="AZ56" s="46"/>
    </row>
    <row r="57" spans="1:52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Y57" s="46"/>
      <c r="AZ57" s="46"/>
    </row>
    <row r="58" spans="1:52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Y58" s="46"/>
      <c r="AZ58" s="46"/>
    </row>
    <row r="59" spans="1:52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Y59" s="46"/>
      <c r="AZ59" s="46"/>
    </row>
    <row r="60" spans="1:52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Y60" s="46"/>
      <c r="AZ60" s="46"/>
    </row>
    <row r="61" spans="1:52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Y61" s="46"/>
      <c r="AZ61" s="46"/>
    </row>
    <row r="62" spans="1:52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Y62" s="46"/>
      <c r="AZ62" s="46"/>
    </row>
    <row r="63" spans="1:52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Y63" s="46"/>
      <c r="AZ63" s="46"/>
    </row>
    <row r="64" spans="1:52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Y64" s="46"/>
      <c r="AZ64" s="46"/>
    </row>
    <row r="65" spans="1:52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Y65" s="46"/>
      <c r="AZ65" s="46"/>
    </row>
    <row r="66" spans="1:52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Y66" s="46"/>
      <c r="AZ66" s="46"/>
    </row>
    <row r="67" spans="1:52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Y67" s="46"/>
      <c r="AZ67" s="46"/>
    </row>
    <row r="68" spans="1:52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Y68" s="46"/>
      <c r="AZ68" s="46"/>
    </row>
    <row r="69" spans="1:52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Y69" s="46"/>
      <c r="AZ69" s="46"/>
    </row>
    <row r="70" spans="1:52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Y70" s="46"/>
      <c r="AZ70" s="46"/>
    </row>
    <row r="71" spans="1:52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Y71" s="46"/>
      <c r="AZ71" s="46"/>
    </row>
    <row r="72" spans="1:52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Y72" s="46"/>
      <c r="AZ72" s="46"/>
    </row>
    <row r="73" spans="1:52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Y73" s="46"/>
      <c r="AZ73" s="46"/>
    </row>
    <row r="74" spans="1:52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Y74" s="46"/>
      <c r="AZ74" s="46"/>
    </row>
    <row r="75" spans="1:52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Y75" s="46"/>
      <c r="AZ75" s="46"/>
    </row>
    <row r="76" spans="1:52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Y76" s="46"/>
      <c r="AZ76" s="46"/>
    </row>
    <row r="77" spans="1:52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Y77" s="46"/>
      <c r="AZ77" s="46"/>
    </row>
    <row r="78" spans="1:52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Y78" s="46"/>
      <c r="AZ78" s="46"/>
    </row>
    <row r="79" spans="1:52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Y79" s="46"/>
      <c r="AZ79" s="46"/>
    </row>
    <row r="80" spans="1:52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Y80" s="46"/>
      <c r="AZ80" s="46"/>
    </row>
    <row r="81" spans="1:52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Y81" s="46"/>
      <c r="AZ81" s="46"/>
    </row>
    <row r="82" spans="1:52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Y82" s="46"/>
      <c r="AZ82" s="46"/>
    </row>
    <row r="83" spans="1:52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Y83" s="46"/>
      <c r="AZ83" s="46"/>
    </row>
    <row r="84" spans="1:52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Y84" s="46"/>
      <c r="AZ84" s="46"/>
    </row>
    <row r="85" spans="1:52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Y85" s="46"/>
      <c r="AZ85" s="46"/>
    </row>
    <row r="86" spans="1:52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Y86" s="46"/>
      <c r="AZ86" s="46"/>
    </row>
    <row r="87" spans="1:52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Y87" s="46"/>
      <c r="AZ87" s="46"/>
    </row>
    <row r="88" spans="1:52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Y88" s="46"/>
      <c r="AZ88" s="46"/>
    </row>
    <row r="89" spans="1:52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Y89" s="46"/>
      <c r="AZ89" s="46"/>
    </row>
    <row r="90" spans="1:52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Y90" s="49"/>
      <c r="AZ90" s="46"/>
    </row>
    <row r="91" spans="1:52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Y91" s="46"/>
      <c r="AZ91" s="46"/>
    </row>
    <row r="92" spans="1:52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Y92" s="46"/>
      <c r="AZ92" s="46"/>
    </row>
    <row r="93" spans="1:52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Y93" s="46"/>
      <c r="AZ93" s="46"/>
    </row>
    <row r="94" spans="1:52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Y94" s="46"/>
      <c r="AZ94" s="46"/>
    </row>
    <row r="95" spans="1:52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Y95" s="46"/>
      <c r="AZ95" s="46"/>
    </row>
    <row r="96" spans="1:52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Y96" s="46"/>
      <c r="AZ96" s="46"/>
    </row>
    <row r="97" spans="1:52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Y97" s="46"/>
      <c r="AZ97" s="46"/>
    </row>
    <row r="98" spans="1:52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Y98" s="46"/>
      <c r="AZ98" s="46"/>
    </row>
    <row r="99" spans="1:52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Y99" s="46"/>
      <c r="AZ99" s="46"/>
    </row>
    <row r="100" spans="1:52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Y100" s="46"/>
      <c r="AZ100" s="46"/>
    </row>
    <row r="101" spans="1:52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Y101" s="46"/>
      <c r="AZ101" s="46"/>
    </row>
    <row r="102" spans="1:52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Y102" s="46"/>
      <c r="AZ102" s="46"/>
    </row>
    <row r="103" spans="1:52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Y103" s="46"/>
      <c r="AZ103" s="46"/>
    </row>
    <row r="104" spans="1:52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Y104" s="46"/>
      <c r="AZ104" s="46"/>
    </row>
    <row r="105" spans="1:52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Y105" s="46"/>
      <c r="AZ105" s="46"/>
    </row>
    <row r="106" spans="1:52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Y106" s="46"/>
      <c r="AZ106" s="46"/>
    </row>
    <row r="107" spans="1:52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Y107" s="46"/>
      <c r="AZ107" s="46"/>
    </row>
    <row r="108" spans="1:52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Y108" s="46"/>
      <c r="AZ108" s="46"/>
    </row>
    <row r="109" spans="1:52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Y109" s="46"/>
      <c r="AZ109" s="46"/>
    </row>
    <row r="110" spans="1:52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Y110" s="46"/>
      <c r="AZ110" s="46"/>
    </row>
    <row r="111" spans="1:52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Y111" s="46"/>
      <c r="AZ111" s="46"/>
    </row>
    <row r="112" spans="1:52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Y112" s="46"/>
      <c r="AZ112" s="46"/>
    </row>
    <row r="113" spans="1:52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Y113" s="46"/>
      <c r="AZ113" s="46"/>
    </row>
    <row r="114" spans="1:52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Y114" s="46"/>
      <c r="AZ114" s="46"/>
    </row>
    <row r="115" spans="1:52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Y115" s="46"/>
      <c r="AZ115" s="46"/>
    </row>
    <row r="116" spans="1:52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Y116" s="46"/>
      <c r="AZ116" s="46"/>
    </row>
    <row r="117" spans="1:52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Y117" s="46"/>
      <c r="AZ117" s="46"/>
    </row>
    <row r="118" spans="1:52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Y118" s="46"/>
      <c r="AZ118" s="46"/>
    </row>
    <row r="119" spans="1:52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Y119" s="46"/>
      <c r="AZ119" s="46"/>
    </row>
    <row r="120" spans="1:52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Y120" s="46"/>
    </row>
    <row r="121" spans="1:52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Y121" s="49"/>
    </row>
    <row r="122" spans="1:52" x14ac:dyDescent="0.5">
      <c r="AY122" s="46"/>
    </row>
    <row r="123" spans="1:52" x14ac:dyDescent="0.5">
      <c r="AY123" s="46"/>
    </row>
    <row r="124" spans="1:52" x14ac:dyDescent="0.5">
      <c r="AY124" s="46"/>
    </row>
    <row r="125" spans="1:52" x14ac:dyDescent="0.5">
      <c r="AY125" s="46"/>
    </row>
    <row r="126" spans="1:52" x14ac:dyDescent="0.5">
      <c r="AY126" s="46"/>
    </row>
    <row r="127" spans="1:52" x14ac:dyDescent="0.5">
      <c r="AY127" s="46"/>
    </row>
    <row r="128" spans="1:52" x14ac:dyDescent="0.5">
      <c r="AY128" s="46"/>
    </row>
    <row r="129" spans="51:51" x14ac:dyDescent="0.5">
      <c r="AY129" s="46"/>
    </row>
    <row r="130" spans="51:51" x14ac:dyDescent="0.5">
      <c r="AY130" s="46"/>
    </row>
    <row r="131" spans="51:51" x14ac:dyDescent="0.5">
      <c r="AY131" s="46"/>
    </row>
    <row r="132" spans="51:51" x14ac:dyDescent="0.5">
      <c r="AY132" s="46"/>
    </row>
    <row r="133" spans="51:51" x14ac:dyDescent="0.5">
      <c r="AY133" s="46"/>
    </row>
    <row r="134" spans="51:51" x14ac:dyDescent="0.5">
      <c r="AY134" s="46"/>
    </row>
    <row r="135" spans="51:51" x14ac:dyDescent="0.5">
      <c r="AY135" s="46"/>
    </row>
    <row r="136" spans="51:51" x14ac:dyDescent="0.5">
      <c r="AY136" s="46"/>
    </row>
    <row r="137" spans="51:51" x14ac:dyDescent="0.5">
      <c r="AY137" s="46"/>
    </row>
    <row r="138" spans="51:51" x14ac:dyDescent="0.5">
      <c r="AY138" s="46"/>
    </row>
    <row r="139" spans="51:51" x14ac:dyDescent="0.5">
      <c r="AY139" s="46"/>
    </row>
    <row r="140" spans="51:51" x14ac:dyDescent="0.5">
      <c r="AY140" s="46"/>
    </row>
    <row r="141" spans="51:51" x14ac:dyDescent="0.5">
      <c r="AY141" s="46"/>
    </row>
    <row r="142" spans="51:51" x14ac:dyDescent="0.5">
      <c r="AY142" s="46"/>
    </row>
    <row r="143" spans="51:51" x14ac:dyDescent="0.5">
      <c r="AY143" s="46"/>
    </row>
    <row r="144" spans="51:51" x14ac:dyDescent="0.5">
      <c r="AY144" s="46"/>
    </row>
    <row r="145" spans="51:51" x14ac:dyDescent="0.5">
      <c r="AY145" s="46"/>
    </row>
    <row r="146" spans="51:51" x14ac:dyDescent="0.5">
      <c r="AY146" s="46"/>
    </row>
    <row r="147" spans="51:51" x14ac:dyDescent="0.5">
      <c r="AY147" s="46"/>
    </row>
    <row r="148" spans="51:51" x14ac:dyDescent="0.5">
      <c r="AY148" s="46"/>
    </row>
    <row r="149" spans="51:51" x14ac:dyDescent="0.5">
      <c r="AY149" s="46"/>
    </row>
    <row r="150" spans="51:51" x14ac:dyDescent="0.5">
      <c r="AY150" s="46"/>
    </row>
    <row r="151" spans="51:51" x14ac:dyDescent="0.5">
      <c r="AY151" s="46"/>
    </row>
    <row r="152" spans="51:51" x14ac:dyDescent="0.5">
      <c r="AY152" s="46"/>
    </row>
    <row r="153" spans="51:51" x14ac:dyDescent="0.5">
      <c r="AY153" s="49"/>
    </row>
    <row r="154" spans="51:51" x14ac:dyDescent="0.5">
      <c r="AY154" s="46"/>
    </row>
    <row r="155" spans="51:51" x14ac:dyDescent="0.5">
      <c r="AY155" s="46"/>
    </row>
    <row r="156" spans="51:51" x14ac:dyDescent="0.5">
      <c r="AY156" s="46"/>
    </row>
    <row r="157" spans="51:51" x14ac:dyDescent="0.5">
      <c r="AY157" s="46"/>
    </row>
    <row r="158" spans="51:51" x14ac:dyDescent="0.5">
      <c r="AY158" s="46"/>
    </row>
    <row r="159" spans="51:51" x14ac:dyDescent="0.5">
      <c r="AY159" s="46"/>
    </row>
    <row r="160" spans="51:51" x14ac:dyDescent="0.5">
      <c r="AY160" s="46"/>
    </row>
    <row r="161" spans="51:51" x14ac:dyDescent="0.5">
      <c r="AY161" s="46"/>
    </row>
    <row r="162" spans="51:51" x14ac:dyDescent="0.5">
      <c r="AY162" s="46"/>
    </row>
    <row r="163" spans="51:51" x14ac:dyDescent="0.5">
      <c r="AY163" s="46"/>
    </row>
    <row r="164" spans="51:51" x14ac:dyDescent="0.5">
      <c r="AY164" s="46"/>
    </row>
    <row r="165" spans="51:51" x14ac:dyDescent="0.5">
      <c r="AY165" s="46"/>
    </row>
    <row r="166" spans="51:51" x14ac:dyDescent="0.5">
      <c r="AY166" s="46"/>
    </row>
    <row r="167" spans="51:51" x14ac:dyDescent="0.5">
      <c r="AY167" s="46"/>
    </row>
    <row r="168" spans="51:51" x14ac:dyDescent="0.5">
      <c r="AY168" s="46"/>
    </row>
    <row r="169" spans="51:51" x14ac:dyDescent="0.5">
      <c r="AY169" s="46"/>
    </row>
    <row r="170" spans="51:51" x14ac:dyDescent="0.5">
      <c r="AY170" s="46"/>
    </row>
    <row r="171" spans="51:51" x14ac:dyDescent="0.5">
      <c r="AY171" s="46"/>
    </row>
    <row r="172" spans="51:51" x14ac:dyDescent="0.5">
      <c r="AY172" s="46"/>
    </row>
    <row r="173" spans="51:51" x14ac:dyDescent="0.5">
      <c r="AY173" s="46"/>
    </row>
    <row r="174" spans="51:51" x14ac:dyDescent="0.5">
      <c r="AY174" s="46"/>
    </row>
    <row r="175" spans="51:51" x14ac:dyDescent="0.5">
      <c r="AY175" s="46"/>
    </row>
    <row r="176" spans="51:51" x14ac:dyDescent="0.5">
      <c r="AY176" s="49"/>
    </row>
    <row r="177" spans="51:51" x14ac:dyDescent="0.5">
      <c r="AY177" s="46"/>
    </row>
    <row r="178" spans="51:51" x14ac:dyDescent="0.5">
      <c r="AY178" s="46"/>
    </row>
    <row r="179" spans="51:51" x14ac:dyDescent="0.5">
      <c r="AY179" s="49"/>
    </row>
    <row r="180" spans="51:51" x14ac:dyDescent="0.5">
      <c r="AY180" s="46"/>
    </row>
    <row r="181" spans="51:51" x14ac:dyDescent="0.5">
      <c r="AY181" s="46"/>
    </row>
    <row r="182" spans="51:51" x14ac:dyDescent="0.5">
      <c r="AY182" s="46"/>
    </row>
    <row r="183" spans="51:51" x14ac:dyDescent="0.5">
      <c r="AY183" s="46"/>
    </row>
    <row r="184" spans="51:51" x14ac:dyDescent="0.5">
      <c r="AY184" s="46"/>
    </row>
    <row r="185" spans="51:51" x14ac:dyDescent="0.5">
      <c r="AY185" s="46"/>
    </row>
    <row r="186" spans="51:51" x14ac:dyDescent="0.5">
      <c r="AY186" s="46"/>
    </row>
    <row r="187" spans="51:51" x14ac:dyDescent="0.5">
      <c r="AY187" s="46"/>
    </row>
    <row r="188" spans="51:51" x14ac:dyDescent="0.5">
      <c r="AY188" s="46"/>
    </row>
    <row r="189" spans="51:51" x14ac:dyDescent="0.5">
      <c r="AY189" s="46"/>
    </row>
    <row r="190" spans="51:51" x14ac:dyDescent="0.5">
      <c r="AY190" s="46"/>
    </row>
    <row r="191" spans="51:51" x14ac:dyDescent="0.5">
      <c r="AY191" s="46"/>
    </row>
    <row r="192" spans="51:51" x14ac:dyDescent="0.5">
      <c r="AY192" s="46"/>
    </row>
    <row r="193" spans="51:51" x14ac:dyDescent="0.5">
      <c r="AY193" s="46"/>
    </row>
    <row r="194" spans="51:51" x14ac:dyDescent="0.5">
      <c r="AY194" s="46"/>
    </row>
    <row r="195" spans="51:51" x14ac:dyDescent="0.5">
      <c r="AY195" s="46"/>
    </row>
    <row r="196" spans="51:51" x14ac:dyDescent="0.5">
      <c r="AY196" s="46"/>
    </row>
    <row r="197" spans="51:51" x14ac:dyDescent="0.5">
      <c r="AY197" s="46"/>
    </row>
    <row r="198" spans="51:51" x14ac:dyDescent="0.5">
      <c r="AY198" s="46"/>
    </row>
    <row r="199" spans="51:51" x14ac:dyDescent="0.5">
      <c r="AY199" s="46"/>
    </row>
    <row r="200" spans="51:51" x14ac:dyDescent="0.5">
      <c r="AY200" s="46"/>
    </row>
    <row r="201" spans="51:51" x14ac:dyDescent="0.5">
      <c r="AY201" s="46"/>
    </row>
    <row r="202" spans="51:51" x14ac:dyDescent="0.5">
      <c r="AY202" s="46"/>
    </row>
    <row r="203" spans="51:51" x14ac:dyDescent="0.5">
      <c r="AY203" s="46"/>
    </row>
    <row r="204" spans="51:51" x14ac:dyDescent="0.5">
      <c r="AY204" s="46"/>
    </row>
    <row r="205" spans="51:51" x14ac:dyDescent="0.5">
      <c r="AY205" s="46"/>
    </row>
    <row r="206" spans="51:51" x14ac:dyDescent="0.5">
      <c r="AY206" s="46"/>
    </row>
    <row r="207" spans="51:51" x14ac:dyDescent="0.5">
      <c r="AY207" s="46"/>
    </row>
    <row r="208" spans="51:51" x14ac:dyDescent="0.5">
      <c r="AY208" s="46"/>
    </row>
    <row r="209" spans="51:51" x14ac:dyDescent="0.5">
      <c r="AY209" s="46"/>
    </row>
    <row r="210" spans="51:51" x14ac:dyDescent="0.5">
      <c r="AY210" s="46"/>
    </row>
    <row r="211" spans="51:51" x14ac:dyDescent="0.5">
      <c r="AY211" s="46"/>
    </row>
    <row r="212" spans="51:51" x14ac:dyDescent="0.5">
      <c r="AY212" s="46"/>
    </row>
    <row r="213" spans="51:51" x14ac:dyDescent="0.5">
      <c r="AY213" s="46"/>
    </row>
    <row r="214" spans="51:51" x14ac:dyDescent="0.5">
      <c r="AY214" s="46"/>
    </row>
    <row r="215" spans="51:51" x14ac:dyDescent="0.5">
      <c r="AY215" s="46"/>
    </row>
    <row r="216" spans="51:51" x14ac:dyDescent="0.5">
      <c r="AY216" s="46"/>
    </row>
    <row r="217" spans="51:51" x14ac:dyDescent="0.5">
      <c r="AY217" s="46"/>
    </row>
    <row r="218" spans="51:51" x14ac:dyDescent="0.5">
      <c r="AY218" s="46"/>
    </row>
    <row r="219" spans="51:51" x14ac:dyDescent="0.5">
      <c r="AY219" s="46"/>
    </row>
    <row r="220" spans="51:51" x14ac:dyDescent="0.5">
      <c r="AY220" s="46"/>
    </row>
    <row r="221" spans="51:51" x14ac:dyDescent="0.5">
      <c r="AY221" s="46"/>
    </row>
    <row r="222" spans="51:51" x14ac:dyDescent="0.5">
      <c r="AY222" s="46"/>
    </row>
    <row r="223" spans="51:51" x14ac:dyDescent="0.5">
      <c r="AY223" s="46"/>
    </row>
    <row r="224" spans="51:51" x14ac:dyDescent="0.5">
      <c r="AY224" s="46"/>
    </row>
    <row r="225" spans="51:51" x14ac:dyDescent="0.5">
      <c r="AY225" s="46"/>
    </row>
    <row r="226" spans="51:51" x14ac:dyDescent="0.5">
      <c r="AY226" s="46"/>
    </row>
    <row r="227" spans="51:51" x14ac:dyDescent="0.5">
      <c r="AY227" s="46"/>
    </row>
    <row r="228" spans="51:51" x14ac:dyDescent="0.5">
      <c r="AY228" s="46"/>
    </row>
    <row r="229" spans="51:51" x14ac:dyDescent="0.5">
      <c r="AY229" s="46"/>
    </row>
    <row r="230" spans="51:51" x14ac:dyDescent="0.5">
      <c r="AY230" s="49"/>
    </row>
    <row r="231" spans="51:51" x14ac:dyDescent="0.5">
      <c r="AY231" s="46"/>
    </row>
    <row r="232" spans="51:51" x14ac:dyDescent="0.5">
      <c r="AY232" s="46"/>
    </row>
    <row r="233" spans="51:51" x14ac:dyDescent="0.5">
      <c r="AY233" s="46"/>
    </row>
    <row r="234" spans="51:51" x14ac:dyDescent="0.5">
      <c r="AY234" s="46"/>
    </row>
    <row r="235" spans="51:51" x14ac:dyDescent="0.5">
      <c r="AY235" s="46"/>
    </row>
    <row r="236" spans="51:51" x14ac:dyDescent="0.5">
      <c r="AY236" s="46"/>
    </row>
    <row r="237" spans="51:51" x14ac:dyDescent="0.5">
      <c r="AY237" s="46"/>
    </row>
    <row r="238" spans="51:51" x14ac:dyDescent="0.5">
      <c r="AY238" s="46"/>
    </row>
    <row r="239" spans="51:51" x14ac:dyDescent="0.5">
      <c r="AY239" s="46"/>
    </row>
    <row r="240" spans="51:51" x14ac:dyDescent="0.5">
      <c r="AY240" s="46"/>
    </row>
    <row r="241" spans="51:51" x14ac:dyDescent="0.5">
      <c r="AY241" s="46"/>
    </row>
    <row r="242" spans="51:51" x14ac:dyDescent="0.5">
      <c r="AY242" s="46"/>
    </row>
    <row r="243" spans="51:51" x14ac:dyDescent="0.5">
      <c r="AY243" s="46"/>
    </row>
    <row r="244" spans="51:51" x14ac:dyDescent="0.5">
      <c r="AY244" s="46"/>
    </row>
    <row r="245" spans="51:51" x14ac:dyDescent="0.5">
      <c r="AY245" s="46"/>
    </row>
    <row r="246" spans="51:51" x14ac:dyDescent="0.5">
      <c r="AY246" s="46"/>
    </row>
    <row r="247" spans="51:51" x14ac:dyDescent="0.5">
      <c r="AY247" s="46"/>
    </row>
    <row r="248" spans="51:51" x14ac:dyDescent="0.5">
      <c r="AY248" s="46"/>
    </row>
    <row r="249" spans="51:51" x14ac:dyDescent="0.5">
      <c r="AY249" s="46"/>
    </row>
    <row r="250" spans="51:51" x14ac:dyDescent="0.5">
      <c r="AY250" s="46"/>
    </row>
    <row r="251" spans="51:51" x14ac:dyDescent="0.5">
      <c r="AY251" s="46"/>
    </row>
    <row r="252" spans="51:51" x14ac:dyDescent="0.5">
      <c r="AY252" s="46"/>
    </row>
    <row r="253" spans="51:51" x14ac:dyDescent="0.5">
      <c r="AY253" s="46"/>
    </row>
    <row r="254" spans="51:51" x14ac:dyDescent="0.5">
      <c r="AY254" s="46"/>
    </row>
    <row r="255" spans="51:51" x14ac:dyDescent="0.5">
      <c r="AY255" s="46"/>
    </row>
    <row r="256" spans="51:51" x14ac:dyDescent="0.5">
      <c r="AY256" s="46"/>
    </row>
    <row r="257" spans="51:51" x14ac:dyDescent="0.5">
      <c r="AY257" s="46"/>
    </row>
    <row r="258" spans="51:51" x14ac:dyDescent="0.5">
      <c r="AY258" s="46"/>
    </row>
    <row r="259" spans="51:51" x14ac:dyDescent="0.5">
      <c r="AY259" s="49"/>
    </row>
    <row r="260" spans="51:51" x14ac:dyDescent="0.5">
      <c r="AY260" s="46"/>
    </row>
    <row r="261" spans="51:51" x14ac:dyDescent="0.5">
      <c r="AY261" s="46"/>
    </row>
    <row r="262" spans="51:51" x14ac:dyDescent="0.5">
      <c r="AY262" s="46"/>
    </row>
    <row r="263" spans="51:51" x14ac:dyDescent="0.5">
      <c r="AY263" s="46"/>
    </row>
    <row r="264" spans="51:51" x14ac:dyDescent="0.5">
      <c r="AY264" s="46"/>
    </row>
    <row r="265" spans="51:51" x14ac:dyDescent="0.5">
      <c r="AY265" s="46"/>
    </row>
    <row r="266" spans="51:51" x14ac:dyDescent="0.5">
      <c r="AY266" s="46"/>
    </row>
    <row r="267" spans="51:51" x14ac:dyDescent="0.5">
      <c r="AY267" s="46"/>
    </row>
    <row r="268" spans="51:51" x14ac:dyDescent="0.5">
      <c r="AY268" s="46"/>
    </row>
    <row r="269" spans="51:51" x14ac:dyDescent="0.5">
      <c r="AY269" s="46"/>
    </row>
    <row r="270" spans="51:51" x14ac:dyDescent="0.5">
      <c r="AY270" s="46"/>
    </row>
    <row r="271" spans="51:51" x14ac:dyDescent="0.5">
      <c r="AY271" s="46"/>
    </row>
    <row r="272" spans="51:51" x14ac:dyDescent="0.5">
      <c r="AY272" s="46"/>
    </row>
    <row r="273" spans="51:51" x14ac:dyDescent="0.5">
      <c r="AY273" s="46"/>
    </row>
    <row r="274" spans="51:51" x14ac:dyDescent="0.5">
      <c r="AY274" s="46"/>
    </row>
    <row r="275" spans="51:51" x14ac:dyDescent="0.5">
      <c r="AY275" s="46"/>
    </row>
    <row r="276" spans="51:51" x14ac:dyDescent="0.5">
      <c r="AY276" s="46"/>
    </row>
    <row r="277" spans="51:51" x14ac:dyDescent="0.5">
      <c r="AY277" s="46"/>
    </row>
    <row r="278" spans="51:51" x14ac:dyDescent="0.5">
      <c r="AY278" s="46"/>
    </row>
    <row r="279" spans="51:51" x14ac:dyDescent="0.5">
      <c r="AY279" s="46"/>
    </row>
    <row r="280" spans="51:51" x14ac:dyDescent="0.5">
      <c r="AY280" s="46"/>
    </row>
    <row r="281" spans="51:51" x14ac:dyDescent="0.5">
      <c r="AY281" s="46"/>
    </row>
    <row r="282" spans="51:51" x14ac:dyDescent="0.5">
      <c r="AY282" s="46"/>
    </row>
    <row r="283" spans="51:51" x14ac:dyDescent="0.5">
      <c r="AY283" s="46"/>
    </row>
    <row r="284" spans="51:51" x14ac:dyDescent="0.5">
      <c r="AY284" s="46"/>
    </row>
    <row r="285" spans="51:51" x14ac:dyDescent="0.5">
      <c r="AY285" s="46"/>
    </row>
    <row r="286" spans="51:51" x14ac:dyDescent="0.5">
      <c r="AY286" s="46"/>
    </row>
    <row r="287" spans="51:51" x14ac:dyDescent="0.5">
      <c r="AY287" s="46"/>
    </row>
    <row r="288" spans="51:51" x14ac:dyDescent="0.5">
      <c r="AY288" s="46"/>
    </row>
    <row r="289" spans="51:51" x14ac:dyDescent="0.5">
      <c r="AY289" s="46"/>
    </row>
    <row r="290" spans="51:51" x14ac:dyDescent="0.5">
      <c r="AY290" s="46"/>
    </row>
    <row r="291" spans="51:51" x14ac:dyDescent="0.5">
      <c r="AY291" s="46"/>
    </row>
    <row r="292" spans="51:51" x14ac:dyDescent="0.5">
      <c r="AY292" s="46"/>
    </row>
    <row r="293" spans="51:51" x14ac:dyDescent="0.5">
      <c r="AY293" s="49"/>
    </row>
    <row r="294" spans="51:51" x14ac:dyDescent="0.5">
      <c r="AY294" s="46"/>
    </row>
  </sheetData>
  <mergeCells count="20">
    <mergeCell ref="AV5:AV6"/>
    <mergeCell ref="A5:A6"/>
    <mergeCell ref="B5:B6"/>
    <mergeCell ref="AU5:AU6"/>
    <mergeCell ref="C5:S5"/>
    <mergeCell ref="Y5:AO5"/>
    <mergeCell ref="C4:X4"/>
    <mergeCell ref="T5:X5"/>
    <mergeCell ref="C37:X37"/>
    <mergeCell ref="AP5:AT5"/>
    <mergeCell ref="Y4:AT4"/>
    <mergeCell ref="Y37:AT37"/>
    <mergeCell ref="AV38:AV39"/>
    <mergeCell ref="A38:A39"/>
    <mergeCell ref="B38:B39"/>
    <mergeCell ref="C38:S38"/>
    <mergeCell ref="Y38:AO38"/>
    <mergeCell ref="AU38:AU39"/>
    <mergeCell ref="T38:X38"/>
    <mergeCell ref="AP38:AT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AY297"/>
  <sheetViews>
    <sheetView showGridLines="0" rightToLeft="1" zoomScaleNormal="100" workbookViewId="0"/>
  </sheetViews>
  <sheetFormatPr defaultColWidth="8.88671875" defaultRowHeight="18" customHeight="1" outlineLevelCol="2" x14ac:dyDescent="0.5"/>
  <cols>
    <col min="1" max="1" width="6.44140625" style="46" customWidth="1"/>
    <col min="2" max="2" width="29.33203125" style="46" customWidth="1"/>
    <col min="3" max="5" width="6.6640625" style="241" hidden="1" customWidth="1" outlineLevel="2"/>
    <col min="6" max="6" width="7.88671875" style="241" hidden="1" customWidth="1" outlineLevel="1"/>
    <col min="7" max="8" width="6.6640625" style="241" hidden="1" customWidth="1" outlineLevel="2"/>
    <col min="9" max="9" width="6.5546875" style="241" hidden="1" customWidth="1" outlineLevel="2"/>
    <col min="10" max="10" width="7.6640625" style="241" hidden="1" customWidth="1" outlineLevel="1"/>
    <col min="11" max="13" width="6.6640625" style="241" hidden="1" customWidth="1" outlineLevel="2"/>
    <col min="14" max="14" width="8.33203125" style="241" hidden="1" customWidth="1" outlineLevel="1"/>
    <col min="15" max="17" width="6.6640625" style="241" hidden="1" customWidth="1" outlineLevel="2"/>
    <col min="18" max="18" width="11.33203125" style="241" hidden="1" customWidth="1" outlineLevel="1"/>
    <col min="19" max="19" width="11.109375" style="241" customWidth="1" collapsed="1"/>
    <col min="20" max="24" width="10" style="46" customWidth="1"/>
    <col min="25" max="27" width="6.6640625" style="241" hidden="1" customWidth="1" outlineLevel="2"/>
    <col min="28" max="28" width="6.6640625" style="241" hidden="1" customWidth="1" outlineLevel="1"/>
    <col min="29" max="31" width="6.6640625" style="241" hidden="1" customWidth="1" outlineLevel="2"/>
    <col min="32" max="32" width="6.6640625" style="241" hidden="1" customWidth="1" outlineLevel="1"/>
    <col min="33" max="35" width="6.6640625" style="241" hidden="1" customWidth="1" outlineLevel="2"/>
    <col min="36" max="36" width="6.6640625" style="241" hidden="1" customWidth="1" outlineLevel="1"/>
    <col min="37" max="39" width="6.6640625" style="241" hidden="1" customWidth="1" outlineLevel="2"/>
    <col min="40" max="40" width="6.6640625" style="241" hidden="1" customWidth="1" outlineLevel="1"/>
    <col min="41" max="41" width="11.109375" style="241" customWidth="1" collapsed="1"/>
    <col min="42" max="46" width="10" style="46" customWidth="1"/>
    <col min="47" max="47" width="29.33203125" style="46" customWidth="1"/>
    <col min="48" max="48" width="6.44140625" style="46" customWidth="1"/>
    <col min="49" max="250" width="8.88671875" style="46"/>
    <col min="251" max="251" width="5.88671875" style="46" customWidth="1"/>
    <col min="252" max="252" width="32.88671875" style="46" customWidth="1"/>
    <col min="253" max="253" width="5.88671875" style="46" customWidth="1"/>
    <col min="254" max="254" width="32.88671875" style="46" customWidth="1"/>
    <col min="255" max="260" width="8.88671875" style="46"/>
    <col min="261" max="261" width="32.88671875" style="46" customWidth="1"/>
    <col min="262" max="262" width="5.88671875" style="46" customWidth="1"/>
    <col min="263" max="263" width="32.88671875" style="46" customWidth="1"/>
    <col min="264" max="264" width="5.88671875" style="46" customWidth="1"/>
    <col min="265" max="506" width="8.88671875" style="46"/>
    <col min="507" max="507" width="5.88671875" style="46" customWidth="1"/>
    <col min="508" max="508" width="32.88671875" style="46" customWidth="1"/>
    <col min="509" max="509" width="5.88671875" style="46" customWidth="1"/>
    <col min="510" max="510" width="32.88671875" style="46" customWidth="1"/>
    <col min="511" max="516" width="8.88671875" style="46"/>
    <col min="517" max="517" width="32.88671875" style="46" customWidth="1"/>
    <col min="518" max="518" width="5.88671875" style="46" customWidth="1"/>
    <col min="519" max="519" width="32.88671875" style="46" customWidth="1"/>
    <col min="520" max="520" width="5.88671875" style="46" customWidth="1"/>
    <col min="521" max="762" width="8.88671875" style="46"/>
    <col min="763" max="763" width="5.88671875" style="46" customWidth="1"/>
    <col min="764" max="764" width="32.88671875" style="46" customWidth="1"/>
    <col min="765" max="765" width="5.88671875" style="46" customWidth="1"/>
    <col min="766" max="766" width="32.88671875" style="46" customWidth="1"/>
    <col min="767" max="772" width="8.88671875" style="46"/>
    <col min="773" max="773" width="32.88671875" style="46" customWidth="1"/>
    <col min="774" max="774" width="5.88671875" style="46" customWidth="1"/>
    <col min="775" max="775" width="32.88671875" style="46" customWidth="1"/>
    <col min="776" max="776" width="5.88671875" style="46" customWidth="1"/>
    <col min="777" max="1018" width="8.88671875" style="46"/>
    <col min="1019" max="1019" width="5.88671875" style="46" customWidth="1"/>
    <col min="1020" max="1020" width="32.88671875" style="46" customWidth="1"/>
    <col min="1021" max="1021" width="5.88671875" style="46" customWidth="1"/>
    <col min="1022" max="1022" width="32.88671875" style="46" customWidth="1"/>
    <col min="1023" max="1028" width="8.88671875" style="46"/>
    <col min="1029" max="1029" width="32.88671875" style="46" customWidth="1"/>
    <col min="1030" max="1030" width="5.88671875" style="46" customWidth="1"/>
    <col min="1031" max="1031" width="32.88671875" style="46" customWidth="1"/>
    <col min="1032" max="1032" width="5.88671875" style="46" customWidth="1"/>
    <col min="1033" max="1274" width="8.88671875" style="46"/>
    <col min="1275" max="1275" width="5.88671875" style="46" customWidth="1"/>
    <col min="1276" max="1276" width="32.88671875" style="46" customWidth="1"/>
    <col min="1277" max="1277" width="5.88671875" style="46" customWidth="1"/>
    <col min="1278" max="1278" width="32.88671875" style="46" customWidth="1"/>
    <col min="1279" max="1284" width="8.88671875" style="46"/>
    <col min="1285" max="1285" width="32.88671875" style="46" customWidth="1"/>
    <col min="1286" max="1286" width="5.88671875" style="46" customWidth="1"/>
    <col min="1287" max="1287" width="32.88671875" style="46" customWidth="1"/>
    <col min="1288" max="1288" width="5.88671875" style="46" customWidth="1"/>
    <col min="1289" max="1530" width="8.88671875" style="46"/>
    <col min="1531" max="1531" width="5.88671875" style="46" customWidth="1"/>
    <col min="1532" max="1532" width="32.88671875" style="46" customWidth="1"/>
    <col min="1533" max="1533" width="5.88671875" style="46" customWidth="1"/>
    <col min="1534" max="1534" width="32.88671875" style="46" customWidth="1"/>
    <col min="1535" max="1540" width="8.88671875" style="46"/>
    <col min="1541" max="1541" width="32.88671875" style="46" customWidth="1"/>
    <col min="1542" max="1542" width="5.88671875" style="46" customWidth="1"/>
    <col min="1543" max="1543" width="32.88671875" style="46" customWidth="1"/>
    <col min="1544" max="1544" width="5.88671875" style="46" customWidth="1"/>
    <col min="1545" max="1786" width="8.88671875" style="46"/>
    <col min="1787" max="1787" width="5.88671875" style="46" customWidth="1"/>
    <col min="1788" max="1788" width="32.88671875" style="46" customWidth="1"/>
    <col min="1789" max="1789" width="5.88671875" style="46" customWidth="1"/>
    <col min="1790" max="1790" width="32.88671875" style="46" customWidth="1"/>
    <col min="1791" max="1796" width="8.88671875" style="46"/>
    <col min="1797" max="1797" width="32.88671875" style="46" customWidth="1"/>
    <col min="1798" max="1798" width="5.88671875" style="46" customWidth="1"/>
    <col min="1799" max="1799" width="32.88671875" style="46" customWidth="1"/>
    <col min="1800" max="1800" width="5.88671875" style="46" customWidth="1"/>
    <col min="1801" max="2042" width="8.88671875" style="46"/>
    <col min="2043" max="2043" width="5.88671875" style="46" customWidth="1"/>
    <col min="2044" max="2044" width="32.88671875" style="46" customWidth="1"/>
    <col min="2045" max="2045" width="5.88671875" style="46" customWidth="1"/>
    <col min="2046" max="2046" width="32.88671875" style="46" customWidth="1"/>
    <col min="2047" max="2052" width="8.88671875" style="46"/>
    <col min="2053" max="2053" width="32.88671875" style="46" customWidth="1"/>
    <col min="2054" max="2054" width="5.88671875" style="46" customWidth="1"/>
    <col min="2055" max="2055" width="32.88671875" style="46" customWidth="1"/>
    <col min="2056" max="2056" width="5.88671875" style="46" customWidth="1"/>
    <col min="2057" max="2298" width="8.88671875" style="46"/>
    <col min="2299" max="2299" width="5.88671875" style="46" customWidth="1"/>
    <col min="2300" max="2300" width="32.88671875" style="46" customWidth="1"/>
    <col min="2301" max="2301" width="5.88671875" style="46" customWidth="1"/>
    <col min="2302" max="2302" width="32.88671875" style="46" customWidth="1"/>
    <col min="2303" max="2308" width="8.88671875" style="46"/>
    <col min="2309" max="2309" width="32.88671875" style="46" customWidth="1"/>
    <col min="2310" max="2310" width="5.88671875" style="46" customWidth="1"/>
    <col min="2311" max="2311" width="32.88671875" style="46" customWidth="1"/>
    <col min="2312" max="2312" width="5.88671875" style="46" customWidth="1"/>
    <col min="2313" max="2554" width="8.88671875" style="46"/>
    <col min="2555" max="2555" width="5.88671875" style="46" customWidth="1"/>
    <col min="2556" max="2556" width="32.88671875" style="46" customWidth="1"/>
    <col min="2557" max="2557" width="5.88671875" style="46" customWidth="1"/>
    <col min="2558" max="2558" width="32.88671875" style="46" customWidth="1"/>
    <col min="2559" max="2564" width="8.88671875" style="46"/>
    <col min="2565" max="2565" width="32.88671875" style="46" customWidth="1"/>
    <col min="2566" max="2566" width="5.88671875" style="46" customWidth="1"/>
    <col min="2567" max="2567" width="32.88671875" style="46" customWidth="1"/>
    <col min="2568" max="2568" width="5.88671875" style="46" customWidth="1"/>
    <col min="2569" max="2810" width="8.88671875" style="46"/>
    <col min="2811" max="2811" width="5.88671875" style="46" customWidth="1"/>
    <col min="2812" max="2812" width="32.88671875" style="46" customWidth="1"/>
    <col min="2813" max="2813" width="5.88671875" style="46" customWidth="1"/>
    <col min="2814" max="2814" width="32.88671875" style="46" customWidth="1"/>
    <col min="2815" max="2820" width="8.88671875" style="46"/>
    <col min="2821" max="2821" width="32.88671875" style="46" customWidth="1"/>
    <col min="2822" max="2822" width="5.88671875" style="46" customWidth="1"/>
    <col min="2823" max="2823" width="32.88671875" style="46" customWidth="1"/>
    <col min="2824" max="2824" width="5.88671875" style="46" customWidth="1"/>
    <col min="2825" max="3066" width="8.88671875" style="46"/>
    <col min="3067" max="3067" width="5.88671875" style="46" customWidth="1"/>
    <col min="3068" max="3068" width="32.88671875" style="46" customWidth="1"/>
    <col min="3069" max="3069" width="5.88671875" style="46" customWidth="1"/>
    <col min="3070" max="3070" width="32.88671875" style="46" customWidth="1"/>
    <col min="3071" max="3076" width="8.88671875" style="46"/>
    <col min="3077" max="3077" width="32.88671875" style="46" customWidth="1"/>
    <col min="3078" max="3078" width="5.88671875" style="46" customWidth="1"/>
    <col min="3079" max="3079" width="32.88671875" style="46" customWidth="1"/>
    <col min="3080" max="3080" width="5.88671875" style="46" customWidth="1"/>
    <col min="3081" max="3322" width="8.88671875" style="46"/>
    <col min="3323" max="3323" width="5.88671875" style="46" customWidth="1"/>
    <col min="3324" max="3324" width="32.88671875" style="46" customWidth="1"/>
    <col min="3325" max="3325" width="5.88671875" style="46" customWidth="1"/>
    <col min="3326" max="3326" width="32.88671875" style="46" customWidth="1"/>
    <col min="3327" max="3332" width="8.88671875" style="46"/>
    <col min="3333" max="3333" width="32.88671875" style="46" customWidth="1"/>
    <col min="3334" max="3334" width="5.88671875" style="46" customWidth="1"/>
    <col min="3335" max="3335" width="32.88671875" style="46" customWidth="1"/>
    <col min="3336" max="3336" width="5.88671875" style="46" customWidth="1"/>
    <col min="3337" max="3578" width="8.88671875" style="46"/>
    <col min="3579" max="3579" width="5.88671875" style="46" customWidth="1"/>
    <col min="3580" max="3580" width="32.88671875" style="46" customWidth="1"/>
    <col min="3581" max="3581" width="5.88671875" style="46" customWidth="1"/>
    <col min="3582" max="3582" width="32.88671875" style="46" customWidth="1"/>
    <col min="3583" max="3588" width="8.88671875" style="46"/>
    <col min="3589" max="3589" width="32.88671875" style="46" customWidth="1"/>
    <col min="3590" max="3590" width="5.88671875" style="46" customWidth="1"/>
    <col min="3591" max="3591" width="32.88671875" style="46" customWidth="1"/>
    <col min="3592" max="3592" width="5.88671875" style="46" customWidth="1"/>
    <col min="3593" max="3834" width="8.88671875" style="46"/>
    <col min="3835" max="3835" width="5.88671875" style="46" customWidth="1"/>
    <col min="3836" max="3836" width="32.88671875" style="46" customWidth="1"/>
    <col min="3837" max="3837" width="5.88671875" style="46" customWidth="1"/>
    <col min="3838" max="3838" width="32.88671875" style="46" customWidth="1"/>
    <col min="3839" max="3844" width="8.88671875" style="46"/>
    <col min="3845" max="3845" width="32.88671875" style="46" customWidth="1"/>
    <col min="3846" max="3846" width="5.88671875" style="46" customWidth="1"/>
    <col min="3847" max="3847" width="32.88671875" style="46" customWidth="1"/>
    <col min="3848" max="3848" width="5.88671875" style="46" customWidth="1"/>
    <col min="3849" max="4090" width="8.88671875" style="46"/>
    <col min="4091" max="4091" width="5.88671875" style="46" customWidth="1"/>
    <col min="4092" max="4092" width="32.88671875" style="46" customWidth="1"/>
    <col min="4093" max="4093" width="5.88671875" style="46" customWidth="1"/>
    <col min="4094" max="4094" width="32.88671875" style="46" customWidth="1"/>
    <col min="4095" max="4100" width="8.88671875" style="46"/>
    <col min="4101" max="4101" width="32.88671875" style="46" customWidth="1"/>
    <col min="4102" max="4102" width="5.88671875" style="46" customWidth="1"/>
    <col min="4103" max="4103" width="32.88671875" style="46" customWidth="1"/>
    <col min="4104" max="4104" width="5.88671875" style="46" customWidth="1"/>
    <col min="4105" max="4346" width="8.88671875" style="46"/>
    <col min="4347" max="4347" width="5.88671875" style="46" customWidth="1"/>
    <col min="4348" max="4348" width="32.88671875" style="46" customWidth="1"/>
    <col min="4349" max="4349" width="5.88671875" style="46" customWidth="1"/>
    <col min="4350" max="4350" width="32.88671875" style="46" customWidth="1"/>
    <col min="4351" max="4356" width="8.88671875" style="46"/>
    <col min="4357" max="4357" width="32.88671875" style="46" customWidth="1"/>
    <col min="4358" max="4358" width="5.88671875" style="46" customWidth="1"/>
    <col min="4359" max="4359" width="32.88671875" style="46" customWidth="1"/>
    <col min="4360" max="4360" width="5.88671875" style="46" customWidth="1"/>
    <col min="4361" max="4602" width="8.88671875" style="46"/>
    <col min="4603" max="4603" width="5.88671875" style="46" customWidth="1"/>
    <col min="4604" max="4604" width="32.88671875" style="46" customWidth="1"/>
    <col min="4605" max="4605" width="5.88671875" style="46" customWidth="1"/>
    <col min="4606" max="4606" width="32.88671875" style="46" customWidth="1"/>
    <col min="4607" max="4612" width="8.88671875" style="46"/>
    <col min="4613" max="4613" width="32.88671875" style="46" customWidth="1"/>
    <col min="4614" max="4614" width="5.88671875" style="46" customWidth="1"/>
    <col min="4615" max="4615" width="32.88671875" style="46" customWidth="1"/>
    <col min="4616" max="4616" width="5.88671875" style="46" customWidth="1"/>
    <col min="4617" max="4858" width="8.88671875" style="46"/>
    <col min="4859" max="4859" width="5.88671875" style="46" customWidth="1"/>
    <col min="4860" max="4860" width="32.88671875" style="46" customWidth="1"/>
    <col min="4861" max="4861" width="5.88671875" style="46" customWidth="1"/>
    <col min="4862" max="4862" width="32.88671875" style="46" customWidth="1"/>
    <col min="4863" max="4868" width="8.88671875" style="46"/>
    <col min="4869" max="4869" width="32.88671875" style="46" customWidth="1"/>
    <col min="4870" max="4870" width="5.88671875" style="46" customWidth="1"/>
    <col min="4871" max="4871" width="32.88671875" style="46" customWidth="1"/>
    <col min="4872" max="4872" width="5.88671875" style="46" customWidth="1"/>
    <col min="4873" max="5114" width="8.88671875" style="46"/>
    <col min="5115" max="5115" width="5.88671875" style="46" customWidth="1"/>
    <col min="5116" max="5116" width="32.88671875" style="46" customWidth="1"/>
    <col min="5117" max="5117" width="5.88671875" style="46" customWidth="1"/>
    <col min="5118" max="5118" width="32.88671875" style="46" customWidth="1"/>
    <col min="5119" max="5124" width="8.88671875" style="46"/>
    <col min="5125" max="5125" width="32.88671875" style="46" customWidth="1"/>
    <col min="5126" max="5126" width="5.88671875" style="46" customWidth="1"/>
    <col min="5127" max="5127" width="32.88671875" style="46" customWidth="1"/>
    <col min="5128" max="5128" width="5.88671875" style="46" customWidth="1"/>
    <col min="5129" max="5370" width="8.88671875" style="46"/>
    <col min="5371" max="5371" width="5.88671875" style="46" customWidth="1"/>
    <col min="5372" max="5372" width="32.88671875" style="46" customWidth="1"/>
    <col min="5373" max="5373" width="5.88671875" style="46" customWidth="1"/>
    <col min="5374" max="5374" width="32.88671875" style="46" customWidth="1"/>
    <col min="5375" max="5380" width="8.88671875" style="46"/>
    <col min="5381" max="5381" width="32.88671875" style="46" customWidth="1"/>
    <col min="5382" max="5382" width="5.88671875" style="46" customWidth="1"/>
    <col min="5383" max="5383" width="32.88671875" style="46" customWidth="1"/>
    <col min="5384" max="5384" width="5.88671875" style="46" customWidth="1"/>
    <col min="5385" max="5626" width="8.88671875" style="46"/>
    <col min="5627" max="5627" width="5.88671875" style="46" customWidth="1"/>
    <col min="5628" max="5628" width="32.88671875" style="46" customWidth="1"/>
    <col min="5629" max="5629" width="5.88671875" style="46" customWidth="1"/>
    <col min="5630" max="5630" width="32.88671875" style="46" customWidth="1"/>
    <col min="5631" max="5636" width="8.88671875" style="46"/>
    <col min="5637" max="5637" width="32.88671875" style="46" customWidth="1"/>
    <col min="5638" max="5638" width="5.88671875" style="46" customWidth="1"/>
    <col min="5639" max="5639" width="32.88671875" style="46" customWidth="1"/>
    <col min="5640" max="5640" width="5.88671875" style="46" customWidth="1"/>
    <col min="5641" max="5882" width="8.88671875" style="46"/>
    <col min="5883" max="5883" width="5.88671875" style="46" customWidth="1"/>
    <col min="5884" max="5884" width="32.88671875" style="46" customWidth="1"/>
    <col min="5885" max="5885" width="5.88671875" style="46" customWidth="1"/>
    <col min="5886" max="5886" width="32.88671875" style="46" customWidth="1"/>
    <col min="5887" max="5892" width="8.88671875" style="46"/>
    <col min="5893" max="5893" width="32.88671875" style="46" customWidth="1"/>
    <col min="5894" max="5894" width="5.88671875" style="46" customWidth="1"/>
    <col min="5895" max="5895" width="32.88671875" style="46" customWidth="1"/>
    <col min="5896" max="5896" width="5.88671875" style="46" customWidth="1"/>
    <col min="5897" max="6138" width="8.88671875" style="46"/>
    <col min="6139" max="6139" width="5.88671875" style="46" customWidth="1"/>
    <col min="6140" max="6140" width="32.88671875" style="46" customWidth="1"/>
    <col min="6141" max="6141" width="5.88671875" style="46" customWidth="1"/>
    <col min="6142" max="6142" width="32.88671875" style="46" customWidth="1"/>
    <col min="6143" max="6148" width="8.88671875" style="46"/>
    <col min="6149" max="6149" width="32.88671875" style="46" customWidth="1"/>
    <col min="6150" max="6150" width="5.88671875" style="46" customWidth="1"/>
    <col min="6151" max="6151" width="32.88671875" style="46" customWidth="1"/>
    <col min="6152" max="6152" width="5.88671875" style="46" customWidth="1"/>
    <col min="6153" max="6394" width="8.88671875" style="46"/>
    <col min="6395" max="6395" width="5.88671875" style="46" customWidth="1"/>
    <col min="6396" max="6396" width="32.88671875" style="46" customWidth="1"/>
    <col min="6397" max="6397" width="5.88671875" style="46" customWidth="1"/>
    <col min="6398" max="6398" width="32.88671875" style="46" customWidth="1"/>
    <col min="6399" max="6404" width="8.88671875" style="46"/>
    <col min="6405" max="6405" width="32.88671875" style="46" customWidth="1"/>
    <col min="6406" max="6406" width="5.88671875" style="46" customWidth="1"/>
    <col min="6407" max="6407" width="32.88671875" style="46" customWidth="1"/>
    <col min="6408" max="6408" width="5.88671875" style="46" customWidth="1"/>
    <col min="6409" max="6650" width="8.88671875" style="46"/>
    <col min="6651" max="6651" width="5.88671875" style="46" customWidth="1"/>
    <col min="6652" max="6652" width="32.88671875" style="46" customWidth="1"/>
    <col min="6653" max="6653" width="5.88671875" style="46" customWidth="1"/>
    <col min="6654" max="6654" width="32.88671875" style="46" customWidth="1"/>
    <col min="6655" max="6660" width="8.88671875" style="46"/>
    <col min="6661" max="6661" width="32.88671875" style="46" customWidth="1"/>
    <col min="6662" max="6662" width="5.88671875" style="46" customWidth="1"/>
    <col min="6663" max="6663" width="32.88671875" style="46" customWidth="1"/>
    <col min="6664" max="6664" width="5.88671875" style="46" customWidth="1"/>
    <col min="6665" max="6906" width="8.88671875" style="46"/>
    <col min="6907" max="6907" width="5.88671875" style="46" customWidth="1"/>
    <col min="6908" max="6908" width="32.88671875" style="46" customWidth="1"/>
    <col min="6909" max="6909" width="5.88671875" style="46" customWidth="1"/>
    <col min="6910" max="6910" width="32.88671875" style="46" customWidth="1"/>
    <col min="6911" max="6916" width="8.88671875" style="46"/>
    <col min="6917" max="6917" width="32.88671875" style="46" customWidth="1"/>
    <col min="6918" max="6918" width="5.88671875" style="46" customWidth="1"/>
    <col min="6919" max="6919" width="32.88671875" style="46" customWidth="1"/>
    <col min="6920" max="6920" width="5.88671875" style="46" customWidth="1"/>
    <col min="6921" max="7162" width="8.88671875" style="46"/>
    <col min="7163" max="7163" width="5.88671875" style="46" customWidth="1"/>
    <col min="7164" max="7164" width="32.88671875" style="46" customWidth="1"/>
    <col min="7165" max="7165" width="5.88671875" style="46" customWidth="1"/>
    <col min="7166" max="7166" width="32.88671875" style="46" customWidth="1"/>
    <col min="7167" max="7172" width="8.88671875" style="46"/>
    <col min="7173" max="7173" width="32.88671875" style="46" customWidth="1"/>
    <col min="7174" max="7174" width="5.88671875" style="46" customWidth="1"/>
    <col min="7175" max="7175" width="32.88671875" style="46" customWidth="1"/>
    <col min="7176" max="7176" width="5.88671875" style="46" customWidth="1"/>
    <col min="7177" max="7418" width="8.88671875" style="46"/>
    <col min="7419" max="7419" width="5.88671875" style="46" customWidth="1"/>
    <col min="7420" max="7420" width="32.88671875" style="46" customWidth="1"/>
    <col min="7421" max="7421" width="5.88671875" style="46" customWidth="1"/>
    <col min="7422" max="7422" width="32.88671875" style="46" customWidth="1"/>
    <col min="7423" max="7428" width="8.88671875" style="46"/>
    <col min="7429" max="7429" width="32.88671875" style="46" customWidth="1"/>
    <col min="7430" max="7430" width="5.88671875" style="46" customWidth="1"/>
    <col min="7431" max="7431" width="32.88671875" style="46" customWidth="1"/>
    <col min="7432" max="7432" width="5.88671875" style="46" customWidth="1"/>
    <col min="7433" max="7674" width="8.88671875" style="46"/>
    <col min="7675" max="7675" width="5.88671875" style="46" customWidth="1"/>
    <col min="7676" max="7676" width="32.88671875" style="46" customWidth="1"/>
    <col min="7677" max="7677" width="5.88671875" style="46" customWidth="1"/>
    <col min="7678" max="7678" width="32.88671875" style="46" customWidth="1"/>
    <col min="7679" max="7684" width="8.88671875" style="46"/>
    <col min="7685" max="7685" width="32.88671875" style="46" customWidth="1"/>
    <col min="7686" max="7686" width="5.88671875" style="46" customWidth="1"/>
    <col min="7687" max="7687" width="32.88671875" style="46" customWidth="1"/>
    <col min="7688" max="7688" width="5.88671875" style="46" customWidth="1"/>
    <col min="7689" max="7930" width="8.88671875" style="46"/>
    <col min="7931" max="7931" width="5.88671875" style="46" customWidth="1"/>
    <col min="7932" max="7932" width="32.88671875" style="46" customWidth="1"/>
    <col min="7933" max="7933" width="5.88671875" style="46" customWidth="1"/>
    <col min="7934" max="7934" width="32.88671875" style="46" customWidth="1"/>
    <col min="7935" max="7940" width="8.88671875" style="46"/>
    <col min="7941" max="7941" width="32.88671875" style="46" customWidth="1"/>
    <col min="7942" max="7942" width="5.88671875" style="46" customWidth="1"/>
    <col min="7943" max="7943" width="32.88671875" style="46" customWidth="1"/>
    <col min="7944" max="7944" width="5.88671875" style="46" customWidth="1"/>
    <col min="7945" max="8186" width="8.88671875" style="46"/>
    <col min="8187" max="8187" width="5.88671875" style="46" customWidth="1"/>
    <col min="8188" max="8188" width="32.88671875" style="46" customWidth="1"/>
    <col min="8189" max="8189" width="5.88671875" style="46" customWidth="1"/>
    <col min="8190" max="8190" width="32.88671875" style="46" customWidth="1"/>
    <col min="8191" max="8196" width="8.88671875" style="46"/>
    <col min="8197" max="8197" width="32.88671875" style="46" customWidth="1"/>
    <col min="8198" max="8198" width="5.88671875" style="46" customWidth="1"/>
    <col min="8199" max="8199" width="32.88671875" style="46" customWidth="1"/>
    <col min="8200" max="8200" width="5.88671875" style="46" customWidth="1"/>
    <col min="8201" max="8442" width="8.88671875" style="46"/>
    <col min="8443" max="8443" width="5.88671875" style="46" customWidth="1"/>
    <col min="8444" max="8444" width="32.88671875" style="46" customWidth="1"/>
    <col min="8445" max="8445" width="5.88671875" style="46" customWidth="1"/>
    <col min="8446" max="8446" width="32.88671875" style="46" customWidth="1"/>
    <col min="8447" max="8452" width="8.88671875" style="46"/>
    <col min="8453" max="8453" width="32.88671875" style="46" customWidth="1"/>
    <col min="8454" max="8454" width="5.88671875" style="46" customWidth="1"/>
    <col min="8455" max="8455" width="32.88671875" style="46" customWidth="1"/>
    <col min="8456" max="8456" width="5.88671875" style="46" customWidth="1"/>
    <col min="8457" max="8698" width="8.88671875" style="46"/>
    <col min="8699" max="8699" width="5.88671875" style="46" customWidth="1"/>
    <col min="8700" max="8700" width="32.88671875" style="46" customWidth="1"/>
    <col min="8701" max="8701" width="5.88671875" style="46" customWidth="1"/>
    <col min="8702" max="8702" width="32.88671875" style="46" customWidth="1"/>
    <col min="8703" max="8708" width="8.88671875" style="46"/>
    <col min="8709" max="8709" width="32.88671875" style="46" customWidth="1"/>
    <col min="8710" max="8710" width="5.88671875" style="46" customWidth="1"/>
    <col min="8711" max="8711" width="32.88671875" style="46" customWidth="1"/>
    <col min="8712" max="8712" width="5.88671875" style="46" customWidth="1"/>
    <col min="8713" max="8954" width="8.88671875" style="46"/>
    <col min="8955" max="8955" width="5.88671875" style="46" customWidth="1"/>
    <col min="8956" max="8956" width="32.88671875" style="46" customWidth="1"/>
    <col min="8957" max="8957" width="5.88671875" style="46" customWidth="1"/>
    <col min="8958" max="8958" width="32.88671875" style="46" customWidth="1"/>
    <col min="8959" max="8964" width="8.88671875" style="46"/>
    <col min="8965" max="8965" width="32.88671875" style="46" customWidth="1"/>
    <col min="8966" max="8966" width="5.88671875" style="46" customWidth="1"/>
    <col min="8967" max="8967" width="32.88671875" style="46" customWidth="1"/>
    <col min="8968" max="8968" width="5.88671875" style="46" customWidth="1"/>
    <col min="8969" max="9210" width="8.88671875" style="46"/>
    <col min="9211" max="9211" width="5.88671875" style="46" customWidth="1"/>
    <col min="9212" max="9212" width="32.88671875" style="46" customWidth="1"/>
    <col min="9213" max="9213" width="5.88671875" style="46" customWidth="1"/>
    <col min="9214" max="9214" width="32.88671875" style="46" customWidth="1"/>
    <col min="9215" max="9220" width="8.88671875" style="46"/>
    <col min="9221" max="9221" width="32.88671875" style="46" customWidth="1"/>
    <col min="9222" max="9222" width="5.88671875" style="46" customWidth="1"/>
    <col min="9223" max="9223" width="32.88671875" style="46" customWidth="1"/>
    <col min="9224" max="9224" width="5.88671875" style="46" customWidth="1"/>
    <col min="9225" max="9466" width="8.88671875" style="46"/>
    <col min="9467" max="9467" width="5.88671875" style="46" customWidth="1"/>
    <col min="9468" max="9468" width="32.88671875" style="46" customWidth="1"/>
    <col min="9469" max="9469" width="5.88671875" style="46" customWidth="1"/>
    <col min="9470" max="9470" width="32.88671875" style="46" customWidth="1"/>
    <col min="9471" max="9476" width="8.88671875" style="46"/>
    <col min="9477" max="9477" width="32.88671875" style="46" customWidth="1"/>
    <col min="9478" max="9478" width="5.88671875" style="46" customWidth="1"/>
    <col min="9479" max="9479" width="32.88671875" style="46" customWidth="1"/>
    <col min="9480" max="9480" width="5.88671875" style="46" customWidth="1"/>
    <col min="9481" max="9722" width="8.88671875" style="46"/>
    <col min="9723" max="9723" width="5.88671875" style="46" customWidth="1"/>
    <col min="9724" max="9724" width="32.88671875" style="46" customWidth="1"/>
    <col min="9725" max="9725" width="5.88671875" style="46" customWidth="1"/>
    <col min="9726" max="9726" width="32.88671875" style="46" customWidth="1"/>
    <col min="9727" max="9732" width="8.88671875" style="46"/>
    <col min="9733" max="9733" width="32.88671875" style="46" customWidth="1"/>
    <col min="9734" max="9734" width="5.88671875" style="46" customWidth="1"/>
    <col min="9735" max="9735" width="32.88671875" style="46" customWidth="1"/>
    <col min="9736" max="9736" width="5.88671875" style="46" customWidth="1"/>
    <col min="9737" max="9978" width="8.88671875" style="46"/>
    <col min="9979" max="9979" width="5.88671875" style="46" customWidth="1"/>
    <col min="9980" max="9980" width="32.88671875" style="46" customWidth="1"/>
    <col min="9981" max="9981" width="5.88671875" style="46" customWidth="1"/>
    <col min="9982" max="9982" width="32.88671875" style="46" customWidth="1"/>
    <col min="9983" max="9988" width="8.88671875" style="46"/>
    <col min="9989" max="9989" width="32.88671875" style="46" customWidth="1"/>
    <col min="9990" max="9990" width="5.88671875" style="46" customWidth="1"/>
    <col min="9991" max="9991" width="32.88671875" style="46" customWidth="1"/>
    <col min="9992" max="9992" width="5.88671875" style="46" customWidth="1"/>
    <col min="9993" max="10234" width="8.88671875" style="46"/>
    <col min="10235" max="10235" width="5.88671875" style="46" customWidth="1"/>
    <col min="10236" max="10236" width="32.88671875" style="46" customWidth="1"/>
    <col min="10237" max="10237" width="5.88671875" style="46" customWidth="1"/>
    <col min="10238" max="10238" width="32.88671875" style="46" customWidth="1"/>
    <col min="10239" max="10244" width="8.88671875" style="46"/>
    <col min="10245" max="10245" width="32.88671875" style="46" customWidth="1"/>
    <col min="10246" max="10246" width="5.88671875" style="46" customWidth="1"/>
    <col min="10247" max="10247" width="32.88671875" style="46" customWidth="1"/>
    <col min="10248" max="10248" width="5.88671875" style="46" customWidth="1"/>
    <col min="10249" max="10490" width="8.88671875" style="46"/>
    <col min="10491" max="10491" width="5.88671875" style="46" customWidth="1"/>
    <col min="10492" max="10492" width="32.88671875" style="46" customWidth="1"/>
    <col min="10493" max="10493" width="5.88671875" style="46" customWidth="1"/>
    <col min="10494" max="10494" width="32.88671875" style="46" customWidth="1"/>
    <col min="10495" max="10500" width="8.88671875" style="46"/>
    <col min="10501" max="10501" width="32.88671875" style="46" customWidth="1"/>
    <col min="10502" max="10502" width="5.88671875" style="46" customWidth="1"/>
    <col min="10503" max="10503" width="32.88671875" style="46" customWidth="1"/>
    <col min="10504" max="10504" width="5.88671875" style="46" customWidth="1"/>
    <col min="10505" max="10746" width="8.88671875" style="46"/>
    <col min="10747" max="10747" width="5.88671875" style="46" customWidth="1"/>
    <col min="10748" max="10748" width="32.88671875" style="46" customWidth="1"/>
    <col min="10749" max="10749" width="5.88671875" style="46" customWidth="1"/>
    <col min="10750" max="10750" width="32.88671875" style="46" customWidth="1"/>
    <col min="10751" max="10756" width="8.88671875" style="46"/>
    <col min="10757" max="10757" width="32.88671875" style="46" customWidth="1"/>
    <col min="10758" max="10758" width="5.88671875" style="46" customWidth="1"/>
    <col min="10759" max="10759" width="32.88671875" style="46" customWidth="1"/>
    <col min="10760" max="10760" width="5.88671875" style="46" customWidth="1"/>
    <col min="10761" max="11002" width="8.88671875" style="46"/>
    <col min="11003" max="11003" width="5.88671875" style="46" customWidth="1"/>
    <col min="11004" max="11004" width="32.88671875" style="46" customWidth="1"/>
    <col min="11005" max="11005" width="5.88671875" style="46" customWidth="1"/>
    <col min="11006" max="11006" width="32.88671875" style="46" customWidth="1"/>
    <col min="11007" max="11012" width="8.88671875" style="46"/>
    <col min="11013" max="11013" width="32.88671875" style="46" customWidth="1"/>
    <col min="11014" max="11014" width="5.88671875" style="46" customWidth="1"/>
    <col min="11015" max="11015" width="32.88671875" style="46" customWidth="1"/>
    <col min="11016" max="11016" width="5.88671875" style="46" customWidth="1"/>
    <col min="11017" max="11258" width="8.88671875" style="46"/>
    <col min="11259" max="11259" width="5.88671875" style="46" customWidth="1"/>
    <col min="11260" max="11260" width="32.88671875" style="46" customWidth="1"/>
    <col min="11261" max="11261" width="5.88671875" style="46" customWidth="1"/>
    <col min="11262" max="11262" width="32.88671875" style="46" customWidth="1"/>
    <col min="11263" max="11268" width="8.88671875" style="46"/>
    <col min="11269" max="11269" width="32.88671875" style="46" customWidth="1"/>
    <col min="11270" max="11270" width="5.88671875" style="46" customWidth="1"/>
    <col min="11271" max="11271" width="32.88671875" style="46" customWidth="1"/>
    <col min="11272" max="11272" width="5.88671875" style="46" customWidth="1"/>
    <col min="11273" max="11514" width="8.88671875" style="46"/>
    <col min="11515" max="11515" width="5.88671875" style="46" customWidth="1"/>
    <col min="11516" max="11516" width="32.88671875" style="46" customWidth="1"/>
    <col min="11517" max="11517" width="5.88671875" style="46" customWidth="1"/>
    <col min="11518" max="11518" width="32.88671875" style="46" customWidth="1"/>
    <col min="11519" max="11524" width="8.88671875" style="46"/>
    <col min="11525" max="11525" width="32.88671875" style="46" customWidth="1"/>
    <col min="11526" max="11526" width="5.88671875" style="46" customWidth="1"/>
    <col min="11527" max="11527" width="32.88671875" style="46" customWidth="1"/>
    <col min="11528" max="11528" width="5.88671875" style="46" customWidth="1"/>
    <col min="11529" max="11770" width="8.88671875" style="46"/>
    <col min="11771" max="11771" width="5.88671875" style="46" customWidth="1"/>
    <col min="11772" max="11772" width="32.88671875" style="46" customWidth="1"/>
    <col min="11773" max="11773" width="5.88671875" style="46" customWidth="1"/>
    <col min="11774" max="11774" width="32.88671875" style="46" customWidth="1"/>
    <col min="11775" max="11780" width="8.88671875" style="46"/>
    <col min="11781" max="11781" width="32.88671875" style="46" customWidth="1"/>
    <col min="11782" max="11782" width="5.88671875" style="46" customWidth="1"/>
    <col min="11783" max="11783" width="32.88671875" style="46" customWidth="1"/>
    <col min="11784" max="11784" width="5.88671875" style="46" customWidth="1"/>
    <col min="11785" max="12026" width="8.88671875" style="46"/>
    <col min="12027" max="12027" width="5.88671875" style="46" customWidth="1"/>
    <col min="12028" max="12028" width="32.88671875" style="46" customWidth="1"/>
    <col min="12029" max="12029" width="5.88671875" style="46" customWidth="1"/>
    <col min="12030" max="12030" width="32.88671875" style="46" customWidth="1"/>
    <col min="12031" max="12036" width="8.88671875" style="46"/>
    <col min="12037" max="12037" width="32.88671875" style="46" customWidth="1"/>
    <col min="12038" max="12038" width="5.88671875" style="46" customWidth="1"/>
    <col min="12039" max="12039" width="32.88671875" style="46" customWidth="1"/>
    <col min="12040" max="12040" width="5.88671875" style="46" customWidth="1"/>
    <col min="12041" max="12282" width="8.88671875" style="46"/>
    <col min="12283" max="12283" width="5.88671875" style="46" customWidth="1"/>
    <col min="12284" max="12284" width="32.88671875" style="46" customWidth="1"/>
    <col min="12285" max="12285" width="5.88671875" style="46" customWidth="1"/>
    <col min="12286" max="12286" width="32.88671875" style="46" customWidth="1"/>
    <col min="12287" max="12292" width="8.88671875" style="46"/>
    <col min="12293" max="12293" width="32.88671875" style="46" customWidth="1"/>
    <col min="12294" max="12294" width="5.88671875" style="46" customWidth="1"/>
    <col min="12295" max="12295" width="32.88671875" style="46" customWidth="1"/>
    <col min="12296" max="12296" width="5.88671875" style="46" customWidth="1"/>
    <col min="12297" max="12538" width="8.88671875" style="46"/>
    <col min="12539" max="12539" width="5.88671875" style="46" customWidth="1"/>
    <col min="12540" max="12540" width="32.88671875" style="46" customWidth="1"/>
    <col min="12541" max="12541" width="5.88671875" style="46" customWidth="1"/>
    <col min="12542" max="12542" width="32.88671875" style="46" customWidth="1"/>
    <col min="12543" max="12548" width="8.88671875" style="46"/>
    <col min="12549" max="12549" width="32.88671875" style="46" customWidth="1"/>
    <col min="12550" max="12550" width="5.88671875" style="46" customWidth="1"/>
    <col min="12551" max="12551" width="32.88671875" style="46" customWidth="1"/>
    <col min="12552" max="12552" width="5.88671875" style="46" customWidth="1"/>
    <col min="12553" max="12794" width="8.88671875" style="46"/>
    <col min="12795" max="12795" width="5.88671875" style="46" customWidth="1"/>
    <col min="12796" max="12796" width="32.88671875" style="46" customWidth="1"/>
    <col min="12797" max="12797" width="5.88671875" style="46" customWidth="1"/>
    <col min="12798" max="12798" width="32.88671875" style="46" customWidth="1"/>
    <col min="12799" max="12804" width="8.88671875" style="46"/>
    <col min="12805" max="12805" width="32.88671875" style="46" customWidth="1"/>
    <col min="12806" max="12806" width="5.88671875" style="46" customWidth="1"/>
    <col min="12807" max="12807" width="32.88671875" style="46" customWidth="1"/>
    <col min="12808" max="12808" width="5.88671875" style="46" customWidth="1"/>
    <col min="12809" max="13050" width="8.88671875" style="46"/>
    <col min="13051" max="13051" width="5.88671875" style="46" customWidth="1"/>
    <col min="13052" max="13052" width="32.88671875" style="46" customWidth="1"/>
    <col min="13053" max="13053" width="5.88671875" style="46" customWidth="1"/>
    <col min="13054" max="13054" width="32.88671875" style="46" customWidth="1"/>
    <col min="13055" max="13060" width="8.88671875" style="46"/>
    <col min="13061" max="13061" width="32.88671875" style="46" customWidth="1"/>
    <col min="13062" max="13062" width="5.88671875" style="46" customWidth="1"/>
    <col min="13063" max="13063" width="32.88671875" style="46" customWidth="1"/>
    <col min="13064" max="13064" width="5.88671875" style="46" customWidth="1"/>
    <col min="13065" max="13306" width="8.88671875" style="46"/>
    <col min="13307" max="13307" width="5.88671875" style="46" customWidth="1"/>
    <col min="13308" max="13308" width="32.88671875" style="46" customWidth="1"/>
    <col min="13309" max="13309" width="5.88671875" style="46" customWidth="1"/>
    <col min="13310" max="13310" width="32.88671875" style="46" customWidth="1"/>
    <col min="13311" max="13316" width="8.88671875" style="46"/>
    <col min="13317" max="13317" width="32.88671875" style="46" customWidth="1"/>
    <col min="13318" max="13318" width="5.88671875" style="46" customWidth="1"/>
    <col min="13319" max="13319" width="32.88671875" style="46" customWidth="1"/>
    <col min="13320" max="13320" width="5.88671875" style="46" customWidth="1"/>
    <col min="13321" max="13562" width="8.88671875" style="46"/>
    <col min="13563" max="13563" width="5.88671875" style="46" customWidth="1"/>
    <col min="13564" max="13564" width="32.88671875" style="46" customWidth="1"/>
    <col min="13565" max="13565" width="5.88671875" style="46" customWidth="1"/>
    <col min="13566" max="13566" width="32.88671875" style="46" customWidth="1"/>
    <col min="13567" max="13572" width="8.88671875" style="46"/>
    <col min="13573" max="13573" width="32.88671875" style="46" customWidth="1"/>
    <col min="13574" max="13574" width="5.88671875" style="46" customWidth="1"/>
    <col min="13575" max="13575" width="32.88671875" style="46" customWidth="1"/>
    <col min="13576" max="13576" width="5.88671875" style="46" customWidth="1"/>
    <col min="13577" max="13818" width="8.88671875" style="46"/>
    <col min="13819" max="13819" width="5.88671875" style="46" customWidth="1"/>
    <col min="13820" max="13820" width="32.88671875" style="46" customWidth="1"/>
    <col min="13821" max="13821" width="5.88671875" style="46" customWidth="1"/>
    <col min="13822" max="13822" width="32.88671875" style="46" customWidth="1"/>
    <col min="13823" max="13828" width="8.88671875" style="46"/>
    <col min="13829" max="13829" width="32.88671875" style="46" customWidth="1"/>
    <col min="13830" max="13830" width="5.88671875" style="46" customWidth="1"/>
    <col min="13831" max="13831" width="32.88671875" style="46" customWidth="1"/>
    <col min="13832" max="13832" width="5.88671875" style="46" customWidth="1"/>
    <col min="13833" max="14074" width="8.88671875" style="46"/>
    <col min="14075" max="14075" width="5.88671875" style="46" customWidth="1"/>
    <col min="14076" max="14076" width="32.88671875" style="46" customWidth="1"/>
    <col min="14077" max="14077" width="5.88671875" style="46" customWidth="1"/>
    <col min="14078" max="14078" width="32.88671875" style="46" customWidth="1"/>
    <col min="14079" max="14084" width="8.88671875" style="46"/>
    <col min="14085" max="14085" width="32.88671875" style="46" customWidth="1"/>
    <col min="14086" max="14086" width="5.88671875" style="46" customWidth="1"/>
    <col min="14087" max="14087" width="32.88671875" style="46" customWidth="1"/>
    <col min="14088" max="14088" width="5.88671875" style="46" customWidth="1"/>
    <col min="14089" max="14330" width="8.88671875" style="46"/>
    <col min="14331" max="14331" width="5.88671875" style="46" customWidth="1"/>
    <col min="14332" max="14332" width="32.88671875" style="46" customWidth="1"/>
    <col min="14333" max="14333" width="5.88671875" style="46" customWidth="1"/>
    <col min="14334" max="14334" width="32.88671875" style="46" customWidth="1"/>
    <col min="14335" max="14340" width="8.88671875" style="46"/>
    <col min="14341" max="14341" width="32.88671875" style="46" customWidth="1"/>
    <col min="14342" max="14342" width="5.88671875" style="46" customWidth="1"/>
    <col min="14343" max="14343" width="32.88671875" style="46" customWidth="1"/>
    <col min="14344" max="14344" width="5.88671875" style="46" customWidth="1"/>
    <col min="14345" max="14586" width="8.88671875" style="46"/>
    <col min="14587" max="14587" width="5.88671875" style="46" customWidth="1"/>
    <col min="14588" max="14588" width="32.88671875" style="46" customWidth="1"/>
    <col min="14589" max="14589" width="5.88671875" style="46" customWidth="1"/>
    <col min="14590" max="14590" width="32.88671875" style="46" customWidth="1"/>
    <col min="14591" max="14596" width="8.88671875" style="46"/>
    <col min="14597" max="14597" width="32.88671875" style="46" customWidth="1"/>
    <col min="14598" max="14598" width="5.88671875" style="46" customWidth="1"/>
    <col min="14599" max="14599" width="32.88671875" style="46" customWidth="1"/>
    <col min="14600" max="14600" width="5.88671875" style="46" customWidth="1"/>
    <col min="14601" max="14842" width="8.88671875" style="46"/>
    <col min="14843" max="14843" width="5.88671875" style="46" customWidth="1"/>
    <col min="14844" max="14844" width="32.88671875" style="46" customWidth="1"/>
    <col min="14845" max="14845" width="5.88671875" style="46" customWidth="1"/>
    <col min="14846" max="14846" width="32.88671875" style="46" customWidth="1"/>
    <col min="14847" max="14852" width="8.88671875" style="46"/>
    <col min="14853" max="14853" width="32.88671875" style="46" customWidth="1"/>
    <col min="14854" max="14854" width="5.88671875" style="46" customWidth="1"/>
    <col min="14855" max="14855" width="32.88671875" style="46" customWidth="1"/>
    <col min="14856" max="14856" width="5.88671875" style="46" customWidth="1"/>
    <col min="14857" max="15098" width="8.88671875" style="46"/>
    <col min="15099" max="15099" width="5.88671875" style="46" customWidth="1"/>
    <col min="15100" max="15100" width="32.88671875" style="46" customWidth="1"/>
    <col min="15101" max="15101" width="5.88671875" style="46" customWidth="1"/>
    <col min="15102" max="15102" width="32.88671875" style="46" customWidth="1"/>
    <col min="15103" max="15108" width="8.88671875" style="46"/>
    <col min="15109" max="15109" width="32.88671875" style="46" customWidth="1"/>
    <col min="15110" max="15110" width="5.88671875" style="46" customWidth="1"/>
    <col min="15111" max="15111" width="32.88671875" style="46" customWidth="1"/>
    <col min="15112" max="15112" width="5.88671875" style="46" customWidth="1"/>
    <col min="15113" max="15354" width="8.88671875" style="46"/>
    <col min="15355" max="15355" width="5.88671875" style="46" customWidth="1"/>
    <col min="15356" max="15356" width="32.88671875" style="46" customWidth="1"/>
    <col min="15357" max="15357" width="5.88671875" style="46" customWidth="1"/>
    <col min="15358" max="15358" width="32.88671875" style="46" customWidth="1"/>
    <col min="15359" max="15364" width="8.88671875" style="46"/>
    <col min="15365" max="15365" width="32.88671875" style="46" customWidth="1"/>
    <col min="15366" max="15366" width="5.88671875" style="46" customWidth="1"/>
    <col min="15367" max="15367" width="32.88671875" style="46" customWidth="1"/>
    <col min="15368" max="15368" width="5.88671875" style="46" customWidth="1"/>
    <col min="15369" max="15610" width="8.88671875" style="46"/>
    <col min="15611" max="15611" width="5.88671875" style="46" customWidth="1"/>
    <col min="15612" max="15612" width="32.88671875" style="46" customWidth="1"/>
    <col min="15613" max="15613" width="5.88671875" style="46" customWidth="1"/>
    <col min="15614" max="15614" width="32.88671875" style="46" customWidth="1"/>
    <col min="15615" max="15620" width="8.88671875" style="46"/>
    <col min="15621" max="15621" width="32.88671875" style="46" customWidth="1"/>
    <col min="15622" max="15622" width="5.88671875" style="46" customWidth="1"/>
    <col min="15623" max="15623" width="32.88671875" style="46" customWidth="1"/>
    <col min="15624" max="15624" width="5.88671875" style="46" customWidth="1"/>
    <col min="15625" max="15866" width="8.88671875" style="46"/>
    <col min="15867" max="15867" width="5.88671875" style="46" customWidth="1"/>
    <col min="15868" max="15868" width="32.88671875" style="46" customWidth="1"/>
    <col min="15869" max="15869" width="5.88671875" style="46" customWidth="1"/>
    <col min="15870" max="15870" width="32.88671875" style="46" customWidth="1"/>
    <col min="15871" max="15876" width="8.88671875" style="46"/>
    <col min="15877" max="15877" width="32.88671875" style="46" customWidth="1"/>
    <col min="15878" max="15878" width="5.88671875" style="46" customWidth="1"/>
    <col min="15879" max="15879" width="32.88671875" style="46" customWidth="1"/>
    <col min="15880" max="15880" width="5.88671875" style="46" customWidth="1"/>
    <col min="15881" max="16122" width="8.88671875" style="46"/>
    <col min="16123" max="16123" width="5.88671875" style="46" customWidth="1"/>
    <col min="16124" max="16124" width="32.88671875" style="46" customWidth="1"/>
    <col min="16125" max="16125" width="5.88671875" style="46" customWidth="1"/>
    <col min="16126" max="16126" width="32.88671875" style="46" customWidth="1"/>
    <col min="16127" max="16132" width="8.88671875" style="46"/>
    <col min="16133" max="16133" width="32.88671875" style="46" customWidth="1"/>
    <col min="16134" max="16134" width="5.88671875" style="46" customWidth="1"/>
    <col min="16135" max="16135" width="32.88671875" style="46" customWidth="1"/>
    <col min="16136" max="16136" width="5.88671875" style="46" customWidth="1"/>
    <col min="16137" max="16384" width="8.88671875" style="46"/>
  </cols>
  <sheetData>
    <row r="1" spans="1:51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V1" s="30"/>
      <c r="AW1" s="30"/>
    </row>
    <row r="2" spans="1:51" s="32" customFormat="1" ht="26.4" x14ac:dyDescent="0.5">
      <c r="A2" s="111" t="s">
        <v>532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13"/>
      <c r="AQ2" s="13"/>
      <c r="AR2" s="13"/>
      <c r="AS2" s="13"/>
      <c r="AT2" s="13"/>
      <c r="AU2" s="13"/>
      <c r="AV2" s="13"/>
      <c r="AW2" s="38"/>
    </row>
    <row r="3" spans="1:51" s="32" customFormat="1" ht="26.4" x14ac:dyDescent="0.5">
      <c r="A3" s="112" t="s">
        <v>533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5"/>
      <c r="AQ3" s="5"/>
      <c r="AR3" s="5"/>
      <c r="AS3" s="5"/>
      <c r="AT3" s="5"/>
      <c r="AU3" s="5"/>
      <c r="AV3" s="5"/>
      <c r="AW3" s="38"/>
    </row>
    <row r="4" spans="1:51" s="32" customFormat="1" ht="24" customHeight="1" x14ac:dyDescent="0.5">
      <c r="A4" s="621" t="s">
        <v>559</v>
      </c>
      <c r="B4" s="288"/>
      <c r="C4" s="597" t="s">
        <v>519</v>
      </c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9"/>
      <c r="Y4" s="597" t="s">
        <v>520</v>
      </c>
      <c r="Z4" s="598"/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598"/>
      <c r="AM4" s="598"/>
      <c r="AN4" s="598"/>
      <c r="AO4" s="598"/>
      <c r="AP4" s="598"/>
      <c r="AQ4" s="598"/>
      <c r="AR4" s="598"/>
      <c r="AS4" s="598"/>
      <c r="AT4" s="599"/>
      <c r="AU4" s="101"/>
      <c r="AV4" s="622" t="s">
        <v>560</v>
      </c>
      <c r="AW4" s="38"/>
    </row>
    <row r="5" spans="1:51" s="39" customFormat="1" ht="24" customHeight="1" x14ac:dyDescent="0.5">
      <c r="A5" s="621"/>
      <c r="B5" s="353" t="s">
        <v>24</v>
      </c>
      <c r="C5" s="604">
        <v>2025</v>
      </c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6"/>
      <c r="T5" s="615" t="s">
        <v>636</v>
      </c>
      <c r="U5" s="616"/>
      <c r="V5" s="616"/>
      <c r="W5" s="616"/>
      <c r="X5" s="617"/>
      <c r="Y5" s="597">
        <v>2025</v>
      </c>
      <c r="Z5" s="598"/>
      <c r="AA5" s="598"/>
      <c r="AB5" s="598"/>
      <c r="AC5" s="598"/>
      <c r="AD5" s="598"/>
      <c r="AE5" s="598"/>
      <c r="AF5" s="598"/>
      <c r="AG5" s="598"/>
      <c r="AH5" s="598"/>
      <c r="AI5" s="598"/>
      <c r="AJ5" s="598"/>
      <c r="AK5" s="598"/>
      <c r="AL5" s="598"/>
      <c r="AM5" s="598"/>
      <c r="AN5" s="598"/>
      <c r="AO5" s="599"/>
      <c r="AP5" s="624" t="s">
        <v>636</v>
      </c>
      <c r="AQ5" s="625"/>
      <c r="AR5" s="625"/>
      <c r="AS5" s="625"/>
      <c r="AT5" s="626"/>
      <c r="AU5" s="623" t="s">
        <v>244</v>
      </c>
      <c r="AV5" s="622"/>
    </row>
    <row r="6" spans="1:51" s="39" customFormat="1" ht="36" customHeight="1" x14ac:dyDescent="0.5">
      <c r="A6" s="621"/>
      <c r="B6" s="353"/>
      <c r="C6" s="272" t="s">
        <v>637</v>
      </c>
      <c r="D6" s="273" t="s">
        <v>644</v>
      </c>
      <c r="E6" s="273" t="s">
        <v>670</v>
      </c>
      <c r="F6" s="273" t="s">
        <v>671</v>
      </c>
      <c r="G6" s="273" t="s">
        <v>672</v>
      </c>
      <c r="H6" s="273" t="s">
        <v>673</v>
      </c>
      <c r="I6" s="273" t="s">
        <v>674</v>
      </c>
      <c r="J6" s="273" t="s">
        <v>675</v>
      </c>
      <c r="K6" s="273" t="s">
        <v>676</v>
      </c>
      <c r="L6" s="273" t="s">
        <v>677</v>
      </c>
      <c r="M6" s="273" t="s">
        <v>678</v>
      </c>
      <c r="N6" s="273" t="s">
        <v>679</v>
      </c>
      <c r="O6" s="273" t="s">
        <v>680</v>
      </c>
      <c r="P6" s="273" t="s">
        <v>681</v>
      </c>
      <c r="Q6" s="346" t="s">
        <v>682</v>
      </c>
      <c r="R6" s="273" t="s">
        <v>683</v>
      </c>
      <c r="S6" s="328">
        <v>2025</v>
      </c>
      <c r="T6" s="326" t="s">
        <v>637</v>
      </c>
      <c r="U6" s="327" t="s">
        <v>644</v>
      </c>
      <c r="V6" s="273" t="s">
        <v>670</v>
      </c>
      <c r="W6" s="273" t="s">
        <v>671</v>
      </c>
      <c r="X6" s="484" t="s">
        <v>672</v>
      </c>
      <c r="Y6" s="354" t="s">
        <v>637</v>
      </c>
      <c r="Z6" s="273" t="s">
        <v>644</v>
      </c>
      <c r="AA6" s="273" t="s">
        <v>670</v>
      </c>
      <c r="AB6" s="273" t="s">
        <v>671</v>
      </c>
      <c r="AC6" s="273" t="s">
        <v>672</v>
      </c>
      <c r="AD6" s="273" t="s">
        <v>673</v>
      </c>
      <c r="AE6" s="273" t="s">
        <v>674</v>
      </c>
      <c r="AF6" s="273" t="s">
        <v>675</v>
      </c>
      <c r="AG6" s="273" t="s">
        <v>676</v>
      </c>
      <c r="AH6" s="273" t="s">
        <v>677</v>
      </c>
      <c r="AI6" s="273" t="s">
        <v>678</v>
      </c>
      <c r="AJ6" s="273" t="s">
        <v>679</v>
      </c>
      <c r="AK6" s="273" t="s">
        <v>680</v>
      </c>
      <c r="AL6" s="273" t="s">
        <v>681</v>
      </c>
      <c r="AM6" s="346" t="s">
        <v>682</v>
      </c>
      <c r="AN6" s="273" t="s">
        <v>683</v>
      </c>
      <c r="AO6" s="328">
        <v>2025</v>
      </c>
      <c r="AP6" s="326" t="s">
        <v>637</v>
      </c>
      <c r="AQ6" s="327" t="s">
        <v>644</v>
      </c>
      <c r="AR6" s="273" t="s">
        <v>670</v>
      </c>
      <c r="AS6" s="273" t="s">
        <v>671</v>
      </c>
      <c r="AT6" s="484" t="s">
        <v>672</v>
      </c>
      <c r="AU6" s="623"/>
      <c r="AV6" s="622"/>
    </row>
    <row r="7" spans="1:51" ht="18" customHeight="1" x14ac:dyDescent="0.5">
      <c r="A7" s="94">
        <v>1</v>
      </c>
      <c r="B7" s="71" t="s">
        <v>25</v>
      </c>
      <c r="C7" s="347">
        <v>14905.813316</v>
      </c>
      <c r="D7" s="347">
        <v>15589.406395</v>
      </c>
      <c r="E7" s="347">
        <v>14946.227623999999</v>
      </c>
      <c r="F7" s="347">
        <v>45441.447335999997</v>
      </c>
      <c r="G7" s="347">
        <v>11718.243515</v>
      </c>
      <c r="H7" s="347">
        <v>12719.705158000001</v>
      </c>
      <c r="I7" s="347">
        <v>14326.757476999999</v>
      </c>
      <c r="J7" s="347">
        <v>38764.706150999998</v>
      </c>
      <c r="K7" s="347">
        <v>14578.647663</v>
      </c>
      <c r="L7" s="347">
        <v>16039.079299999999</v>
      </c>
      <c r="M7" s="347">
        <v>14832.612902999999</v>
      </c>
      <c r="N7" s="347">
        <v>45450.339866000002</v>
      </c>
      <c r="O7" s="347">
        <v>14822.271151000001</v>
      </c>
      <c r="P7" s="347">
        <v>13955.415099</v>
      </c>
      <c r="Q7" s="347">
        <v>11944.312959000001</v>
      </c>
      <c r="R7" s="347">
        <v>40721.999209000001</v>
      </c>
      <c r="S7" s="348">
        <v>170378.49256099999</v>
      </c>
      <c r="T7" s="336">
        <v>14922.159068000001</v>
      </c>
      <c r="U7" s="337">
        <v>13642.538042</v>
      </c>
      <c r="V7" s="452">
        <v>16635.842154000002</v>
      </c>
      <c r="W7" s="452">
        <v>45200.539263999999</v>
      </c>
      <c r="X7" s="453">
        <v>15369.030862</v>
      </c>
      <c r="Y7" s="347">
        <v>21193.228652000002</v>
      </c>
      <c r="Z7" s="347">
        <v>19073.265885000001</v>
      </c>
      <c r="AA7" s="347">
        <v>19933.078914000002</v>
      </c>
      <c r="AB7" s="347">
        <v>60199.573450000004</v>
      </c>
      <c r="AC7" s="347">
        <v>20404.002135999999</v>
      </c>
      <c r="AD7" s="347">
        <v>24522.862415</v>
      </c>
      <c r="AE7" s="347">
        <v>21200.305118</v>
      </c>
      <c r="AF7" s="347">
        <v>66127.169668999995</v>
      </c>
      <c r="AG7" s="347">
        <v>22616.210060000001</v>
      </c>
      <c r="AH7" s="347">
        <v>21615.305829000001</v>
      </c>
      <c r="AI7" s="347">
        <v>22458.828845</v>
      </c>
      <c r="AJ7" s="347">
        <v>66690.344735000006</v>
      </c>
      <c r="AK7" s="347">
        <v>21453.579698000001</v>
      </c>
      <c r="AL7" s="347">
        <v>21845.932499999999</v>
      </c>
      <c r="AM7" s="347">
        <v>24909.393287999999</v>
      </c>
      <c r="AN7" s="347">
        <v>68208.905486000003</v>
      </c>
      <c r="AO7" s="348">
        <v>261225.99333999999</v>
      </c>
      <c r="AP7" s="451">
        <v>26140.065044999999</v>
      </c>
      <c r="AQ7" s="452">
        <v>24197.238409000001</v>
      </c>
      <c r="AR7" s="452">
        <v>16049.707668999999</v>
      </c>
      <c r="AS7" s="452">
        <v>66387.011123000004</v>
      </c>
      <c r="AT7" s="453">
        <v>22299.293521</v>
      </c>
      <c r="AU7" s="95" t="s">
        <v>245</v>
      </c>
      <c r="AV7" s="96">
        <v>1</v>
      </c>
      <c r="AW7" s="235"/>
    </row>
    <row r="8" spans="1:51" ht="18" customHeight="1" x14ac:dyDescent="0.5">
      <c r="A8" s="97">
        <v>2</v>
      </c>
      <c r="B8" s="77" t="s">
        <v>26</v>
      </c>
      <c r="C8" s="349">
        <v>8605.6335859999999</v>
      </c>
      <c r="D8" s="349">
        <v>9174.9222520000003</v>
      </c>
      <c r="E8" s="349">
        <v>7196.0455789999996</v>
      </c>
      <c r="F8" s="349">
        <v>24976.601417000002</v>
      </c>
      <c r="G8" s="349">
        <v>8891.2381569999998</v>
      </c>
      <c r="H8" s="349">
        <v>9811.3284629999998</v>
      </c>
      <c r="I8" s="349">
        <v>8269.2806839999994</v>
      </c>
      <c r="J8" s="349">
        <v>26971.847304999999</v>
      </c>
      <c r="K8" s="349">
        <v>10542.016879999999</v>
      </c>
      <c r="L8" s="349">
        <v>10612.567359000001</v>
      </c>
      <c r="M8" s="349">
        <v>10427.90559</v>
      </c>
      <c r="N8" s="349">
        <v>31582.489828999998</v>
      </c>
      <c r="O8" s="349">
        <v>11311.477924000001</v>
      </c>
      <c r="P8" s="349">
        <v>11208.394286999999</v>
      </c>
      <c r="Q8" s="349">
        <v>11111.485984000001</v>
      </c>
      <c r="R8" s="349">
        <v>33631.358196000001</v>
      </c>
      <c r="S8" s="350">
        <v>117162.29674600001</v>
      </c>
      <c r="T8" s="338">
        <v>9672.7267389999997</v>
      </c>
      <c r="U8" s="339">
        <v>9290.5367609999994</v>
      </c>
      <c r="V8" s="455">
        <v>15846.76519</v>
      </c>
      <c r="W8" s="455">
        <v>34810.028689999999</v>
      </c>
      <c r="X8" s="456">
        <v>6497.288732</v>
      </c>
      <c r="Y8" s="349">
        <v>3965.9566719999998</v>
      </c>
      <c r="Z8" s="349">
        <v>3464.9104510000002</v>
      </c>
      <c r="AA8" s="349">
        <v>4329.1446269999997</v>
      </c>
      <c r="AB8" s="349">
        <v>11760.01175</v>
      </c>
      <c r="AC8" s="349">
        <v>5207.658797</v>
      </c>
      <c r="AD8" s="349">
        <v>5090.2593829999996</v>
      </c>
      <c r="AE8" s="349">
        <v>4330.4556030000003</v>
      </c>
      <c r="AF8" s="349">
        <v>14628.373782999999</v>
      </c>
      <c r="AG8" s="349">
        <v>4871.0563629999997</v>
      </c>
      <c r="AH8" s="349">
        <v>4133.6040240000002</v>
      </c>
      <c r="AI8" s="349">
        <v>4320.5207799999998</v>
      </c>
      <c r="AJ8" s="349">
        <v>13325.181167000001</v>
      </c>
      <c r="AK8" s="349">
        <v>5163.8388199999999</v>
      </c>
      <c r="AL8" s="349">
        <v>4821.187191</v>
      </c>
      <c r="AM8" s="349">
        <v>4231.7734620000001</v>
      </c>
      <c r="AN8" s="349">
        <v>14216.799472999999</v>
      </c>
      <c r="AO8" s="350">
        <v>53930.366173000002</v>
      </c>
      <c r="AP8" s="454">
        <v>4390.5138580000003</v>
      </c>
      <c r="AQ8" s="455">
        <v>4577.1987829999998</v>
      </c>
      <c r="AR8" s="455">
        <v>2012.5369639999999</v>
      </c>
      <c r="AS8" s="455">
        <v>10980.249604000001</v>
      </c>
      <c r="AT8" s="456">
        <v>2782.3356629999998</v>
      </c>
      <c r="AU8" s="98" t="s">
        <v>246</v>
      </c>
      <c r="AV8" s="99">
        <v>2</v>
      </c>
      <c r="AW8" s="235"/>
      <c r="AY8" s="235"/>
    </row>
    <row r="9" spans="1:51" ht="18" customHeight="1" x14ac:dyDescent="0.5">
      <c r="A9" s="94">
        <v>3</v>
      </c>
      <c r="B9" s="71" t="s">
        <v>27</v>
      </c>
      <c r="C9" s="347">
        <v>10731.211485</v>
      </c>
      <c r="D9" s="347">
        <v>8699.0728670000008</v>
      </c>
      <c r="E9" s="347">
        <v>8829.6085889999995</v>
      </c>
      <c r="F9" s="347">
        <v>28259.892941999999</v>
      </c>
      <c r="G9" s="347">
        <v>7757.7310230000003</v>
      </c>
      <c r="H9" s="347">
        <v>8075.7502469999999</v>
      </c>
      <c r="I9" s="347">
        <v>8356.83043</v>
      </c>
      <c r="J9" s="347">
        <v>24190.311699999998</v>
      </c>
      <c r="K9" s="347">
        <v>9669.7541729999994</v>
      </c>
      <c r="L9" s="347">
        <v>9163.7275800000007</v>
      </c>
      <c r="M9" s="347">
        <v>10130.297031</v>
      </c>
      <c r="N9" s="347">
        <v>28963.778783999998</v>
      </c>
      <c r="O9" s="347">
        <v>10304.041160000001</v>
      </c>
      <c r="P9" s="347">
        <v>8387.070909</v>
      </c>
      <c r="Q9" s="347">
        <v>9754.3139269999992</v>
      </c>
      <c r="R9" s="347">
        <v>28445.425996000002</v>
      </c>
      <c r="S9" s="348">
        <v>109859.409422</v>
      </c>
      <c r="T9" s="336">
        <v>8623.7831989999995</v>
      </c>
      <c r="U9" s="337">
        <v>9241.3951479999996</v>
      </c>
      <c r="V9" s="452">
        <v>10907.013228</v>
      </c>
      <c r="W9" s="452">
        <v>28772.191576000001</v>
      </c>
      <c r="X9" s="453">
        <v>4980.4376510000002</v>
      </c>
      <c r="Y9" s="347">
        <v>3921.273432</v>
      </c>
      <c r="Z9" s="347">
        <v>4749.143642</v>
      </c>
      <c r="AA9" s="347">
        <v>3661.473219</v>
      </c>
      <c r="AB9" s="347">
        <v>12331.890293</v>
      </c>
      <c r="AC9" s="347">
        <v>4320.5246299999999</v>
      </c>
      <c r="AD9" s="347">
        <v>3719.0321060000001</v>
      </c>
      <c r="AE9" s="347">
        <v>3255.1210299999998</v>
      </c>
      <c r="AF9" s="347">
        <v>11294.677765</v>
      </c>
      <c r="AG9" s="347">
        <v>3675.1785909999999</v>
      </c>
      <c r="AH9" s="347">
        <v>3339.4910070000001</v>
      </c>
      <c r="AI9" s="347">
        <v>3507.6718879999999</v>
      </c>
      <c r="AJ9" s="347">
        <v>10522.341485999999</v>
      </c>
      <c r="AK9" s="347">
        <v>3922.1026040000002</v>
      </c>
      <c r="AL9" s="347">
        <v>3491.3600809999998</v>
      </c>
      <c r="AM9" s="347">
        <v>4014.8165800000002</v>
      </c>
      <c r="AN9" s="347">
        <v>11428.279264000001</v>
      </c>
      <c r="AO9" s="348">
        <v>45577.188808999999</v>
      </c>
      <c r="AP9" s="451">
        <v>2908.5396540000002</v>
      </c>
      <c r="AQ9" s="452">
        <v>3397.1869240000001</v>
      </c>
      <c r="AR9" s="452">
        <v>1130.063259</v>
      </c>
      <c r="AS9" s="452">
        <v>7435.7898370000003</v>
      </c>
      <c r="AT9" s="453">
        <v>2821.9485220000001</v>
      </c>
      <c r="AU9" s="95" t="s">
        <v>247</v>
      </c>
      <c r="AV9" s="96">
        <v>3</v>
      </c>
      <c r="AW9" s="235"/>
    </row>
    <row r="10" spans="1:51" ht="18" customHeight="1" x14ac:dyDescent="0.5">
      <c r="A10" s="97">
        <v>4</v>
      </c>
      <c r="B10" s="77" t="s">
        <v>191</v>
      </c>
      <c r="C10" s="349">
        <v>9906.6913690000001</v>
      </c>
      <c r="D10" s="349">
        <v>8382.9518829999997</v>
      </c>
      <c r="E10" s="349">
        <v>8190.2394260000001</v>
      </c>
      <c r="F10" s="349">
        <v>26479.882678000002</v>
      </c>
      <c r="G10" s="349">
        <v>9105.3975859999991</v>
      </c>
      <c r="H10" s="349">
        <v>5995.812371</v>
      </c>
      <c r="I10" s="349">
        <v>6652.913716</v>
      </c>
      <c r="J10" s="349">
        <v>21754.123673999999</v>
      </c>
      <c r="K10" s="349">
        <v>7144.8265659999997</v>
      </c>
      <c r="L10" s="349">
        <v>6718.9247910000004</v>
      </c>
      <c r="M10" s="349">
        <v>5946.762772</v>
      </c>
      <c r="N10" s="349">
        <v>19810.514128999999</v>
      </c>
      <c r="O10" s="349">
        <v>8378.7459070000004</v>
      </c>
      <c r="P10" s="349">
        <v>9899.5071439999992</v>
      </c>
      <c r="Q10" s="349">
        <v>11372.864115</v>
      </c>
      <c r="R10" s="349">
        <v>29651.117165</v>
      </c>
      <c r="S10" s="350">
        <v>97695.637646000003</v>
      </c>
      <c r="T10" s="338">
        <v>12235.887835</v>
      </c>
      <c r="U10" s="339">
        <v>12047.880526999999</v>
      </c>
      <c r="V10" s="455">
        <v>7478.6326079999999</v>
      </c>
      <c r="W10" s="455">
        <v>31762.400969999999</v>
      </c>
      <c r="X10" s="456">
        <v>10774.165816000001</v>
      </c>
      <c r="Y10" s="349">
        <v>2529.529387</v>
      </c>
      <c r="Z10" s="349">
        <v>2703.7562210000001</v>
      </c>
      <c r="AA10" s="349">
        <v>3387.7942200000002</v>
      </c>
      <c r="AB10" s="349">
        <v>8621.0798279999999</v>
      </c>
      <c r="AC10" s="349">
        <v>3199.946038</v>
      </c>
      <c r="AD10" s="349">
        <v>3620.728901</v>
      </c>
      <c r="AE10" s="349">
        <v>2395.414119</v>
      </c>
      <c r="AF10" s="349">
        <v>9216.0890579999996</v>
      </c>
      <c r="AG10" s="349">
        <v>3867.2046409999998</v>
      </c>
      <c r="AH10" s="349">
        <v>3204.5746819999999</v>
      </c>
      <c r="AI10" s="349">
        <v>2717.8112390000001</v>
      </c>
      <c r="AJ10" s="349">
        <v>9789.5905619999994</v>
      </c>
      <c r="AK10" s="349">
        <v>3547.5687699999999</v>
      </c>
      <c r="AL10" s="349">
        <v>3433.3074080000001</v>
      </c>
      <c r="AM10" s="349">
        <v>3589.3292110000002</v>
      </c>
      <c r="AN10" s="349">
        <v>10570.205389999999</v>
      </c>
      <c r="AO10" s="350">
        <v>38196.964837</v>
      </c>
      <c r="AP10" s="454">
        <v>6294.0545769999999</v>
      </c>
      <c r="AQ10" s="455">
        <v>6153.8404540000001</v>
      </c>
      <c r="AR10" s="455">
        <v>4085.3042180000002</v>
      </c>
      <c r="AS10" s="455">
        <v>16533.199250000001</v>
      </c>
      <c r="AT10" s="456">
        <v>6004.4421949999996</v>
      </c>
      <c r="AU10" s="98" t="s">
        <v>249</v>
      </c>
      <c r="AV10" s="99">
        <v>4</v>
      </c>
      <c r="AW10" s="235"/>
    </row>
    <row r="11" spans="1:51" ht="18" customHeight="1" x14ac:dyDescent="0.5">
      <c r="A11" s="94">
        <v>5</v>
      </c>
      <c r="B11" s="71" t="s">
        <v>28</v>
      </c>
      <c r="C11" s="347">
        <v>2715.4952910000002</v>
      </c>
      <c r="D11" s="347">
        <v>3407.5368589999998</v>
      </c>
      <c r="E11" s="347">
        <v>3505.1678900000002</v>
      </c>
      <c r="F11" s="347">
        <v>9628.2000399999997</v>
      </c>
      <c r="G11" s="347">
        <v>4635.169132</v>
      </c>
      <c r="H11" s="347">
        <v>3680.7201420000001</v>
      </c>
      <c r="I11" s="347">
        <v>2880.1879690000001</v>
      </c>
      <c r="J11" s="347">
        <v>11196.077243</v>
      </c>
      <c r="K11" s="347">
        <v>4229.409662</v>
      </c>
      <c r="L11" s="347">
        <v>4112.4257420000004</v>
      </c>
      <c r="M11" s="347">
        <v>3453.930953</v>
      </c>
      <c r="N11" s="347">
        <v>11795.766357</v>
      </c>
      <c r="O11" s="347">
        <v>5206.0062330000001</v>
      </c>
      <c r="P11" s="347">
        <v>6289.1145550000001</v>
      </c>
      <c r="Q11" s="347">
        <v>5370.975735</v>
      </c>
      <c r="R11" s="347">
        <v>16866.096523</v>
      </c>
      <c r="S11" s="348">
        <v>49486.140162000003</v>
      </c>
      <c r="T11" s="336">
        <v>6922.1953810000005</v>
      </c>
      <c r="U11" s="337">
        <v>10395.592524</v>
      </c>
      <c r="V11" s="452">
        <v>8328.4826869999997</v>
      </c>
      <c r="W11" s="452">
        <v>25646.270591</v>
      </c>
      <c r="X11" s="453">
        <v>9803.5837329999995</v>
      </c>
      <c r="Y11" s="347">
        <v>6186.4828530000004</v>
      </c>
      <c r="Z11" s="347">
        <v>5409.9477889999998</v>
      </c>
      <c r="AA11" s="347">
        <v>5882.2110210000001</v>
      </c>
      <c r="AB11" s="347">
        <v>17478.641662999999</v>
      </c>
      <c r="AC11" s="347">
        <v>7350.755639</v>
      </c>
      <c r="AD11" s="347">
        <v>6710.181063</v>
      </c>
      <c r="AE11" s="347">
        <v>5800.9109319999998</v>
      </c>
      <c r="AF11" s="347">
        <v>19861.847634000002</v>
      </c>
      <c r="AG11" s="347">
        <v>6450.5537539999996</v>
      </c>
      <c r="AH11" s="347">
        <v>5865.0172620000003</v>
      </c>
      <c r="AI11" s="347">
        <v>6914.3357219999998</v>
      </c>
      <c r="AJ11" s="347">
        <v>19229.906738000001</v>
      </c>
      <c r="AK11" s="347">
        <v>6723.391165</v>
      </c>
      <c r="AL11" s="347">
        <v>8439.1983710000004</v>
      </c>
      <c r="AM11" s="347">
        <v>6250.1983879999998</v>
      </c>
      <c r="AN11" s="347">
        <v>21412.787924</v>
      </c>
      <c r="AO11" s="348">
        <v>77983.183959000002</v>
      </c>
      <c r="AP11" s="451">
        <v>2256.1574679999999</v>
      </c>
      <c r="AQ11" s="452">
        <v>2014.7847830000001</v>
      </c>
      <c r="AR11" s="452">
        <v>534.57126500000004</v>
      </c>
      <c r="AS11" s="452">
        <v>4805.513516</v>
      </c>
      <c r="AT11" s="453">
        <v>651.70429799999999</v>
      </c>
      <c r="AU11" s="95" t="s">
        <v>248</v>
      </c>
      <c r="AV11" s="96">
        <v>5</v>
      </c>
      <c r="AW11" s="235"/>
    </row>
    <row r="12" spans="1:51" ht="18" customHeight="1" x14ac:dyDescent="0.5">
      <c r="A12" s="97">
        <v>6</v>
      </c>
      <c r="B12" s="77" t="s">
        <v>29</v>
      </c>
      <c r="C12" s="349">
        <v>9031.5724719999998</v>
      </c>
      <c r="D12" s="349">
        <v>9465.2048649999997</v>
      </c>
      <c r="E12" s="349">
        <v>6507.4364779999996</v>
      </c>
      <c r="F12" s="349">
        <v>25004.213814999999</v>
      </c>
      <c r="G12" s="349">
        <v>7463.6460619999998</v>
      </c>
      <c r="H12" s="349">
        <v>7425.9664400000001</v>
      </c>
      <c r="I12" s="349">
        <v>8224.4385770000008</v>
      </c>
      <c r="J12" s="349">
        <v>23114.051079000001</v>
      </c>
      <c r="K12" s="349">
        <v>8724.9833949999993</v>
      </c>
      <c r="L12" s="349">
        <v>8548.3092469999992</v>
      </c>
      <c r="M12" s="349">
        <v>8517.3363489999992</v>
      </c>
      <c r="N12" s="349">
        <v>25790.628991000001</v>
      </c>
      <c r="O12" s="349">
        <v>7377.0080479999997</v>
      </c>
      <c r="P12" s="349">
        <v>8016.3957049999999</v>
      </c>
      <c r="Q12" s="349">
        <v>8555.2191800000001</v>
      </c>
      <c r="R12" s="349">
        <v>23948.622932999999</v>
      </c>
      <c r="S12" s="350">
        <v>97857.516818000004</v>
      </c>
      <c r="T12" s="338">
        <v>2949.5457019999999</v>
      </c>
      <c r="U12" s="339">
        <v>4206.52873</v>
      </c>
      <c r="V12" s="455">
        <v>5179.122789</v>
      </c>
      <c r="W12" s="455">
        <v>12335.197221</v>
      </c>
      <c r="X12" s="456">
        <v>3222.6042470000002</v>
      </c>
      <c r="Y12" s="349">
        <v>1889.013618</v>
      </c>
      <c r="Z12" s="349">
        <v>1343.636399</v>
      </c>
      <c r="AA12" s="349">
        <v>1441.4849380000001</v>
      </c>
      <c r="AB12" s="349">
        <v>4674.1349550000004</v>
      </c>
      <c r="AC12" s="349">
        <v>1681.41695</v>
      </c>
      <c r="AD12" s="349">
        <v>1726.983332</v>
      </c>
      <c r="AE12" s="349">
        <v>1425.9537419999999</v>
      </c>
      <c r="AF12" s="349">
        <v>4834.3540240000002</v>
      </c>
      <c r="AG12" s="349">
        <v>1742.297806</v>
      </c>
      <c r="AH12" s="349">
        <v>2109.3469540000001</v>
      </c>
      <c r="AI12" s="349">
        <v>1401.754023</v>
      </c>
      <c r="AJ12" s="349">
        <v>5253.3987829999996</v>
      </c>
      <c r="AK12" s="349">
        <v>1657.492416</v>
      </c>
      <c r="AL12" s="349">
        <v>1857.547759</v>
      </c>
      <c r="AM12" s="349">
        <v>2214.742342</v>
      </c>
      <c r="AN12" s="349">
        <v>5729.7825169999996</v>
      </c>
      <c r="AO12" s="350">
        <v>20491.670279000002</v>
      </c>
      <c r="AP12" s="454">
        <v>1635.921325</v>
      </c>
      <c r="AQ12" s="455">
        <v>1968.51109</v>
      </c>
      <c r="AR12" s="455">
        <v>2653.8993209999999</v>
      </c>
      <c r="AS12" s="455">
        <v>6258.3317370000004</v>
      </c>
      <c r="AT12" s="456">
        <v>3477.9790800000001</v>
      </c>
      <c r="AU12" s="98" t="s">
        <v>250</v>
      </c>
      <c r="AV12" s="99">
        <v>6</v>
      </c>
      <c r="AW12" s="235"/>
    </row>
    <row r="13" spans="1:51" ht="18" customHeight="1" x14ac:dyDescent="0.5">
      <c r="A13" s="94">
        <v>7</v>
      </c>
      <c r="B13" s="71" t="s">
        <v>131</v>
      </c>
      <c r="C13" s="347">
        <v>2882.766329</v>
      </c>
      <c r="D13" s="347">
        <v>4168.9161029999996</v>
      </c>
      <c r="E13" s="347">
        <v>3222.76836</v>
      </c>
      <c r="F13" s="347">
        <v>10274.450792</v>
      </c>
      <c r="G13" s="347">
        <v>3745.131085</v>
      </c>
      <c r="H13" s="347">
        <v>2976.685293</v>
      </c>
      <c r="I13" s="347">
        <v>4489.656379</v>
      </c>
      <c r="J13" s="347">
        <v>11211.472757</v>
      </c>
      <c r="K13" s="347">
        <v>3683.065521</v>
      </c>
      <c r="L13" s="347">
        <v>3555.4425679999999</v>
      </c>
      <c r="M13" s="347">
        <v>2608.1262980000001</v>
      </c>
      <c r="N13" s="347">
        <v>9846.6343870000001</v>
      </c>
      <c r="O13" s="347">
        <v>4033.3593900000001</v>
      </c>
      <c r="P13" s="347">
        <v>3870.9236209999999</v>
      </c>
      <c r="Q13" s="347">
        <v>3899.6256469999998</v>
      </c>
      <c r="R13" s="347">
        <v>11803.908658</v>
      </c>
      <c r="S13" s="348">
        <v>43136.466593999998</v>
      </c>
      <c r="T13" s="336">
        <v>2389.98459</v>
      </c>
      <c r="U13" s="337">
        <v>2845.0270129999999</v>
      </c>
      <c r="V13" s="452">
        <v>2470.0374929999998</v>
      </c>
      <c r="W13" s="452">
        <v>7705.0490959999997</v>
      </c>
      <c r="X13" s="453">
        <v>3463.2078759999999</v>
      </c>
      <c r="Y13" s="347">
        <v>2485.2507209999999</v>
      </c>
      <c r="Z13" s="347">
        <v>3239.8491979999999</v>
      </c>
      <c r="AA13" s="347">
        <v>2483.2152080000001</v>
      </c>
      <c r="AB13" s="347">
        <v>8208.3151259999995</v>
      </c>
      <c r="AC13" s="347">
        <v>949.36158399999999</v>
      </c>
      <c r="AD13" s="347">
        <v>2052.5232310000001</v>
      </c>
      <c r="AE13" s="347">
        <v>1476.137788</v>
      </c>
      <c r="AF13" s="347">
        <v>4478.0226039999998</v>
      </c>
      <c r="AG13" s="347">
        <v>1745.178715</v>
      </c>
      <c r="AH13" s="347">
        <v>2260.761802</v>
      </c>
      <c r="AI13" s="347">
        <v>1921.961867</v>
      </c>
      <c r="AJ13" s="347">
        <v>5927.902384</v>
      </c>
      <c r="AK13" s="347">
        <v>2214.8150639999999</v>
      </c>
      <c r="AL13" s="347">
        <v>2103.3746620000002</v>
      </c>
      <c r="AM13" s="347">
        <v>1856.4032400000001</v>
      </c>
      <c r="AN13" s="347">
        <v>6174.5929660000002</v>
      </c>
      <c r="AO13" s="348">
        <v>24788.83308</v>
      </c>
      <c r="AP13" s="451">
        <v>5757.2424840000003</v>
      </c>
      <c r="AQ13" s="452">
        <v>6442.1265970000004</v>
      </c>
      <c r="AR13" s="452">
        <v>5278.9094999999998</v>
      </c>
      <c r="AS13" s="452">
        <v>17478.278580999999</v>
      </c>
      <c r="AT13" s="453">
        <v>5462.4728260000002</v>
      </c>
      <c r="AU13" s="95" t="s">
        <v>253</v>
      </c>
      <c r="AV13" s="96">
        <v>7</v>
      </c>
      <c r="AW13" s="235"/>
    </row>
    <row r="14" spans="1:51" ht="18" customHeight="1" x14ac:dyDescent="0.5">
      <c r="A14" s="97">
        <v>8</v>
      </c>
      <c r="B14" s="77" t="s">
        <v>144</v>
      </c>
      <c r="C14" s="349">
        <v>2660.9526190000001</v>
      </c>
      <c r="D14" s="349">
        <v>2525.2019289999998</v>
      </c>
      <c r="E14" s="349">
        <v>3207.9577389999999</v>
      </c>
      <c r="F14" s="349">
        <v>8394.1122880000003</v>
      </c>
      <c r="G14" s="349">
        <v>2701.0552729999999</v>
      </c>
      <c r="H14" s="349">
        <v>2611.982818</v>
      </c>
      <c r="I14" s="349">
        <v>2115.9147189999999</v>
      </c>
      <c r="J14" s="349">
        <v>7428.9528110000001</v>
      </c>
      <c r="K14" s="349">
        <v>2275.1111129999999</v>
      </c>
      <c r="L14" s="349">
        <v>2425.9730989999998</v>
      </c>
      <c r="M14" s="349">
        <v>3081.9242939999999</v>
      </c>
      <c r="N14" s="349">
        <v>7783.0085060000001</v>
      </c>
      <c r="O14" s="349">
        <v>5029.1926110000004</v>
      </c>
      <c r="P14" s="349">
        <v>3512.3907450000002</v>
      </c>
      <c r="Q14" s="349">
        <v>4429.9246830000002</v>
      </c>
      <c r="R14" s="349">
        <v>12971.508039</v>
      </c>
      <c r="S14" s="350">
        <v>36577.581642999998</v>
      </c>
      <c r="T14" s="338">
        <v>2871.5390499999999</v>
      </c>
      <c r="U14" s="339">
        <v>2858.9150030000001</v>
      </c>
      <c r="V14" s="455">
        <v>6221.5265570000001</v>
      </c>
      <c r="W14" s="455">
        <v>11951.980610000001</v>
      </c>
      <c r="X14" s="456">
        <v>4903.8101290000004</v>
      </c>
      <c r="Y14" s="349">
        <v>755.19748200000004</v>
      </c>
      <c r="Z14" s="349">
        <v>686.16335500000002</v>
      </c>
      <c r="AA14" s="349">
        <v>741.37214900000004</v>
      </c>
      <c r="AB14" s="349">
        <v>2182.7329869999999</v>
      </c>
      <c r="AC14" s="349">
        <v>901.21246499999995</v>
      </c>
      <c r="AD14" s="349">
        <v>833.84042299999999</v>
      </c>
      <c r="AE14" s="349">
        <v>656.674713</v>
      </c>
      <c r="AF14" s="349">
        <v>2391.7276019999999</v>
      </c>
      <c r="AG14" s="349">
        <v>663.42793099999994</v>
      </c>
      <c r="AH14" s="349">
        <v>810.56001900000001</v>
      </c>
      <c r="AI14" s="349">
        <v>957.01111100000003</v>
      </c>
      <c r="AJ14" s="349">
        <v>2430.999061</v>
      </c>
      <c r="AK14" s="349">
        <v>899.52322000000004</v>
      </c>
      <c r="AL14" s="349">
        <v>863.41175699999997</v>
      </c>
      <c r="AM14" s="349">
        <v>1105.312809</v>
      </c>
      <c r="AN14" s="349">
        <v>2868.2477859999999</v>
      </c>
      <c r="AO14" s="350">
        <v>9873.7074360000006</v>
      </c>
      <c r="AP14" s="454">
        <v>1.431346</v>
      </c>
      <c r="AQ14" s="455">
        <v>0.77925999999999995</v>
      </c>
      <c r="AR14" s="455">
        <v>0.38914900000000002</v>
      </c>
      <c r="AS14" s="455">
        <v>2.5997539999999999</v>
      </c>
      <c r="AT14" s="456">
        <v>0.425259</v>
      </c>
      <c r="AU14" s="98" t="s">
        <v>258</v>
      </c>
      <c r="AV14" s="99">
        <v>8</v>
      </c>
      <c r="AW14" s="235"/>
    </row>
    <row r="15" spans="1:51" ht="18" customHeight="1" x14ac:dyDescent="0.5">
      <c r="A15" s="94">
        <v>9</v>
      </c>
      <c r="B15" s="71" t="s">
        <v>192</v>
      </c>
      <c r="C15" s="347">
        <v>1010.067984</v>
      </c>
      <c r="D15" s="347">
        <v>1577.8714</v>
      </c>
      <c r="E15" s="347">
        <v>1163.183941</v>
      </c>
      <c r="F15" s="347">
        <v>3751.123325</v>
      </c>
      <c r="G15" s="347">
        <v>842.76281400000005</v>
      </c>
      <c r="H15" s="347">
        <v>1050.1736960000001</v>
      </c>
      <c r="I15" s="347">
        <v>1323.888029</v>
      </c>
      <c r="J15" s="347">
        <v>3216.8245379999998</v>
      </c>
      <c r="K15" s="347">
        <v>2045.1841219999999</v>
      </c>
      <c r="L15" s="347">
        <v>1305.004768</v>
      </c>
      <c r="M15" s="347">
        <v>1519.0554139999999</v>
      </c>
      <c r="N15" s="347">
        <v>4869.2443039999998</v>
      </c>
      <c r="O15" s="347">
        <v>967.91201599999999</v>
      </c>
      <c r="P15" s="347">
        <v>402.53943199999998</v>
      </c>
      <c r="Q15" s="347">
        <v>659.089832</v>
      </c>
      <c r="R15" s="347">
        <v>2029.5412799999999</v>
      </c>
      <c r="S15" s="348">
        <v>13866.733447000001</v>
      </c>
      <c r="T15" s="336">
        <v>1316.557818</v>
      </c>
      <c r="U15" s="337">
        <v>1637.3973920000001</v>
      </c>
      <c r="V15" s="452">
        <v>2326.0425879999998</v>
      </c>
      <c r="W15" s="452">
        <v>5279.9977980000003</v>
      </c>
      <c r="X15" s="453">
        <v>1602.386508</v>
      </c>
      <c r="Y15" s="347">
        <v>2441.2387229999999</v>
      </c>
      <c r="Z15" s="347">
        <v>2261.9037050000002</v>
      </c>
      <c r="AA15" s="347">
        <v>2162.4965630000002</v>
      </c>
      <c r="AB15" s="347">
        <v>6865.6389909999998</v>
      </c>
      <c r="AC15" s="347">
        <v>2718.8211860000001</v>
      </c>
      <c r="AD15" s="347">
        <v>2948.0385230000002</v>
      </c>
      <c r="AE15" s="347">
        <v>2255.8929370000001</v>
      </c>
      <c r="AF15" s="347">
        <v>7922.7526470000003</v>
      </c>
      <c r="AG15" s="347">
        <v>2714.4629190000001</v>
      </c>
      <c r="AH15" s="347">
        <v>2523.3930799999998</v>
      </c>
      <c r="AI15" s="347">
        <v>2680.4305610000001</v>
      </c>
      <c r="AJ15" s="347">
        <v>7918.2865599999996</v>
      </c>
      <c r="AK15" s="347">
        <v>2436.349518</v>
      </c>
      <c r="AL15" s="347">
        <v>2755.844435</v>
      </c>
      <c r="AM15" s="347">
        <v>2939.036067</v>
      </c>
      <c r="AN15" s="347">
        <v>8131.23002</v>
      </c>
      <c r="AO15" s="348">
        <v>30837.908218</v>
      </c>
      <c r="AP15" s="451">
        <v>3040.1597790000001</v>
      </c>
      <c r="AQ15" s="452">
        <v>2203.684628</v>
      </c>
      <c r="AR15" s="452">
        <v>2029.5352760000001</v>
      </c>
      <c r="AS15" s="452">
        <v>7273.3796830000001</v>
      </c>
      <c r="AT15" s="453">
        <v>2129.2830370000001</v>
      </c>
      <c r="AU15" s="95" t="s">
        <v>267</v>
      </c>
      <c r="AV15" s="96">
        <v>9</v>
      </c>
      <c r="AW15" s="235"/>
    </row>
    <row r="16" spans="1:51" ht="18" customHeight="1" x14ac:dyDescent="0.5">
      <c r="A16" s="97">
        <v>10</v>
      </c>
      <c r="B16" s="77" t="s">
        <v>31</v>
      </c>
      <c r="C16" s="349">
        <v>330.554239</v>
      </c>
      <c r="D16" s="349">
        <v>509.25811099999999</v>
      </c>
      <c r="E16" s="349">
        <v>355.31268299999999</v>
      </c>
      <c r="F16" s="349">
        <v>1195.125033</v>
      </c>
      <c r="G16" s="349">
        <v>302.53550999999999</v>
      </c>
      <c r="H16" s="349">
        <v>309.939436</v>
      </c>
      <c r="I16" s="349">
        <v>299.90870999999999</v>
      </c>
      <c r="J16" s="349">
        <v>912.38365599999997</v>
      </c>
      <c r="K16" s="349">
        <v>513.19631100000004</v>
      </c>
      <c r="L16" s="349">
        <v>288.934933</v>
      </c>
      <c r="M16" s="349">
        <v>617.24948600000005</v>
      </c>
      <c r="N16" s="349">
        <v>1419.380731</v>
      </c>
      <c r="O16" s="349">
        <v>280.37800900000002</v>
      </c>
      <c r="P16" s="349">
        <v>459.31561900000003</v>
      </c>
      <c r="Q16" s="349">
        <v>428.30002000000002</v>
      </c>
      <c r="R16" s="349">
        <v>1167.9936479999999</v>
      </c>
      <c r="S16" s="350">
        <v>4694.8830680000001</v>
      </c>
      <c r="T16" s="338">
        <v>3257.4569660000002</v>
      </c>
      <c r="U16" s="339">
        <v>2645.461675</v>
      </c>
      <c r="V16" s="455">
        <v>3795.1357830000002</v>
      </c>
      <c r="W16" s="455">
        <v>9698.0544239999999</v>
      </c>
      <c r="X16" s="456">
        <v>4096.4965309999998</v>
      </c>
      <c r="Y16" s="349">
        <v>1495.7990789999999</v>
      </c>
      <c r="Z16" s="349">
        <v>1256.6481670000001</v>
      </c>
      <c r="AA16" s="349">
        <v>2280.690008</v>
      </c>
      <c r="AB16" s="349">
        <v>5033.1372540000002</v>
      </c>
      <c r="AC16" s="349">
        <v>2538.714211</v>
      </c>
      <c r="AD16" s="349">
        <v>2663.5819499999998</v>
      </c>
      <c r="AE16" s="349">
        <v>2116.2621640000002</v>
      </c>
      <c r="AF16" s="349">
        <v>7318.558325</v>
      </c>
      <c r="AG16" s="349">
        <v>1872.192986</v>
      </c>
      <c r="AH16" s="349">
        <v>1589.407207</v>
      </c>
      <c r="AI16" s="349">
        <v>1760.0054299999999</v>
      </c>
      <c r="AJ16" s="349">
        <v>5221.6056230000004</v>
      </c>
      <c r="AK16" s="349">
        <v>4089.3310540000002</v>
      </c>
      <c r="AL16" s="349">
        <v>2224.6988190000002</v>
      </c>
      <c r="AM16" s="349">
        <v>1281.780119</v>
      </c>
      <c r="AN16" s="349">
        <v>7595.8099920000004</v>
      </c>
      <c r="AO16" s="350">
        <v>25169.111194000001</v>
      </c>
      <c r="AP16" s="454">
        <v>315.97499499999998</v>
      </c>
      <c r="AQ16" s="455">
        <v>306.096699</v>
      </c>
      <c r="AR16" s="455">
        <v>131.91016500000001</v>
      </c>
      <c r="AS16" s="455">
        <v>753.98185899999999</v>
      </c>
      <c r="AT16" s="456">
        <v>444.66080699999998</v>
      </c>
      <c r="AU16" s="98" t="s">
        <v>252</v>
      </c>
      <c r="AV16" s="99">
        <v>10</v>
      </c>
      <c r="AW16" s="235"/>
    </row>
    <row r="17" spans="1:49" ht="18" customHeight="1" x14ac:dyDescent="0.5">
      <c r="A17" s="94">
        <v>11</v>
      </c>
      <c r="B17" s="71" t="s">
        <v>138</v>
      </c>
      <c r="C17" s="347">
        <v>102.508461</v>
      </c>
      <c r="D17" s="347">
        <v>113.40782299999999</v>
      </c>
      <c r="E17" s="347">
        <v>408.28392200000002</v>
      </c>
      <c r="F17" s="347">
        <v>624.20020599999998</v>
      </c>
      <c r="G17" s="347">
        <v>97.990655000000004</v>
      </c>
      <c r="H17" s="347">
        <v>303.52533599999998</v>
      </c>
      <c r="I17" s="347">
        <v>290.35508399999998</v>
      </c>
      <c r="J17" s="347">
        <v>691.87107600000002</v>
      </c>
      <c r="K17" s="347">
        <v>321.49865699999998</v>
      </c>
      <c r="L17" s="347">
        <v>415.59992599999998</v>
      </c>
      <c r="M17" s="347">
        <v>399.918902</v>
      </c>
      <c r="N17" s="347">
        <v>1137.017486</v>
      </c>
      <c r="O17" s="347">
        <v>255.65661800000001</v>
      </c>
      <c r="P17" s="347">
        <v>176.033455</v>
      </c>
      <c r="Q17" s="347">
        <v>240.96611300000001</v>
      </c>
      <c r="R17" s="347">
        <v>672.65618600000005</v>
      </c>
      <c r="S17" s="348">
        <v>3125.7449529999999</v>
      </c>
      <c r="T17" s="336">
        <v>364.09237200000001</v>
      </c>
      <c r="U17" s="337">
        <v>102.622882</v>
      </c>
      <c r="V17" s="452">
        <v>881.53093699999999</v>
      </c>
      <c r="W17" s="452">
        <v>1348.2461920000001</v>
      </c>
      <c r="X17" s="453">
        <v>666.25122399999998</v>
      </c>
      <c r="Y17" s="347">
        <v>3078.967079</v>
      </c>
      <c r="Z17" s="347">
        <v>2735.891783</v>
      </c>
      <c r="AA17" s="347">
        <v>3312.5027960000002</v>
      </c>
      <c r="AB17" s="347">
        <v>9127.3616569999995</v>
      </c>
      <c r="AC17" s="347">
        <v>3852.1229659999999</v>
      </c>
      <c r="AD17" s="347">
        <v>3605.0869269999998</v>
      </c>
      <c r="AE17" s="347">
        <v>3059.0052310000001</v>
      </c>
      <c r="AF17" s="347">
        <v>10516.215124</v>
      </c>
      <c r="AG17" s="347">
        <v>3757.8849070000001</v>
      </c>
      <c r="AH17" s="347">
        <v>3891.7302119999999</v>
      </c>
      <c r="AI17" s="347">
        <v>3202.552827</v>
      </c>
      <c r="AJ17" s="347">
        <v>10852.167946</v>
      </c>
      <c r="AK17" s="347">
        <v>3944.8007419999999</v>
      </c>
      <c r="AL17" s="347">
        <v>3526.6941459999998</v>
      </c>
      <c r="AM17" s="347">
        <v>4048.4330060000002</v>
      </c>
      <c r="AN17" s="347">
        <v>11519.927895000001</v>
      </c>
      <c r="AO17" s="348">
        <v>42015.672621999998</v>
      </c>
      <c r="AP17" s="451">
        <v>2523.1062670000001</v>
      </c>
      <c r="AQ17" s="452">
        <v>3524.2395969999998</v>
      </c>
      <c r="AR17" s="452">
        <v>2966.5212900000001</v>
      </c>
      <c r="AS17" s="452">
        <v>9013.8671549999999</v>
      </c>
      <c r="AT17" s="453">
        <v>3258.821383</v>
      </c>
      <c r="AU17" s="95" t="s">
        <v>279</v>
      </c>
      <c r="AV17" s="96">
        <v>11</v>
      </c>
      <c r="AW17" s="235"/>
    </row>
    <row r="18" spans="1:49" ht="18" customHeight="1" x14ac:dyDescent="0.5">
      <c r="A18" s="97">
        <v>12</v>
      </c>
      <c r="B18" s="77" t="s">
        <v>158</v>
      </c>
      <c r="C18" s="349">
        <v>2343.722534</v>
      </c>
      <c r="D18" s="349">
        <v>1093.429429</v>
      </c>
      <c r="E18" s="349">
        <v>1641.756091</v>
      </c>
      <c r="F18" s="349">
        <v>5078.9080549999999</v>
      </c>
      <c r="G18" s="349">
        <v>1173.9134799999999</v>
      </c>
      <c r="H18" s="349">
        <v>1134.2805000000001</v>
      </c>
      <c r="I18" s="349">
        <v>903.38552700000002</v>
      </c>
      <c r="J18" s="349">
        <v>3211.5795069999999</v>
      </c>
      <c r="K18" s="349">
        <v>1414.777192</v>
      </c>
      <c r="L18" s="349">
        <v>2372.1565139999998</v>
      </c>
      <c r="M18" s="349">
        <v>2085.864423</v>
      </c>
      <c r="N18" s="349">
        <v>5872.7981289999998</v>
      </c>
      <c r="O18" s="349">
        <v>3632.8366070000002</v>
      </c>
      <c r="P18" s="349">
        <v>3683.59773</v>
      </c>
      <c r="Q18" s="349">
        <v>2384.6485849999999</v>
      </c>
      <c r="R18" s="349">
        <v>9701.0829219999996</v>
      </c>
      <c r="S18" s="350">
        <v>23864.368613999999</v>
      </c>
      <c r="T18" s="338">
        <v>426.43034599999999</v>
      </c>
      <c r="U18" s="339">
        <v>894.99702600000001</v>
      </c>
      <c r="V18" s="455">
        <v>3734.4428710000002</v>
      </c>
      <c r="W18" s="455">
        <v>5055.8702439999997</v>
      </c>
      <c r="X18" s="456">
        <v>1635.167119</v>
      </c>
      <c r="Y18" s="349">
        <v>333.49933199999998</v>
      </c>
      <c r="Z18" s="349">
        <v>290.10243500000001</v>
      </c>
      <c r="AA18" s="349">
        <v>352.46263499999998</v>
      </c>
      <c r="AB18" s="349">
        <v>976.06440199999997</v>
      </c>
      <c r="AC18" s="349">
        <v>250.66574199999999</v>
      </c>
      <c r="AD18" s="349">
        <v>328.34423299999997</v>
      </c>
      <c r="AE18" s="349">
        <v>310.99214999999998</v>
      </c>
      <c r="AF18" s="349">
        <v>890.00212499999998</v>
      </c>
      <c r="AG18" s="349">
        <v>540.91219699999999</v>
      </c>
      <c r="AH18" s="349">
        <v>318.09275600000001</v>
      </c>
      <c r="AI18" s="349">
        <v>372.18111399999998</v>
      </c>
      <c r="AJ18" s="349">
        <v>1231.186066</v>
      </c>
      <c r="AK18" s="349">
        <v>294.26448299999998</v>
      </c>
      <c r="AL18" s="349">
        <v>227.93114600000001</v>
      </c>
      <c r="AM18" s="349">
        <v>265.63086099999998</v>
      </c>
      <c r="AN18" s="349">
        <v>787.82649000000004</v>
      </c>
      <c r="AO18" s="350">
        <v>3885.0790830000001</v>
      </c>
      <c r="AP18" s="454">
        <v>24.092625000000002</v>
      </c>
      <c r="AQ18" s="455">
        <v>26.059929</v>
      </c>
      <c r="AR18" s="455">
        <v>14.916334000000001</v>
      </c>
      <c r="AS18" s="455">
        <v>65.068888999999999</v>
      </c>
      <c r="AT18" s="456">
        <v>10.271379</v>
      </c>
      <c r="AU18" s="98" t="s">
        <v>270</v>
      </c>
      <c r="AV18" s="99">
        <v>12</v>
      </c>
      <c r="AW18" s="235"/>
    </row>
    <row r="19" spans="1:49" ht="18" customHeight="1" x14ac:dyDescent="0.5">
      <c r="A19" s="94">
        <v>13</v>
      </c>
      <c r="B19" s="71" t="s">
        <v>38</v>
      </c>
      <c r="C19" s="347">
        <v>1865.2376420000001</v>
      </c>
      <c r="D19" s="347">
        <v>1927.5159149999999</v>
      </c>
      <c r="E19" s="347">
        <v>1402.2596510000001</v>
      </c>
      <c r="F19" s="347">
        <v>5195.0132089999997</v>
      </c>
      <c r="G19" s="347">
        <v>222.750677</v>
      </c>
      <c r="H19" s="347">
        <v>1809.396788</v>
      </c>
      <c r="I19" s="347">
        <v>2381.3688790000001</v>
      </c>
      <c r="J19" s="347">
        <v>4413.5163439999997</v>
      </c>
      <c r="K19" s="347">
        <v>1994.1759119999999</v>
      </c>
      <c r="L19" s="347">
        <v>1491.013749</v>
      </c>
      <c r="M19" s="347">
        <v>2009.1387199999999</v>
      </c>
      <c r="N19" s="347">
        <v>5494.3283810000003</v>
      </c>
      <c r="O19" s="347">
        <v>1731.776773</v>
      </c>
      <c r="P19" s="347">
        <v>472.67219699999998</v>
      </c>
      <c r="Q19" s="347">
        <v>996.23796500000003</v>
      </c>
      <c r="R19" s="347">
        <v>3200.6869350000002</v>
      </c>
      <c r="S19" s="348">
        <v>18303.544868000001</v>
      </c>
      <c r="T19" s="336">
        <v>1998.6328169999999</v>
      </c>
      <c r="U19" s="337">
        <v>2470.2814400000002</v>
      </c>
      <c r="V19" s="452">
        <v>2730.8612440000002</v>
      </c>
      <c r="W19" s="452">
        <v>7199.7755010000001</v>
      </c>
      <c r="X19" s="453">
        <v>3049.722334</v>
      </c>
      <c r="Y19" s="347">
        <v>1836.846605</v>
      </c>
      <c r="Z19" s="347">
        <v>1679.3495419999999</v>
      </c>
      <c r="AA19" s="347">
        <v>2050.1631969999999</v>
      </c>
      <c r="AB19" s="347">
        <v>5566.3593430000001</v>
      </c>
      <c r="AC19" s="347">
        <v>2167.8123700000001</v>
      </c>
      <c r="AD19" s="347">
        <v>1871.54258</v>
      </c>
      <c r="AE19" s="347">
        <v>2082.3062629999999</v>
      </c>
      <c r="AF19" s="347">
        <v>6121.6612130000003</v>
      </c>
      <c r="AG19" s="347">
        <v>2045.62619</v>
      </c>
      <c r="AH19" s="347">
        <v>2106.6961249999999</v>
      </c>
      <c r="AI19" s="347">
        <v>2352.3935569999999</v>
      </c>
      <c r="AJ19" s="347">
        <v>6504.7158710000003</v>
      </c>
      <c r="AK19" s="347">
        <v>2470.3403269999999</v>
      </c>
      <c r="AL19" s="347">
        <v>2392.9118950000002</v>
      </c>
      <c r="AM19" s="347">
        <v>2863.9526529999998</v>
      </c>
      <c r="AN19" s="347">
        <v>7727.2048750000004</v>
      </c>
      <c r="AO19" s="348">
        <v>25919.941304</v>
      </c>
      <c r="AP19" s="451">
        <v>498.20718599999998</v>
      </c>
      <c r="AQ19" s="452">
        <v>435.07486399999999</v>
      </c>
      <c r="AR19" s="452">
        <v>430.10719599999999</v>
      </c>
      <c r="AS19" s="452">
        <v>1363.389246</v>
      </c>
      <c r="AT19" s="453">
        <v>531.21673099999998</v>
      </c>
      <c r="AU19" s="95" t="s">
        <v>251</v>
      </c>
      <c r="AV19" s="96">
        <v>13</v>
      </c>
      <c r="AW19" s="235"/>
    </row>
    <row r="20" spans="1:49" ht="18" customHeight="1" x14ac:dyDescent="0.5">
      <c r="A20" s="97">
        <v>14</v>
      </c>
      <c r="B20" s="77" t="s">
        <v>34</v>
      </c>
      <c r="C20" s="349">
        <v>1714.975246</v>
      </c>
      <c r="D20" s="349">
        <v>3914.83329</v>
      </c>
      <c r="E20" s="349">
        <v>3014.322283</v>
      </c>
      <c r="F20" s="349">
        <v>8644.130819</v>
      </c>
      <c r="G20" s="349">
        <v>2735.0033819999999</v>
      </c>
      <c r="H20" s="349">
        <v>1758.877694</v>
      </c>
      <c r="I20" s="349">
        <v>1968.5568960000001</v>
      </c>
      <c r="J20" s="349">
        <v>6462.4379710000003</v>
      </c>
      <c r="K20" s="349">
        <v>2650.054247</v>
      </c>
      <c r="L20" s="349">
        <v>2871.8319329999999</v>
      </c>
      <c r="M20" s="349">
        <v>3831.6647939999998</v>
      </c>
      <c r="N20" s="349">
        <v>9353.5509739999998</v>
      </c>
      <c r="O20" s="349">
        <v>3207.0723720000001</v>
      </c>
      <c r="P20" s="349">
        <v>2482.4302240000002</v>
      </c>
      <c r="Q20" s="349">
        <v>2747.6393509999998</v>
      </c>
      <c r="R20" s="349">
        <v>8437.1419470000001</v>
      </c>
      <c r="S20" s="350">
        <v>32897.261712</v>
      </c>
      <c r="T20" s="338">
        <v>806.899811</v>
      </c>
      <c r="U20" s="339">
        <v>1505.6405629999999</v>
      </c>
      <c r="V20" s="455">
        <v>1739.9646700000001</v>
      </c>
      <c r="W20" s="455">
        <v>4052.505044</v>
      </c>
      <c r="X20" s="456">
        <v>847.80926599999998</v>
      </c>
      <c r="Y20" s="349">
        <v>477.30574999999999</v>
      </c>
      <c r="Z20" s="349">
        <v>462.16198400000002</v>
      </c>
      <c r="AA20" s="349">
        <v>545.61346800000001</v>
      </c>
      <c r="AB20" s="349">
        <v>1485.081201</v>
      </c>
      <c r="AC20" s="349">
        <v>476.76678800000002</v>
      </c>
      <c r="AD20" s="349">
        <v>480.52115199999997</v>
      </c>
      <c r="AE20" s="349">
        <v>578.27127299999995</v>
      </c>
      <c r="AF20" s="349">
        <v>1535.559213</v>
      </c>
      <c r="AG20" s="349">
        <v>642.85532699999999</v>
      </c>
      <c r="AH20" s="349">
        <v>643.55550500000004</v>
      </c>
      <c r="AI20" s="349">
        <v>595.37579000000005</v>
      </c>
      <c r="AJ20" s="349">
        <v>1881.7866220000001</v>
      </c>
      <c r="AK20" s="349">
        <v>569.48516299999994</v>
      </c>
      <c r="AL20" s="349">
        <v>585.59579699999995</v>
      </c>
      <c r="AM20" s="349">
        <v>579.43211799999995</v>
      </c>
      <c r="AN20" s="349">
        <v>1734.513078</v>
      </c>
      <c r="AO20" s="350">
        <v>6636.9401150000003</v>
      </c>
      <c r="AP20" s="454">
        <v>1148.770714</v>
      </c>
      <c r="AQ20" s="455">
        <v>1347.0592320000001</v>
      </c>
      <c r="AR20" s="455">
        <v>995.29015500000003</v>
      </c>
      <c r="AS20" s="455">
        <v>3491.1201000000001</v>
      </c>
      <c r="AT20" s="456">
        <v>778.39245600000004</v>
      </c>
      <c r="AU20" s="98" t="s">
        <v>262</v>
      </c>
      <c r="AV20" s="99">
        <v>14</v>
      </c>
      <c r="AW20" s="235"/>
    </row>
    <row r="21" spans="1:49" ht="18" customHeight="1" x14ac:dyDescent="0.5">
      <c r="A21" s="94">
        <v>15</v>
      </c>
      <c r="B21" s="71" t="s">
        <v>136</v>
      </c>
      <c r="C21" s="347">
        <v>1478.1183570000001</v>
      </c>
      <c r="D21" s="347">
        <v>835.73191099999997</v>
      </c>
      <c r="E21" s="347">
        <v>1407.3689529999999</v>
      </c>
      <c r="F21" s="347">
        <v>3721.2192209999998</v>
      </c>
      <c r="G21" s="347">
        <v>1791.135916</v>
      </c>
      <c r="H21" s="347">
        <v>1627.1043950000001</v>
      </c>
      <c r="I21" s="347">
        <v>1476.4225349999999</v>
      </c>
      <c r="J21" s="347">
        <v>4894.6628460000002</v>
      </c>
      <c r="K21" s="347">
        <v>2546.9002059999998</v>
      </c>
      <c r="L21" s="347">
        <v>1247.923415</v>
      </c>
      <c r="M21" s="347">
        <v>1707.5377390000001</v>
      </c>
      <c r="N21" s="347">
        <v>5502.3613599999999</v>
      </c>
      <c r="O21" s="347">
        <v>1104.2096919999999</v>
      </c>
      <c r="P21" s="347">
        <v>1110.6031170000001</v>
      </c>
      <c r="Q21" s="347">
        <v>1248.617452</v>
      </c>
      <c r="R21" s="347">
        <v>3463.430261</v>
      </c>
      <c r="S21" s="348">
        <v>17581.673687999999</v>
      </c>
      <c r="T21" s="336">
        <v>1485.399549</v>
      </c>
      <c r="U21" s="337">
        <v>1510.2572809999999</v>
      </c>
      <c r="V21" s="452">
        <v>2309.7793550000001</v>
      </c>
      <c r="W21" s="452">
        <v>5305.4361849999996</v>
      </c>
      <c r="X21" s="453">
        <v>1416.254827</v>
      </c>
      <c r="Y21" s="347">
        <v>1260.422039</v>
      </c>
      <c r="Z21" s="347">
        <v>992.41895499999998</v>
      </c>
      <c r="AA21" s="347">
        <v>1251.0614439999999</v>
      </c>
      <c r="AB21" s="347">
        <v>3503.9024380000001</v>
      </c>
      <c r="AC21" s="347">
        <v>1084.318188</v>
      </c>
      <c r="AD21" s="347">
        <v>1136.4330170000001</v>
      </c>
      <c r="AE21" s="347">
        <v>841.19345399999997</v>
      </c>
      <c r="AF21" s="347">
        <v>3061.9446579999999</v>
      </c>
      <c r="AG21" s="347">
        <v>875.20809699999995</v>
      </c>
      <c r="AH21" s="347">
        <v>1028.142006</v>
      </c>
      <c r="AI21" s="347">
        <v>1116.9378119999999</v>
      </c>
      <c r="AJ21" s="347">
        <v>3020.2879149999999</v>
      </c>
      <c r="AK21" s="347">
        <v>1196.4475050000001</v>
      </c>
      <c r="AL21" s="347">
        <v>1129.175549</v>
      </c>
      <c r="AM21" s="347">
        <v>2806.9843820000001</v>
      </c>
      <c r="AN21" s="347">
        <v>5132.6074360000002</v>
      </c>
      <c r="AO21" s="348">
        <v>14718.742447000001</v>
      </c>
      <c r="AP21" s="451">
        <v>1113.9887839999999</v>
      </c>
      <c r="AQ21" s="452">
        <v>826.38151900000003</v>
      </c>
      <c r="AR21" s="452">
        <v>276.62223799999998</v>
      </c>
      <c r="AS21" s="452">
        <v>2216.9925410000001</v>
      </c>
      <c r="AT21" s="453">
        <v>682.28704200000004</v>
      </c>
      <c r="AU21" s="95" t="s">
        <v>260</v>
      </c>
      <c r="AV21" s="96">
        <v>15</v>
      </c>
      <c r="AW21" s="235"/>
    </row>
    <row r="22" spans="1:49" ht="18" customHeight="1" x14ac:dyDescent="0.5">
      <c r="A22" s="97">
        <v>16</v>
      </c>
      <c r="B22" s="77" t="s">
        <v>33</v>
      </c>
      <c r="C22" s="349">
        <v>649.51334299999996</v>
      </c>
      <c r="D22" s="349">
        <v>394.97297900000001</v>
      </c>
      <c r="E22" s="349">
        <v>2287.6826850000002</v>
      </c>
      <c r="F22" s="349">
        <v>3332.169007</v>
      </c>
      <c r="G22" s="349">
        <v>2754.1335429999999</v>
      </c>
      <c r="H22" s="349">
        <v>2482.9719919999998</v>
      </c>
      <c r="I22" s="349">
        <v>1953.2170249999999</v>
      </c>
      <c r="J22" s="349">
        <v>7190.3225599999996</v>
      </c>
      <c r="K22" s="349">
        <v>3431.490186</v>
      </c>
      <c r="L22" s="349">
        <v>1925.9238049999999</v>
      </c>
      <c r="M22" s="349">
        <v>2695.297493</v>
      </c>
      <c r="N22" s="349">
        <v>8052.7114840000004</v>
      </c>
      <c r="O22" s="349">
        <v>2899.8283940000001</v>
      </c>
      <c r="P22" s="349">
        <v>1695.7212079999999</v>
      </c>
      <c r="Q22" s="349">
        <v>3033.919144</v>
      </c>
      <c r="R22" s="349">
        <v>7629.4687459999996</v>
      </c>
      <c r="S22" s="350">
        <v>26204.671795999999</v>
      </c>
      <c r="T22" s="338">
        <v>1712.2701830000001</v>
      </c>
      <c r="U22" s="339">
        <v>1404.877295</v>
      </c>
      <c r="V22" s="455">
        <v>382.621624</v>
      </c>
      <c r="W22" s="455">
        <v>3499.7691030000001</v>
      </c>
      <c r="X22" s="456">
        <v>1051.5357369999999</v>
      </c>
      <c r="Y22" s="349">
        <v>3.7575059999999998</v>
      </c>
      <c r="Z22" s="349">
        <v>4.5870009999999999</v>
      </c>
      <c r="AA22" s="349">
        <v>2.0501879999999999</v>
      </c>
      <c r="AB22" s="349">
        <v>10.394696</v>
      </c>
      <c r="AC22" s="349">
        <v>2.321151</v>
      </c>
      <c r="AD22" s="349">
        <v>0.974248</v>
      </c>
      <c r="AE22" s="349">
        <v>4.5292089999999998</v>
      </c>
      <c r="AF22" s="349">
        <v>7.8246079999999996</v>
      </c>
      <c r="AG22" s="349">
        <v>11.473789999999999</v>
      </c>
      <c r="AH22" s="349">
        <v>48.655183000000001</v>
      </c>
      <c r="AI22" s="349">
        <v>30.412465999999998</v>
      </c>
      <c r="AJ22" s="349">
        <v>90.541438999999997</v>
      </c>
      <c r="AK22" s="349">
        <v>14.708047000000001</v>
      </c>
      <c r="AL22" s="349">
        <v>21.276720000000001</v>
      </c>
      <c r="AM22" s="349">
        <v>7.4584130000000002</v>
      </c>
      <c r="AN22" s="349">
        <v>43.443179999999998</v>
      </c>
      <c r="AO22" s="350">
        <v>152.203924</v>
      </c>
      <c r="AP22" s="454">
        <v>2562.1006240000002</v>
      </c>
      <c r="AQ22" s="455">
        <v>1538.0240209999999</v>
      </c>
      <c r="AR22" s="455">
        <v>2143.6193090000002</v>
      </c>
      <c r="AS22" s="455">
        <v>6243.7439549999999</v>
      </c>
      <c r="AT22" s="456">
        <v>2208.873458</v>
      </c>
      <c r="AU22" s="98" t="s">
        <v>256</v>
      </c>
      <c r="AV22" s="99">
        <v>16</v>
      </c>
      <c r="AW22" s="235"/>
    </row>
    <row r="23" spans="1:49" ht="18" customHeight="1" x14ac:dyDescent="0.5">
      <c r="A23" s="94">
        <v>17</v>
      </c>
      <c r="B23" s="71" t="s">
        <v>195</v>
      </c>
      <c r="C23" s="347">
        <v>938.40166899999997</v>
      </c>
      <c r="D23" s="347">
        <v>650.86513600000001</v>
      </c>
      <c r="E23" s="347">
        <v>1305.587505</v>
      </c>
      <c r="F23" s="347">
        <v>2894.8543100000002</v>
      </c>
      <c r="G23" s="347">
        <v>716.41210799999999</v>
      </c>
      <c r="H23" s="347">
        <v>383.90606100000002</v>
      </c>
      <c r="I23" s="347">
        <v>298.79023100000001</v>
      </c>
      <c r="J23" s="347">
        <v>1399.1084000000001</v>
      </c>
      <c r="K23" s="347">
        <v>642.07576600000004</v>
      </c>
      <c r="L23" s="347">
        <v>588.90815999999995</v>
      </c>
      <c r="M23" s="347">
        <v>996.13878599999998</v>
      </c>
      <c r="N23" s="347">
        <v>2227.1227119999999</v>
      </c>
      <c r="O23" s="347">
        <v>277.36281200000002</v>
      </c>
      <c r="P23" s="347">
        <v>1021.538149</v>
      </c>
      <c r="Q23" s="347">
        <v>648.54076499999996</v>
      </c>
      <c r="R23" s="347">
        <v>1947.441726</v>
      </c>
      <c r="S23" s="348">
        <v>8468.5271470000007</v>
      </c>
      <c r="T23" s="336">
        <v>125.10633900000001</v>
      </c>
      <c r="U23" s="337">
        <v>355.49928799999998</v>
      </c>
      <c r="V23" s="452">
        <v>101.935503</v>
      </c>
      <c r="W23" s="452">
        <v>582.54112899999996</v>
      </c>
      <c r="X23" s="453">
        <v>167.72813400000001</v>
      </c>
      <c r="Y23" s="347">
        <v>945.92188899999996</v>
      </c>
      <c r="Z23" s="347">
        <v>958.53936999999996</v>
      </c>
      <c r="AA23" s="347">
        <v>617.78253099999995</v>
      </c>
      <c r="AB23" s="347">
        <v>2522.24379</v>
      </c>
      <c r="AC23" s="347">
        <v>790.74577599999998</v>
      </c>
      <c r="AD23" s="347">
        <v>862.30336999999997</v>
      </c>
      <c r="AE23" s="347">
        <v>666.51085599999999</v>
      </c>
      <c r="AF23" s="347">
        <v>2319.5600020000002</v>
      </c>
      <c r="AG23" s="347">
        <v>771.092219</v>
      </c>
      <c r="AH23" s="347">
        <v>746.15633000000003</v>
      </c>
      <c r="AI23" s="347">
        <v>993.20350900000005</v>
      </c>
      <c r="AJ23" s="347">
        <v>2510.4520590000002</v>
      </c>
      <c r="AK23" s="347">
        <v>698.09466199999997</v>
      </c>
      <c r="AL23" s="347">
        <v>729.83141799999999</v>
      </c>
      <c r="AM23" s="347">
        <v>928.05758900000001</v>
      </c>
      <c r="AN23" s="347">
        <v>2355.9836690000002</v>
      </c>
      <c r="AO23" s="348">
        <v>9708.2395199999992</v>
      </c>
      <c r="AP23" s="451">
        <v>3410.5622039999998</v>
      </c>
      <c r="AQ23" s="452">
        <v>2615.370625</v>
      </c>
      <c r="AR23" s="452">
        <v>2406.5105600000002</v>
      </c>
      <c r="AS23" s="452">
        <v>8432.4433900000004</v>
      </c>
      <c r="AT23" s="453">
        <v>3135.4874559999998</v>
      </c>
      <c r="AU23" s="95" t="s">
        <v>290</v>
      </c>
      <c r="AV23" s="96">
        <v>17</v>
      </c>
      <c r="AW23" s="235"/>
    </row>
    <row r="24" spans="1:49" ht="18" customHeight="1" x14ac:dyDescent="0.5">
      <c r="A24" s="97">
        <v>18</v>
      </c>
      <c r="B24" s="77" t="s">
        <v>209</v>
      </c>
      <c r="C24" s="349">
        <v>1558.0229750000001</v>
      </c>
      <c r="D24" s="349">
        <v>948.81948499999999</v>
      </c>
      <c r="E24" s="349">
        <v>1607.7831020000001</v>
      </c>
      <c r="F24" s="349">
        <v>4114.6255620000002</v>
      </c>
      <c r="G24" s="349">
        <v>1381.99062</v>
      </c>
      <c r="H24" s="349">
        <v>1087.798098</v>
      </c>
      <c r="I24" s="349">
        <v>1242.6122350000001</v>
      </c>
      <c r="J24" s="349">
        <v>3712.4009540000002</v>
      </c>
      <c r="K24" s="349">
        <v>1408.1755860000001</v>
      </c>
      <c r="L24" s="349">
        <v>1293.104081</v>
      </c>
      <c r="M24" s="349">
        <v>1620.3391630000001</v>
      </c>
      <c r="N24" s="349">
        <v>4321.6188300000003</v>
      </c>
      <c r="O24" s="349">
        <v>1313.6884239999999</v>
      </c>
      <c r="P24" s="349">
        <v>1230.658105</v>
      </c>
      <c r="Q24" s="349">
        <v>1625.0722740000001</v>
      </c>
      <c r="R24" s="349">
        <v>4169.4188029999996</v>
      </c>
      <c r="S24" s="350">
        <v>16318.064147999999</v>
      </c>
      <c r="T24" s="338">
        <v>3402.456216</v>
      </c>
      <c r="U24" s="339">
        <v>3043.1203759999999</v>
      </c>
      <c r="V24" s="455">
        <v>1277.3474180000001</v>
      </c>
      <c r="W24" s="455">
        <v>7722.9240090000003</v>
      </c>
      <c r="X24" s="456">
        <v>469.52059600000001</v>
      </c>
      <c r="Y24" s="349">
        <v>1245.2586249999999</v>
      </c>
      <c r="Z24" s="349">
        <v>930.20472299999994</v>
      </c>
      <c r="AA24" s="349">
        <v>1316.32917</v>
      </c>
      <c r="AB24" s="349">
        <v>3491.7925180000002</v>
      </c>
      <c r="AC24" s="349">
        <v>1167.248429</v>
      </c>
      <c r="AD24" s="349">
        <v>888.68290999999999</v>
      </c>
      <c r="AE24" s="349">
        <v>1194.1950099999999</v>
      </c>
      <c r="AF24" s="349">
        <v>3250.1263490000001</v>
      </c>
      <c r="AG24" s="349">
        <v>1312.7258440000001</v>
      </c>
      <c r="AH24" s="349">
        <v>1107.5774779999999</v>
      </c>
      <c r="AI24" s="349">
        <v>1282.12547</v>
      </c>
      <c r="AJ24" s="349">
        <v>3702.428793</v>
      </c>
      <c r="AK24" s="349">
        <v>1256.198472</v>
      </c>
      <c r="AL24" s="349">
        <v>1050.398089</v>
      </c>
      <c r="AM24" s="349">
        <v>1155.192562</v>
      </c>
      <c r="AN24" s="349">
        <v>3461.789123</v>
      </c>
      <c r="AO24" s="350">
        <v>13906.136783</v>
      </c>
      <c r="AP24" s="454">
        <v>768.18797700000005</v>
      </c>
      <c r="AQ24" s="455">
        <v>1003.60463</v>
      </c>
      <c r="AR24" s="455">
        <v>1021.650358</v>
      </c>
      <c r="AS24" s="455">
        <v>2793.4429639999998</v>
      </c>
      <c r="AT24" s="456">
        <v>1347.2557569999999</v>
      </c>
      <c r="AU24" s="98" t="s">
        <v>254</v>
      </c>
      <c r="AV24" s="99">
        <v>18</v>
      </c>
      <c r="AW24" s="235"/>
    </row>
    <row r="25" spans="1:49" ht="18" customHeight="1" x14ac:dyDescent="0.5">
      <c r="A25" s="94">
        <v>19</v>
      </c>
      <c r="B25" s="71" t="s">
        <v>35</v>
      </c>
      <c r="C25" s="347">
        <v>996.11566200000004</v>
      </c>
      <c r="D25" s="347">
        <v>793.19324700000004</v>
      </c>
      <c r="E25" s="347">
        <v>1279.020743</v>
      </c>
      <c r="F25" s="347">
        <v>3068.3296519999999</v>
      </c>
      <c r="G25" s="347">
        <v>684.20010100000002</v>
      </c>
      <c r="H25" s="347">
        <v>979.01485500000001</v>
      </c>
      <c r="I25" s="347">
        <v>1320.254837</v>
      </c>
      <c r="J25" s="347">
        <v>2983.4697930000002</v>
      </c>
      <c r="K25" s="347">
        <v>1350.1082719999999</v>
      </c>
      <c r="L25" s="347">
        <v>1268.983356</v>
      </c>
      <c r="M25" s="347">
        <v>846.551558</v>
      </c>
      <c r="N25" s="347">
        <v>3465.6431859999998</v>
      </c>
      <c r="O25" s="347">
        <v>868.90159200000005</v>
      </c>
      <c r="P25" s="347">
        <v>665.98550999999998</v>
      </c>
      <c r="Q25" s="347">
        <v>837.34940900000004</v>
      </c>
      <c r="R25" s="347">
        <v>2372.2365119999999</v>
      </c>
      <c r="S25" s="348">
        <v>11889.679142999999</v>
      </c>
      <c r="T25" s="336">
        <v>1755.3890409999999</v>
      </c>
      <c r="U25" s="337">
        <v>1726.503631</v>
      </c>
      <c r="V25" s="452">
        <v>1435.2843499999999</v>
      </c>
      <c r="W25" s="452">
        <v>4917.1770219999999</v>
      </c>
      <c r="X25" s="453">
        <v>1448.9190430000001</v>
      </c>
      <c r="Y25" s="347">
        <v>887.605368</v>
      </c>
      <c r="Z25" s="347">
        <v>831.025666</v>
      </c>
      <c r="AA25" s="347">
        <v>833.298226</v>
      </c>
      <c r="AB25" s="347">
        <v>2551.9292599999999</v>
      </c>
      <c r="AC25" s="347">
        <v>994.20076200000005</v>
      </c>
      <c r="AD25" s="347">
        <v>918.62898299999995</v>
      </c>
      <c r="AE25" s="347">
        <v>776.43330600000002</v>
      </c>
      <c r="AF25" s="347">
        <v>2689.2630509999999</v>
      </c>
      <c r="AG25" s="347">
        <v>1032.4552659999999</v>
      </c>
      <c r="AH25" s="347">
        <v>873.950469</v>
      </c>
      <c r="AI25" s="347">
        <v>906.39923799999997</v>
      </c>
      <c r="AJ25" s="347">
        <v>2812.8049729999998</v>
      </c>
      <c r="AK25" s="347">
        <v>884.45508700000005</v>
      </c>
      <c r="AL25" s="347">
        <v>813.49758499999996</v>
      </c>
      <c r="AM25" s="347">
        <v>986.69612700000005</v>
      </c>
      <c r="AN25" s="347">
        <v>2684.6487990000001</v>
      </c>
      <c r="AO25" s="348">
        <v>10738.646083</v>
      </c>
      <c r="AP25" s="451">
        <v>1286.768018</v>
      </c>
      <c r="AQ25" s="452">
        <v>1169.3024459999999</v>
      </c>
      <c r="AR25" s="452">
        <v>854.49034200000006</v>
      </c>
      <c r="AS25" s="452">
        <v>3310.5608069999998</v>
      </c>
      <c r="AT25" s="453">
        <v>839.89207499999998</v>
      </c>
      <c r="AU25" s="95" t="s">
        <v>263</v>
      </c>
      <c r="AV25" s="96">
        <v>19</v>
      </c>
      <c r="AW25" s="235"/>
    </row>
    <row r="26" spans="1:49" ht="18" customHeight="1" x14ac:dyDescent="0.5">
      <c r="A26" s="97">
        <v>20</v>
      </c>
      <c r="B26" s="77" t="s">
        <v>202</v>
      </c>
      <c r="C26" s="349">
        <v>2117.9224170000002</v>
      </c>
      <c r="D26" s="349">
        <v>3033.1343510000002</v>
      </c>
      <c r="E26" s="349">
        <v>2025.303801</v>
      </c>
      <c r="F26" s="349">
        <v>7176.3605699999998</v>
      </c>
      <c r="G26" s="349">
        <v>1883.1557740000001</v>
      </c>
      <c r="H26" s="349">
        <v>1556.7416470000001</v>
      </c>
      <c r="I26" s="349">
        <v>2149.9430940000002</v>
      </c>
      <c r="J26" s="349">
        <v>5589.8405140000004</v>
      </c>
      <c r="K26" s="349">
        <v>2123.3220649999998</v>
      </c>
      <c r="L26" s="349">
        <v>1854.8013060000001</v>
      </c>
      <c r="M26" s="349">
        <v>1968.3694029999999</v>
      </c>
      <c r="N26" s="349">
        <v>5946.4927729999999</v>
      </c>
      <c r="O26" s="349">
        <v>2075.9379920000001</v>
      </c>
      <c r="P26" s="349">
        <v>2432.6894189999998</v>
      </c>
      <c r="Q26" s="349">
        <v>2029.1703829999999</v>
      </c>
      <c r="R26" s="349">
        <v>6537.7977940000001</v>
      </c>
      <c r="S26" s="350">
        <v>25250.49165</v>
      </c>
      <c r="T26" s="338">
        <v>633.45759699999996</v>
      </c>
      <c r="U26" s="339">
        <v>1406.896739</v>
      </c>
      <c r="V26" s="455">
        <v>1532.6980820000001</v>
      </c>
      <c r="W26" s="455">
        <v>3573.0524180000002</v>
      </c>
      <c r="X26" s="456">
        <v>778.02961600000003</v>
      </c>
      <c r="Y26" s="349">
        <v>464.791563</v>
      </c>
      <c r="Z26" s="349">
        <v>380.98478699999998</v>
      </c>
      <c r="AA26" s="349">
        <v>465.62401399999999</v>
      </c>
      <c r="AB26" s="349">
        <v>1311.4003640000001</v>
      </c>
      <c r="AC26" s="349">
        <v>495.99842799999999</v>
      </c>
      <c r="AD26" s="349">
        <v>484.04360200000002</v>
      </c>
      <c r="AE26" s="349">
        <v>412.70272199999999</v>
      </c>
      <c r="AF26" s="349">
        <v>1392.7447529999999</v>
      </c>
      <c r="AG26" s="349">
        <v>555.113563</v>
      </c>
      <c r="AH26" s="349">
        <v>431.80393600000002</v>
      </c>
      <c r="AI26" s="349">
        <v>414.52524</v>
      </c>
      <c r="AJ26" s="349">
        <v>1401.44274</v>
      </c>
      <c r="AK26" s="349">
        <v>438.29614400000003</v>
      </c>
      <c r="AL26" s="349">
        <v>434.93495799999999</v>
      </c>
      <c r="AM26" s="349">
        <v>653.09240399999999</v>
      </c>
      <c r="AN26" s="349">
        <v>1526.3235050000001</v>
      </c>
      <c r="AO26" s="350">
        <v>5631.9113619999998</v>
      </c>
      <c r="AP26" s="454">
        <v>802.98450100000002</v>
      </c>
      <c r="AQ26" s="455">
        <v>743.00147100000004</v>
      </c>
      <c r="AR26" s="455">
        <v>676.02734299999997</v>
      </c>
      <c r="AS26" s="455">
        <v>2222.0133150000001</v>
      </c>
      <c r="AT26" s="456">
        <v>766.90023099999996</v>
      </c>
      <c r="AU26" s="98" t="s">
        <v>269</v>
      </c>
      <c r="AV26" s="99">
        <v>20</v>
      </c>
      <c r="AW26" s="235"/>
    </row>
    <row r="27" spans="1:49" ht="18" customHeight="1" x14ac:dyDescent="0.5">
      <c r="A27" s="94">
        <v>21</v>
      </c>
      <c r="B27" s="71" t="s">
        <v>132</v>
      </c>
      <c r="C27" s="347">
        <v>1388.4136410000001</v>
      </c>
      <c r="D27" s="347">
        <v>1041.9605220000001</v>
      </c>
      <c r="E27" s="347">
        <v>1470.6677079999999</v>
      </c>
      <c r="F27" s="347">
        <v>3901.0418709999999</v>
      </c>
      <c r="G27" s="347">
        <v>1048.86292</v>
      </c>
      <c r="H27" s="347">
        <v>1228.939093</v>
      </c>
      <c r="I27" s="347">
        <v>1336.3750460000001</v>
      </c>
      <c r="J27" s="347">
        <v>3614.1770580000002</v>
      </c>
      <c r="K27" s="347">
        <v>1177.670633</v>
      </c>
      <c r="L27" s="347">
        <v>1567.2303340000001</v>
      </c>
      <c r="M27" s="347">
        <v>1225.5219910000001</v>
      </c>
      <c r="N27" s="347">
        <v>3970.4229580000001</v>
      </c>
      <c r="O27" s="347">
        <v>812.61204299999997</v>
      </c>
      <c r="P27" s="347">
        <v>1270.6216159999999</v>
      </c>
      <c r="Q27" s="347">
        <v>1584.9721890000001</v>
      </c>
      <c r="R27" s="347">
        <v>3668.2058489999999</v>
      </c>
      <c r="S27" s="348">
        <v>15153.847737</v>
      </c>
      <c r="T27" s="336">
        <v>1081.6100590000001</v>
      </c>
      <c r="U27" s="337">
        <v>1122.5349960000001</v>
      </c>
      <c r="V27" s="452">
        <v>1740.826014</v>
      </c>
      <c r="W27" s="452">
        <v>3944.9710690000002</v>
      </c>
      <c r="X27" s="453">
        <v>2435.2911119999999</v>
      </c>
      <c r="Y27" s="347">
        <v>1439.001651</v>
      </c>
      <c r="Z27" s="347">
        <v>905.55262800000003</v>
      </c>
      <c r="AA27" s="347">
        <v>1621.460409</v>
      </c>
      <c r="AB27" s="347">
        <v>3966.0146880000002</v>
      </c>
      <c r="AC27" s="347">
        <v>996.05874600000004</v>
      </c>
      <c r="AD27" s="347">
        <v>1437.4206340000001</v>
      </c>
      <c r="AE27" s="347">
        <v>1158.754312</v>
      </c>
      <c r="AF27" s="347">
        <v>3592.2336919999998</v>
      </c>
      <c r="AG27" s="347">
        <v>1499.462072</v>
      </c>
      <c r="AH27" s="347">
        <v>2024.9946689999999</v>
      </c>
      <c r="AI27" s="347">
        <v>1143.22389</v>
      </c>
      <c r="AJ27" s="347">
        <v>4667.6806310000002</v>
      </c>
      <c r="AK27" s="347">
        <v>959.41910800000005</v>
      </c>
      <c r="AL27" s="347">
        <v>901.15485200000001</v>
      </c>
      <c r="AM27" s="347">
        <v>1709.2676939999999</v>
      </c>
      <c r="AN27" s="347">
        <v>3569.8416550000002</v>
      </c>
      <c r="AO27" s="348">
        <v>15795.770666</v>
      </c>
      <c r="AP27" s="451">
        <v>422.40831700000001</v>
      </c>
      <c r="AQ27" s="452">
        <v>425.37199700000002</v>
      </c>
      <c r="AR27" s="452">
        <v>462.61224299999998</v>
      </c>
      <c r="AS27" s="452">
        <v>1310.392558</v>
      </c>
      <c r="AT27" s="453">
        <v>467.35959000000003</v>
      </c>
      <c r="AU27" s="95" t="s">
        <v>264</v>
      </c>
      <c r="AV27" s="96">
        <v>21</v>
      </c>
      <c r="AW27" s="235"/>
    </row>
    <row r="28" spans="1:49" ht="18" customHeight="1" x14ac:dyDescent="0.5">
      <c r="A28" s="97">
        <v>22</v>
      </c>
      <c r="B28" s="77" t="s">
        <v>36</v>
      </c>
      <c r="C28" s="349">
        <v>1335.5158960000001</v>
      </c>
      <c r="D28" s="349">
        <v>1342.109404</v>
      </c>
      <c r="E28" s="349">
        <v>1278.380985</v>
      </c>
      <c r="F28" s="349">
        <v>3956.0062849999999</v>
      </c>
      <c r="G28" s="349">
        <v>1029.151486</v>
      </c>
      <c r="H28" s="349">
        <v>1132.7857650000001</v>
      </c>
      <c r="I28" s="349">
        <v>1194.958157</v>
      </c>
      <c r="J28" s="349">
        <v>3356.8954079999999</v>
      </c>
      <c r="K28" s="349">
        <v>1149.996261</v>
      </c>
      <c r="L28" s="349">
        <v>1392.7582580000001</v>
      </c>
      <c r="M28" s="349">
        <v>1166.5758659999999</v>
      </c>
      <c r="N28" s="349">
        <v>3709.3303839999999</v>
      </c>
      <c r="O28" s="349">
        <v>1408.7373849999999</v>
      </c>
      <c r="P28" s="349">
        <v>1234.2306470000001</v>
      </c>
      <c r="Q28" s="349">
        <v>1522.8988360000001</v>
      </c>
      <c r="R28" s="349">
        <v>4165.8668680000001</v>
      </c>
      <c r="S28" s="350">
        <v>15188.098945</v>
      </c>
      <c r="T28" s="338">
        <v>879.94101499999999</v>
      </c>
      <c r="U28" s="339">
        <v>814.74627899999996</v>
      </c>
      <c r="V28" s="455">
        <v>1049.2988580000001</v>
      </c>
      <c r="W28" s="455">
        <v>2743.9861519999999</v>
      </c>
      <c r="X28" s="456">
        <v>783.38149699999997</v>
      </c>
      <c r="Y28" s="349">
        <v>294.908748</v>
      </c>
      <c r="Z28" s="349">
        <v>268.42746199999999</v>
      </c>
      <c r="AA28" s="349">
        <v>263.20877200000001</v>
      </c>
      <c r="AB28" s="349">
        <v>826.544982</v>
      </c>
      <c r="AC28" s="349">
        <v>220.47035</v>
      </c>
      <c r="AD28" s="349">
        <v>212.30671799999999</v>
      </c>
      <c r="AE28" s="349">
        <v>188.31899799999999</v>
      </c>
      <c r="AF28" s="349">
        <v>621.09606699999995</v>
      </c>
      <c r="AG28" s="349">
        <v>186.423373</v>
      </c>
      <c r="AH28" s="349">
        <v>204.644893</v>
      </c>
      <c r="AI28" s="349">
        <v>216.403719</v>
      </c>
      <c r="AJ28" s="349">
        <v>607.47198500000002</v>
      </c>
      <c r="AK28" s="349">
        <v>214.32650000000001</v>
      </c>
      <c r="AL28" s="349">
        <v>239.02128300000001</v>
      </c>
      <c r="AM28" s="349">
        <v>238.892832</v>
      </c>
      <c r="AN28" s="349">
        <v>692.24061400000005</v>
      </c>
      <c r="AO28" s="350">
        <v>2747.3536479999998</v>
      </c>
      <c r="AP28" s="454">
        <v>1566.4927580000001</v>
      </c>
      <c r="AQ28" s="455">
        <v>853.72832500000004</v>
      </c>
      <c r="AR28" s="455">
        <v>891.50576000000001</v>
      </c>
      <c r="AS28" s="455">
        <v>3311.7268429999999</v>
      </c>
      <c r="AT28" s="456">
        <v>946.17400699999996</v>
      </c>
      <c r="AU28" s="98" t="s">
        <v>265</v>
      </c>
      <c r="AV28" s="99">
        <v>22</v>
      </c>
      <c r="AW28" s="235"/>
    </row>
    <row r="29" spans="1:49" ht="18" customHeight="1" x14ac:dyDescent="0.5">
      <c r="A29" s="94">
        <v>23</v>
      </c>
      <c r="B29" s="71" t="s">
        <v>46</v>
      </c>
      <c r="C29" s="347">
        <v>649.46239200000002</v>
      </c>
      <c r="D29" s="347">
        <v>697.07323899999994</v>
      </c>
      <c r="E29" s="347">
        <v>1299.343564</v>
      </c>
      <c r="F29" s="347">
        <v>2645.8791940000001</v>
      </c>
      <c r="G29" s="347">
        <v>1135.0987399999999</v>
      </c>
      <c r="H29" s="347">
        <v>910.50119500000005</v>
      </c>
      <c r="I29" s="347">
        <v>1315.6648729999999</v>
      </c>
      <c r="J29" s="347">
        <v>3361.2648079999999</v>
      </c>
      <c r="K29" s="347">
        <v>1009.122871</v>
      </c>
      <c r="L29" s="347">
        <v>1826.137481</v>
      </c>
      <c r="M29" s="347">
        <v>1223.970045</v>
      </c>
      <c r="N29" s="347">
        <v>4059.2303959999999</v>
      </c>
      <c r="O29" s="347">
        <v>1026.968026</v>
      </c>
      <c r="P29" s="347">
        <v>995.81396500000005</v>
      </c>
      <c r="Q29" s="347">
        <v>651.14013599999998</v>
      </c>
      <c r="R29" s="347">
        <v>2673.9221269999998</v>
      </c>
      <c r="S29" s="348">
        <v>12740.296526</v>
      </c>
      <c r="T29" s="336">
        <v>950.37927200000001</v>
      </c>
      <c r="U29" s="337">
        <v>377.72713299999998</v>
      </c>
      <c r="V29" s="452">
        <v>800.65867200000002</v>
      </c>
      <c r="W29" s="452">
        <v>2128.765077</v>
      </c>
      <c r="X29" s="453">
        <v>686.44183499999997</v>
      </c>
      <c r="Y29" s="347">
        <v>1792.3258619999999</v>
      </c>
      <c r="Z29" s="347">
        <v>997.86226399999998</v>
      </c>
      <c r="AA29" s="347">
        <v>1317.687396</v>
      </c>
      <c r="AB29" s="347">
        <v>4107.8755220000003</v>
      </c>
      <c r="AC29" s="347">
        <v>1222.9354149999999</v>
      </c>
      <c r="AD29" s="347">
        <v>931.75641900000005</v>
      </c>
      <c r="AE29" s="347">
        <v>892.65799700000002</v>
      </c>
      <c r="AF29" s="347">
        <v>3047.3498300000001</v>
      </c>
      <c r="AG29" s="347">
        <v>991.71507599999995</v>
      </c>
      <c r="AH29" s="347">
        <v>1442.6003290000001</v>
      </c>
      <c r="AI29" s="347">
        <v>1192.9837399999999</v>
      </c>
      <c r="AJ29" s="347">
        <v>3627.2991459999998</v>
      </c>
      <c r="AK29" s="347">
        <v>1282.2576409999999</v>
      </c>
      <c r="AL29" s="347">
        <v>1034.2751579999999</v>
      </c>
      <c r="AM29" s="347">
        <v>1456.125888</v>
      </c>
      <c r="AN29" s="347">
        <v>3772.6586860000002</v>
      </c>
      <c r="AO29" s="348">
        <v>14555.183184</v>
      </c>
      <c r="AP29" s="451">
        <v>1432.774956</v>
      </c>
      <c r="AQ29" s="452">
        <v>1249.761767</v>
      </c>
      <c r="AR29" s="452">
        <v>1130.8944389999999</v>
      </c>
      <c r="AS29" s="452">
        <v>3813.4311630000002</v>
      </c>
      <c r="AT29" s="453">
        <v>1483.5995250000001</v>
      </c>
      <c r="AU29" s="95" t="s">
        <v>280</v>
      </c>
      <c r="AV29" s="96">
        <v>23</v>
      </c>
      <c r="AW29" s="235"/>
    </row>
    <row r="30" spans="1:49" ht="18" customHeight="1" x14ac:dyDescent="0.5">
      <c r="A30" s="97">
        <v>24</v>
      </c>
      <c r="B30" s="77" t="s">
        <v>135</v>
      </c>
      <c r="C30" s="349">
        <v>611.708215</v>
      </c>
      <c r="D30" s="349">
        <v>974.31703300000004</v>
      </c>
      <c r="E30" s="349">
        <v>217.35645700000001</v>
      </c>
      <c r="F30" s="349">
        <v>1803.381705</v>
      </c>
      <c r="G30" s="349">
        <v>525.70156499999996</v>
      </c>
      <c r="H30" s="349">
        <v>681.56577500000003</v>
      </c>
      <c r="I30" s="349">
        <v>874.69953899999996</v>
      </c>
      <c r="J30" s="349">
        <v>2081.9668780000002</v>
      </c>
      <c r="K30" s="349">
        <v>1451.246245</v>
      </c>
      <c r="L30" s="349">
        <v>487.34847200000002</v>
      </c>
      <c r="M30" s="349">
        <v>440.77633100000003</v>
      </c>
      <c r="N30" s="349">
        <v>2379.371048</v>
      </c>
      <c r="O30" s="349">
        <v>380.93483800000001</v>
      </c>
      <c r="P30" s="349">
        <v>663.26257499999997</v>
      </c>
      <c r="Q30" s="349">
        <v>600.49206300000003</v>
      </c>
      <c r="R30" s="349">
        <v>1644.6894769999999</v>
      </c>
      <c r="S30" s="350">
        <v>7909.4091070000004</v>
      </c>
      <c r="T30" s="338">
        <v>1333.244976</v>
      </c>
      <c r="U30" s="339">
        <v>999.45640600000002</v>
      </c>
      <c r="V30" s="455">
        <v>1466.1931569999999</v>
      </c>
      <c r="W30" s="455">
        <v>3798.8945399999998</v>
      </c>
      <c r="X30" s="456">
        <v>2161.0240699999999</v>
      </c>
      <c r="Y30" s="349">
        <v>1543.20668</v>
      </c>
      <c r="Z30" s="349">
        <v>1543.521428</v>
      </c>
      <c r="AA30" s="349">
        <v>2091.0047760000002</v>
      </c>
      <c r="AB30" s="349">
        <v>5177.732884</v>
      </c>
      <c r="AC30" s="349">
        <v>2346.3796830000001</v>
      </c>
      <c r="AD30" s="349">
        <v>1247.37129</v>
      </c>
      <c r="AE30" s="349">
        <v>1686.0645549999999</v>
      </c>
      <c r="AF30" s="349">
        <v>5279.8155280000001</v>
      </c>
      <c r="AG30" s="349">
        <v>1867.5532519999999</v>
      </c>
      <c r="AH30" s="349">
        <v>1897.2616029999999</v>
      </c>
      <c r="AI30" s="349">
        <v>1312.7265400000001</v>
      </c>
      <c r="AJ30" s="349">
        <v>5077.5413939999999</v>
      </c>
      <c r="AK30" s="349">
        <v>1573.260894</v>
      </c>
      <c r="AL30" s="349">
        <v>1896.121009</v>
      </c>
      <c r="AM30" s="349">
        <v>1730.89797</v>
      </c>
      <c r="AN30" s="349">
        <v>5200.2798730000004</v>
      </c>
      <c r="AO30" s="350">
        <v>20735.369678999999</v>
      </c>
      <c r="AP30" s="454">
        <v>456.75572499999998</v>
      </c>
      <c r="AQ30" s="455">
        <v>363.77011499999998</v>
      </c>
      <c r="AR30" s="455">
        <v>240.83207899999999</v>
      </c>
      <c r="AS30" s="455">
        <v>1061.3579199999999</v>
      </c>
      <c r="AT30" s="456">
        <v>569.49356599999999</v>
      </c>
      <c r="AU30" s="98" t="s">
        <v>257</v>
      </c>
      <c r="AV30" s="99">
        <v>24</v>
      </c>
      <c r="AW30" s="235"/>
    </row>
    <row r="31" spans="1:49" ht="18" customHeight="1" x14ac:dyDescent="0.5">
      <c r="A31" s="94">
        <v>25</v>
      </c>
      <c r="B31" s="71" t="s">
        <v>193</v>
      </c>
      <c r="C31" s="347">
        <v>1505.763187</v>
      </c>
      <c r="D31" s="347">
        <v>714.22037999999998</v>
      </c>
      <c r="E31" s="347">
        <v>1117.3615769999999</v>
      </c>
      <c r="F31" s="347">
        <v>3337.3451439999999</v>
      </c>
      <c r="G31" s="347">
        <v>1018.333079</v>
      </c>
      <c r="H31" s="347">
        <v>1022.831319</v>
      </c>
      <c r="I31" s="347">
        <v>1063.914037</v>
      </c>
      <c r="J31" s="347">
        <v>3105.0784349999999</v>
      </c>
      <c r="K31" s="347">
        <v>808.92121699999996</v>
      </c>
      <c r="L31" s="347">
        <v>1434.8882599999999</v>
      </c>
      <c r="M31" s="347">
        <v>1202.4911549999999</v>
      </c>
      <c r="N31" s="347">
        <v>3446.300632</v>
      </c>
      <c r="O31" s="347">
        <v>1269.780458</v>
      </c>
      <c r="P31" s="347">
        <v>1196.5876479999999</v>
      </c>
      <c r="Q31" s="347">
        <v>1262.7244800000001</v>
      </c>
      <c r="R31" s="347">
        <v>3729.0925860000002</v>
      </c>
      <c r="S31" s="348">
        <v>13617.816796999999</v>
      </c>
      <c r="T31" s="336">
        <v>1448.4411749999999</v>
      </c>
      <c r="U31" s="337">
        <v>554.67676900000004</v>
      </c>
      <c r="V31" s="452">
        <v>1064.827851</v>
      </c>
      <c r="W31" s="452">
        <v>3067.9457950000001</v>
      </c>
      <c r="X31" s="453">
        <v>401.64182599999998</v>
      </c>
      <c r="Y31" s="347">
        <v>417.83821699999999</v>
      </c>
      <c r="Z31" s="347">
        <v>459.81185599999998</v>
      </c>
      <c r="AA31" s="347">
        <v>450.26240999999999</v>
      </c>
      <c r="AB31" s="347">
        <v>1327.912482</v>
      </c>
      <c r="AC31" s="347">
        <v>520.40500499999996</v>
      </c>
      <c r="AD31" s="347">
        <v>558.16410900000005</v>
      </c>
      <c r="AE31" s="347">
        <v>483.162328</v>
      </c>
      <c r="AF31" s="347">
        <v>1561.731442</v>
      </c>
      <c r="AG31" s="347">
        <v>533.05878299999995</v>
      </c>
      <c r="AH31" s="347">
        <v>453.25868200000002</v>
      </c>
      <c r="AI31" s="347">
        <v>539.87591699999996</v>
      </c>
      <c r="AJ31" s="347">
        <v>1526.1933819999999</v>
      </c>
      <c r="AK31" s="347">
        <v>443.34696400000001</v>
      </c>
      <c r="AL31" s="347">
        <v>508.81256200000001</v>
      </c>
      <c r="AM31" s="347">
        <v>494.65759500000001</v>
      </c>
      <c r="AN31" s="347">
        <v>1446.817121</v>
      </c>
      <c r="AO31" s="348">
        <v>5862.6544270000004</v>
      </c>
      <c r="AP31" s="451">
        <v>1053.7364239999999</v>
      </c>
      <c r="AQ31" s="452">
        <v>851.298271</v>
      </c>
      <c r="AR31" s="452">
        <v>510.004593</v>
      </c>
      <c r="AS31" s="452">
        <v>2415.0392870000001</v>
      </c>
      <c r="AT31" s="453">
        <v>701.41705100000001</v>
      </c>
      <c r="AU31" s="95" t="s">
        <v>261</v>
      </c>
      <c r="AV31" s="96">
        <v>25</v>
      </c>
      <c r="AW31" s="235"/>
    </row>
    <row r="32" spans="1:49" ht="18" customHeight="1" x14ac:dyDescent="0.5">
      <c r="A32" s="97">
        <v>26</v>
      </c>
      <c r="B32" s="77" t="s">
        <v>137</v>
      </c>
      <c r="C32" s="349">
        <v>328.204027</v>
      </c>
      <c r="D32" s="349">
        <v>191.919431</v>
      </c>
      <c r="E32" s="349">
        <v>175.09560099999999</v>
      </c>
      <c r="F32" s="349">
        <v>695.21905900000002</v>
      </c>
      <c r="G32" s="349">
        <v>235.46833599999999</v>
      </c>
      <c r="H32" s="349">
        <v>188.69279399999999</v>
      </c>
      <c r="I32" s="349">
        <v>258.598026</v>
      </c>
      <c r="J32" s="349">
        <v>682.75915499999996</v>
      </c>
      <c r="K32" s="349">
        <v>294.92548199999999</v>
      </c>
      <c r="L32" s="349">
        <v>278.42546499999997</v>
      </c>
      <c r="M32" s="349">
        <v>324.483857</v>
      </c>
      <c r="N32" s="349">
        <v>897.83480499999996</v>
      </c>
      <c r="O32" s="349">
        <v>288.262452</v>
      </c>
      <c r="P32" s="349">
        <v>304.78539499999999</v>
      </c>
      <c r="Q32" s="349">
        <v>291.65991600000001</v>
      </c>
      <c r="R32" s="349">
        <v>884.707763</v>
      </c>
      <c r="S32" s="350">
        <v>3160.5207810000002</v>
      </c>
      <c r="T32" s="338">
        <v>1312.0273480000001</v>
      </c>
      <c r="U32" s="339">
        <v>1325.510855</v>
      </c>
      <c r="V32" s="455">
        <v>674.20662800000002</v>
      </c>
      <c r="W32" s="455">
        <v>3311.744831</v>
      </c>
      <c r="X32" s="456">
        <v>607.20968500000004</v>
      </c>
      <c r="Y32" s="349">
        <v>1016.083121</v>
      </c>
      <c r="Z32" s="349">
        <v>1278.4129330000001</v>
      </c>
      <c r="AA32" s="349">
        <v>1138.6992660000001</v>
      </c>
      <c r="AB32" s="349">
        <v>3433.1953199999998</v>
      </c>
      <c r="AC32" s="349">
        <v>1611.1598750000001</v>
      </c>
      <c r="AD32" s="349">
        <v>1546.73669</v>
      </c>
      <c r="AE32" s="349">
        <v>1341.091572</v>
      </c>
      <c r="AF32" s="349">
        <v>4498.9881370000003</v>
      </c>
      <c r="AG32" s="349">
        <v>1258.3279649999999</v>
      </c>
      <c r="AH32" s="349">
        <v>1510.412973</v>
      </c>
      <c r="AI32" s="349">
        <v>2181.3991099999998</v>
      </c>
      <c r="AJ32" s="349">
        <v>4950.1400480000002</v>
      </c>
      <c r="AK32" s="349">
        <v>2055.4783280000001</v>
      </c>
      <c r="AL32" s="349">
        <v>1714.0889179999999</v>
      </c>
      <c r="AM32" s="349">
        <v>1501.6979040000001</v>
      </c>
      <c r="AN32" s="349">
        <v>5271.2651500000002</v>
      </c>
      <c r="AO32" s="350">
        <v>18153.588655</v>
      </c>
      <c r="AP32" s="454">
        <v>1157.3390979999999</v>
      </c>
      <c r="AQ32" s="455">
        <v>644.44181300000002</v>
      </c>
      <c r="AR32" s="455">
        <v>712.19247099999995</v>
      </c>
      <c r="AS32" s="455">
        <v>2513.9733820000001</v>
      </c>
      <c r="AT32" s="456">
        <v>364.28759400000001</v>
      </c>
      <c r="AU32" s="98" t="s">
        <v>259</v>
      </c>
      <c r="AV32" s="99">
        <v>26</v>
      </c>
      <c r="AW32" s="235"/>
    </row>
    <row r="33" spans="1:49" ht="18" customHeight="1" x14ac:dyDescent="0.5">
      <c r="A33" s="94">
        <v>27</v>
      </c>
      <c r="B33" s="71" t="s">
        <v>145</v>
      </c>
      <c r="C33" s="347">
        <v>834.08181100000002</v>
      </c>
      <c r="D33" s="347">
        <v>1191.8593310000001</v>
      </c>
      <c r="E33" s="347">
        <v>1292.81483</v>
      </c>
      <c r="F33" s="347">
        <v>3318.7559729999998</v>
      </c>
      <c r="G33" s="347">
        <v>969.00010899999995</v>
      </c>
      <c r="H33" s="347">
        <v>1074.083881</v>
      </c>
      <c r="I33" s="347">
        <v>813.259097</v>
      </c>
      <c r="J33" s="347">
        <v>2856.3430870000002</v>
      </c>
      <c r="K33" s="347">
        <v>1041.876945</v>
      </c>
      <c r="L33" s="347">
        <v>1542.7025880000001</v>
      </c>
      <c r="M33" s="347">
        <v>1238.281324</v>
      </c>
      <c r="N33" s="347">
        <v>3822.8608570000001</v>
      </c>
      <c r="O33" s="347">
        <v>1028.3795720000001</v>
      </c>
      <c r="P33" s="347">
        <v>1394.038744</v>
      </c>
      <c r="Q33" s="347">
        <v>941.90547200000003</v>
      </c>
      <c r="R33" s="347">
        <v>3364.3237869999998</v>
      </c>
      <c r="S33" s="348">
        <v>13362.283703999999</v>
      </c>
      <c r="T33" s="336">
        <v>466.50237099999998</v>
      </c>
      <c r="U33" s="337">
        <v>1000.560962</v>
      </c>
      <c r="V33" s="452">
        <v>1354.6187319999999</v>
      </c>
      <c r="W33" s="452">
        <v>2821.6820659999998</v>
      </c>
      <c r="X33" s="453">
        <v>2161.6403620000001</v>
      </c>
      <c r="Y33" s="347">
        <v>956.65108499999997</v>
      </c>
      <c r="Z33" s="347">
        <v>1384.8738330000001</v>
      </c>
      <c r="AA33" s="347">
        <v>2416.5804280000002</v>
      </c>
      <c r="AB33" s="347">
        <v>4758.1053460000003</v>
      </c>
      <c r="AC33" s="347">
        <v>720.84503099999995</v>
      </c>
      <c r="AD33" s="347">
        <v>969.00415399999997</v>
      </c>
      <c r="AE33" s="347">
        <v>940.32417599999997</v>
      </c>
      <c r="AF33" s="347">
        <v>2630.1733610000001</v>
      </c>
      <c r="AG33" s="347">
        <v>1006.412475</v>
      </c>
      <c r="AH33" s="347">
        <v>964.50631399999997</v>
      </c>
      <c r="AI33" s="347">
        <v>933.15434300000004</v>
      </c>
      <c r="AJ33" s="347">
        <v>2904.073132</v>
      </c>
      <c r="AK33" s="347">
        <v>811.97652700000003</v>
      </c>
      <c r="AL33" s="347">
        <v>915.55351800000005</v>
      </c>
      <c r="AM33" s="347">
        <v>1006.1844589999999</v>
      </c>
      <c r="AN33" s="347">
        <v>2733.714504</v>
      </c>
      <c r="AO33" s="348">
        <v>13026.066343</v>
      </c>
      <c r="AP33" s="451">
        <v>71.963558000000006</v>
      </c>
      <c r="AQ33" s="452">
        <v>53.221764999999998</v>
      </c>
      <c r="AR33" s="452">
        <v>28.01258</v>
      </c>
      <c r="AS33" s="452">
        <v>153.197903</v>
      </c>
      <c r="AT33" s="453">
        <v>48.682040000000001</v>
      </c>
      <c r="AU33" s="95" t="s">
        <v>284</v>
      </c>
      <c r="AV33" s="96">
        <v>27</v>
      </c>
      <c r="AW33" s="235"/>
    </row>
    <row r="34" spans="1:49" ht="18" customHeight="1" x14ac:dyDescent="0.5">
      <c r="A34" s="97">
        <v>28</v>
      </c>
      <c r="B34" s="77" t="s">
        <v>133</v>
      </c>
      <c r="C34" s="349">
        <v>758.28123800000003</v>
      </c>
      <c r="D34" s="349">
        <v>575.85758999999996</v>
      </c>
      <c r="E34" s="349">
        <v>1007.104288</v>
      </c>
      <c r="F34" s="349">
        <v>2341.2431160000001</v>
      </c>
      <c r="G34" s="349">
        <v>1418.2643250000001</v>
      </c>
      <c r="H34" s="349">
        <v>1048.759914</v>
      </c>
      <c r="I34" s="349">
        <v>738.46303899999998</v>
      </c>
      <c r="J34" s="349">
        <v>3205.4872770000002</v>
      </c>
      <c r="K34" s="349">
        <v>956.45677699999999</v>
      </c>
      <c r="L34" s="349">
        <v>857.49024099999997</v>
      </c>
      <c r="M34" s="349">
        <v>836.92861100000005</v>
      </c>
      <c r="N34" s="349">
        <v>2650.8756290000001</v>
      </c>
      <c r="O34" s="349">
        <v>693.62801899999999</v>
      </c>
      <c r="P34" s="349">
        <v>713.53657299999998</v>
      </c>
      <c r="Q34" s="349">
        <v>325.49680899999998</v>
      </c>
      <c r="R34" s="349">
        <v>1732.6614010000001</v>
      </c>
      <c r="S34" s="350">
        <v>9930.2674239999997</v>
      </c>
      <c r="T34" s="338">
        <v>1180.0071969999999</v>
      </c>
      <c r="U34" s="339">
        <v>1484.7641189999999</v>
      </c>
      <c r="V34" s="455">
        <v>1093.6782840000001</v>
      </c>
      <c r="W34" s="455">
        <v>3758.4495999999999</v>
      </c>
      <c r="X34" s="456">
        <v>1461.1430740000001</v>
      </c>
      <c r="Y34" s="349">
        <v>337.27526599999999</v>
      </c>
      <c r="Z34" s="349">
        <v>187.963156</v>
      </c>
      <c r="AA34" s="349">
        <v>197.326392</v>
      </c>
      <c r="AB34" s="349">
        <v>722.56481499999995</v>
      </c>
      <c r="AC34" s="349">
        <v>540.36498400000005</v>
      </c>
      <c r="AD34" s="349">
        <v>182.87571</v>
      </c>
      <c r="AE34" s="349">
        <v>381.121646</v>
      </c>
      <c r="AF34" s="349">
        <v>1104.3623399999999</v>
      </c>
      <c r="AG34" s="349">
        <v>411.725168</v>
      </c>
      <c r="AH34" s="349">
        <v>209.532095</v>
      </c>
      <c r="AI34" s="349">
        <v>260.65356000000003</v>
      </c>
      <c r="AJ34" s="349">
        <v>881.91082300000005</v>
      </c>
      <c r="AK34" s="349">
        <v>839.11807499999998</v>
      </c>
      <c r="AL34" s="349">
        <v>156.51727099999999</v>
      </c>
      <c r="AM34" s="349">
        <v>197.71248900000001</v>
      </c>
      <c r="AN34" s="349">
        <v>1193.347835</v>
      </c>
      <c r="AO34" s="350">
        <v>3902.1858130000001</v>
      </c>
      <c r="AP34" s="454">
        <v>285.73827199999999</v>
      </c>
      <c r="AQ34" s="455">
        <v>253.16072700000001</v>
      </c>
      <c r="AR34" s="455">
        <v>125.918819</v>
      </c>
      <c r="AS34" s="455">
        <v>664.81781799999999</v>
      </c>
      <c r="AT34" s="456">
        <v>169.22756100000001</v>
      </c>
      <c r="AU34" s="98" t="s">
        <v>273</v>
      </c>
      <c r="AV34" s="99">
        <v>28</v>
      </c>
      <c r="AW34" s="235"/>
    </row>
    <row r="35" spans="1:49" ht="18" customHeight="1" x14ac:dyDescent="0.5">
      <c r="A35" s="94">
        <v>29</v>
      </c>
      <c r="B35" s="71" t="s">
        <v>42</v>
      </c>
      <c r="C35" s="347">
        <v>2371.9349769999999</v>
      </c>
      <c r="D35" s="347">
        <v>999.89952000000005</v>
      </c>
      <c r="E35" s="347">
        <v>2463.5340700000002</v>
      </c>
      <c r="F35" s="347">
        <v>5835.3685670000004</v>
      </c>
      <c r="G35" s="347">
        <v>2299.9766439999999</v>
      </c>
      <c r="H35" s="347">
        <v>2161.499292</v>
      </c>
      <c r="I35" s="347">
        <v>1632.370371</v>
      </c>
      <c r="J35" s="347">
        <v>6093.8463080000001</v>
      </c>
      <c r="K35" s="347">
        <v>1563.2179329999999</v>
      </c>
      <c r="L35" s="347">
        <v>714.64245500000004</v>
      </c>
      <c r="M35" s="347">
        <v>1489.6076849999999</v>
      </c>
      <c r="N35" s="347">
        <v>3767.4680720000001</v>
      </c>
      <c r="O35" s="347">
        <v>1726.993776</v>
      </c>
      <c r="P35" s="347">
        <v>1476.377164</v>
      </c>
      <c r="Q35" s="347">
        <v>924.24722799999995</v>
      </c>
      <c r="R35" s="347">
        <v>4127.618168</v>
      </c>
      <c r="S35" s="348">
        <v>19824.301114999998</v>
      </c>
      <c r="T35" s="336">
        <v>392.15174300000001</v>
      </c>
      <c r="U35" s="337">
        <v>431.27353299999999</v>
      </c>
      <c r="V35" s="452">
        <v>1143.07734</v>
      </c>
      <c r="W35" s="452">
        <v>1966.502616</v>
      </c>
      <c r="X35" s="453">
        <v>918.33811600000001</v>
      </c>
      <c r="Y35" s="347">
        <v>514.65255500000001</v>
      </c>
      <c r="Z35" s="347">
        <v>461.44617799999997</v>
      </c>
      <c r="AA35" s="347">
        <v>515.25052300000004</v>
      </c>
      <c r="AB35" s="347">
        <v>1491.349256</v>
      </c>
      <c r="AC35" s="347">
        <v>439.27266700000001</v>
      </c>
      <c r="AD35" s="347">
        <v>516.94019000000003</v>
      </c>
      <c r="AE35" s="347">
        <v>587.41936299999998</v>
      </c>
      <c r="AF35" s="347">
        <v>1543.63222</v>
      </c>
      <c r="AG35" s="347">
        <v>532.62365999999997</v>
      </c>
      <c r="AH35" s="347">
        <v>401.87058300000001</v>
      </c>
      <c r="AI35" s="347">
        <v>529.997973</v>
      </c>
      <c r="AJ35" s="347">
        <v>1464.492215</v>
      </c>
      <c r="AK35" s="347">
        <v>531.88177700000006</v>
      </c>
      <c r="AL35" s="347">
        <v>460.65768700000001</v>
      </c>
      <c r="AM35" s="347">
        <v>568.19603400000005</v>
      </c>
      <c r="AN35" s="347">
        <v>1560.7354969999999</v>
      </c>
      <c r="AO35" s="348">
        <v>6060.2091879999998</v>
      </c>
      <c r="AP35" s="451">
        <v>57.453949999999999</v>
      </c>
      <c r="AQ35" s="452">
        <v>51.880476000000002</v>
      </c>
      <c r="AR35" s="452">
        <v>40.995320999999997</v>
      </c>
      <c r="AS35" s="452">
        <v>150.329747</v>
      </c>
      <c r="AT35" s="453">
        <v>302.62418500000001</v>
      </c>
      <c r="AU35" s="95" t="s">
        <v>282</v>
      </c>
      <c r="AV35" s="96">
        <v>29</v>
      </c>
      <c r="AW35" s="235"/>
    </row>
    <row r="36" spans="1:49" ht="18" customHeight="1" x14ac:dyDescent="0.5">
      <c r="A36" s="97">
        <v>30</v>
      </c>
      <c r="B36" s="77" t="s">
        <v>49</v>
      </c>
      <c r="C36" s="349">
        <v>335.80708800000002</v>
      </c>
      <c r="D36" s="349">
        <v>377.02540499999998</v>
      </c>
      <c r="E36" s="349">
        <v>314.992976</v>
      </c>
      <c r="F36" s="349">
        <v>1027.82547</v>
      </c>
      <c r="G36" s="349">
        <v>336.04312700000003</v>
      </c>
      <c r="H36" s="349">
        <v>339.59101700000002</v>
      </c>
      <c r="I36" s="349">
        <v>136.537701</v>
      </c>
      <c r="J36" s="349">
        <v>812.17184599999996</v>
      </c>
      <c r="K36" s="349">
        <v>156.49548100000001</v>
      </c>
      <c r="L36" s="349">
        <v>19.977525</v>
      </c>
      <c r="M36" s="349">
        <v>100.146129</v>
      </c>
      <c r="N36" s="349">
        <v>276.61913399999997</v>
      </c>
      <c r="O36" s="349">
        <v>153.15777600000001</v>
      </c>
      <c r="P36" s="349">
        <v>374.80558100000002</v>
      </c>
      <c r="Q36" s="349">
        <v>529.67090399999995</v>
      </c>
      <c r="R36" s="349">
        <v>1057.6342609999999</v>
      </c>
      <c r="S36" s="350">
        <v>3174.2507110000001</v>
      </c>
      <c r="T36" s="338">
        <v>164.36942300000001</v>
      </c>
      <c r="U36" s="339">
        <v>263.13037400000002</v>
      </c>
      <c r="V36" s="455">
        <v>95.373429999999999</v>
      </c>
      <c r="W36" s="455">
        <v>522.87322700000004</v>
      </c>
      <c r="X36" s="456">
        <v>279.432953</v>
      </c>
      <c r="Y36" s="349">
        <v>387.71856100000002</v>
      </c>
      <c r="Z36" s="349">
        <v>325.27800500000001</v>
      </c>
      <c r="AA36" s="349">
        <v>199.59147300000001</v>
      </c>
      <c r="AB36" s="349">
        <v>912.58803899999998</v>
      </c>
      <c r="AC36" s="349">
        <v>398.60671100000002</v>
      </c>
      <c r="AD36" s="349">
        <v>447.73556000000002</v>
      </c>
      <c r="AE36" s="349">
        <v>395.45938000000001</v>
      </c>
      <c r="AF36" s="349">
        <v>1241.8016500000001</v>
      </c>
      <c r="AG36" s="349">
        <v>385.45606099999998</v>
      </c>
      <c r="AH36" s="349">
        <v>346.33088199999997</v>
      </c>
      <c r="AI36" s="349">
        <v>203.54106899999999</v>
      </c>
      <c r="AJ36" s="349">
        <v>935.32801199999994</v>
      </c>
      <c r="AK36" s="349">
        <v>356.36163499999998</v>
      </c>
      <c r="AL36" s="349">
        <v>343.46432399999998</v>
      </c>
      <c r="AM36" s="349">
        <v>541.79949599999998</v>
      </c>
      <c r="AN36" s="349">
        <v>1241.625454</v>
      </c>
      <c r="AO36" s="350">
        <v>4331.3431549999996</v>
      </c>
      <c r="AP36" s="454">
        <v>1213.0757900000001</v>
      </c>
      <c r="AQ36" s="455">
        <v>1182.3587439999999</v>
      </c>
      <c r="AR36" s="455">
        <v>1076.042418</v>
      </c>
      <c r="AS36" s="455">
        <v>3471.4769510000001</v>
      </c>
      <c r="AT36" s="456">
        <v>1101.8525669999999</v>
      </c>
      <c r="AU36" s="98" t="s">
        <v>288</v>
      </c>
      <c r="AV36" s="99">
        <v>30</v>
      </c>
      <c r="AW36" s="235"/>
    </row>
    <row r="37" spans="1:49" ht="18" customHeight="1" x14ac:dyDescent="0.5">
      <c r="A37" s="94">
        <v>31</v>
      </c>
      <c r="B37" s="71" t="s">
        <v>197</v>
      </c>
      <c r="C37" s="347">
        <v>650.18712200000004</v>
      </c>
      <c r="D37" s="347">
        <v>670.16329199999996</v>
      </c>
      <c r="E37" s="347">
        <v>936.08587799999998</v>
      </c>
      <c r="F37" s="347">
        <v>2256.4362919999999</v>
      </c>
      <c r="G37" s="347">
        <v>937.73211300000003</v>
      </c>
      <c r="H37" s="347">
        <v>759.20443999999998</v>
      </c>
      <c r="I37" s="347">
        <v>675.29504299999996</v>
      </c>
      <c r="J37" s="347">
        <v>2372.2315960000001</v>
      </c>
      <c r="K37" s="347">
        <v>933.198892</v>
      </c>
      <c r="L37" s="347">
        <v>563.49267699999996</v>
      </c>
      <c r="M37" s="347">
        <v>572.08045300000003</v>
      </c>
      <c r="N37" s="347">
        <v>2068.772023</v>
      </c>
      <c r="O37" s="347">
        <v>501.51302600000002</v>
      </c>
      <c r="P37" s="347">
        <v>637.83648000000005</v>
      </c>
      <c r="Q37" s="347">
        <v>631.39990899999998</v>
      </c>
      <c r="R37" s="347">
        <v>1770.7494139999999</v>
      </c>
      <c r="S37" s="348">
        <v>8468.1893259999997</v>
      </c>
      <c r="T37" s="336">
        <v>6.1293600000000001</v>
      </c>
      <c r="U37" s="337">
        <v>2.2399909999999998</v>
      </c>
      <c r="V37" s="452">
        <v>4.9708629999999996</v>
      </c>
      <c r="W37" s="452">
        <v>13.340214</v>
      </c>
      <c r="X37" s="453">
        <v>89.722855999999993</v>
      </c>
      <c r="Y37" s="347">
        <v>526.74572499999999</v>
      </c>
      <c r="Z37" s="347">
        <v>410.42733900000002</v>
      </c>
      <c r="AA37" s="347">
        <v>525.54513499999996</v>
      </c>
      <c r="AB37" s="347">
        <v>1462.7181989999999</v>
      </c>
      <c r="AC37" s="347">
        <v>590.48290299999996</v>
      </c>
      <c r="AD37" s="347">
        <v>784.08592399999998</v>
      </c>
      <c r="AE37" s="347">
        <v>530.664804</v>
      </c>
      <c r="AF37" s="347">
        <v>1905.2336310000001</v>
      </c>
      <c r="AG37" s="347">
        <v>614.11681899999996</v>
      </c>
      <c r="AH37" s="347">
        <v>525.79567799999995</v>
      </c>
      <c r="AI37" s="347">
        <v>571.577765</v>
      </c>
      <c r="AJ37" s="347">
        <v>1711.4902629999999</v>
      </c>
      <c r="AK37" s="347">
        <v>523.33315800000003</v>
      </c>
      <c r="AL37" s="347">
        <v>557.34369900000002</v>
      </c>
      <c r="AM37" s="347">
        <v>422.60201699999999</v>
      </c>
      <c r="AN37" s="347">
        <v>1503.278873</v>
      </c>
      <c r="AO37" s="348">
        <v>6582.7209659999999</v>
      </c>
      <c r="AP37" s="451">
        <v>456.07406300000002</v>
      </c>
      <c r="AQ37" s="452">
        <v>661.95199700000001</v>
      </c>
      <c r="AR37" s="452">
        <v>1124.70984</v>
      </c>
      <c r="AS37" s="452">
        <v>2242.7359000000001</v>
      </c>
      <c r="AT37" s="453">
        <v>522.53232200000002</v>
      </c>
      <c r="AU37" s="95" t="s">
        <v>297</v>
      </c>
      <c r="AV37" s="96">
        <v>31</v>
      </c>
      <c r="AW37" s="235"/>
    </row>
    <row r="38" spans="1:49" ht="18" customHeight="1" x14ac:dyDescent="0.5">
      <c r="A38" s="97">
        <v>32</v>
      </c>
      <c r="B38" s="77" t="s">
        <v>32</v>
      </c>
      <c r="C38" s="349">
        <v>1024.069763</v>
      </c>
      <c r="D38" s="349">
        <v>304.13517000000002</v>
      </c>
      <c r="E38" s="349">
        <v>798.57201699999996</v>
      </c>
      <c r="F38" s="349">
        <v>2126.7769499999999</v>
      </c>
      <c r="G38" s="349">
        <v>1109.460593</v>
      </c>
      <c r="H38" s="349">
        <v>1078.2838489999999</v>
      </c>
      <c r="I38" s="349">
        <v>1150.0709790000001</v>
      </c>
      <c r="J38" s="349">
        <v>3337.8154209999998</v>
      </c>
      <c r="K38" s="349">
        <v>948.75060299999996</v>
      </c>
      <c r="L38" s="349">
        <v>704.59857</v>
      </c>
      <c r="M38" s="349">
        <v>727.99681699999996</v>
      </c>
      <c r="N38" s="349">
        <v>2381.3459899999998</v>
      </c>
      <c r="O38" s="349">
        <v>689.176782</v>
      </c>
      <c r="P38" s="349">
        <v>10.64256</v>
      </c>
      <c r="Q38" s="349">
        <v>5.6407179999999997</v>
      </c>
      <c r="R38" s="349">
        <v>705.46006</v>
      </c>
      <c r="S38" s="350">
        <v>8551.3984209999999</v>
      </c>
      <c r="T38" s="338">
        <v>624.62976600000002</v>
      </c>
      <c r="U38" s="339">
        <v>550.30858599999999</v>
      </c>
      <c r="V38" s="455">
        <v>756.22729900000002</v>
      </c>
      <c r="W38" s="455">
        <v>1931.1656519999999</v>
      </c>
      <c r="X38" s="456">
        <v>437.43724800000001</v>
      </c>
      <c r="Y38" s="349">
        <v>20.527747999999999</v>
      </c>
      <c r="Z38" s="349">
        <v>19.555903000000001</v>
      </c>
      <c r="AA38" s="349">
        <v>21.844977</v>
      </c>
      <c r="AB38" s="349">
        <v>61.928628000000003</v>
      </c>
      <c r="AC38" s="349">
        <v>19.249842999999998</v>
      </c>
      <c r="AD38" s="349">
        <v>20.251649</v>
      </c>
      <c r="AE38" s="349">
        <v>16.428961000000001</v>
      </c>
      <c r="AF38" s="349">
        <v>55.930452000000002</v>
      </c>
      <c r="AG38" s="349">
        <v>18.547174999999999</v>
      </c>
      <c r="AH38" s="349">
        <v>24.262419999999999</v>
      </c>
      <c r="AI38" s="349">
        <v>21.717455000000001</v>
      </c>
      <c r="AJ38" s="349">
        <v>64.527049000000005</v>
      </c>
      <c r="AK38" s="349">
        <v>23.387581000000001</v>
      </c>
      <c r="AL38" s="349">
        <v>26.479410000000001</v>
      </c>
      <c r="AM38" s="349">
        <v>28.665945000000001</v>
      </c>
      <c r="AN38" s="349">
        <v>78.532936000000007</v>
      </c>
      <c r="AO38" s="350">
        <v>260.91906499999999</v>
      </c>
      <c r="AP38" s="454">
        <v>442.177774</v>
      </c>
      <c r="AQ38" s="455">
        <v>556.73056999999994</v>
      </c>
      <c r="AR38" s="455">
        <v>367.937455</v>
      </c>
      <c r="AS38" s="455">
        <v>1366.8457989999999</v>
      </c>
      <c r="AT38" s="456">
        <v>393.50708400000002</v>
      </c>
      <c r="AU38" s="98" t="s">
        <v>268</v>
      </c>
      <c r="AV38" s="99">
        <v>32</v>
      </c>
      <c r="AW38" s="235"/>
    </row>
    <row r="39" spans="1:49" ht="18" customHeight="1" x14ac:dyDescent="0.5">
      <c r="A39" s="94">
        <v>33</v>
      </c>
      <c r="B39" s="71" t="s">
        <v>210</v>
      </c>
      <c r="C39" s="347">
        <v>4.5227930000000001</v>
      </c>
      <c r="D39" s="347">
        <v>2.3843000000000001</v>
      </c>
      <c r="E39" s="347">
        <v>126.75005299999999</v>
      </c>
      <c r="F39" s="347">
        <v>133.65714600000001</v>
      </c>
      <c r="G39" s="347">
        <v>126.940693</v>
      </c>
      <c r="H39" s="347">
        <v>16.658884</v>
      </c>
      <c r="I39" s="347">
        <v>4.5536810000000001</v>
      </c>
      <c r="J39" s="347">
        <v>148.15325799999999</v>
      </c>
      <c r="K39" s="347">
        <v>7.6077579999999996</v>
      </c>
      <c r="L39" s="347">
        <v>164.27043599999999</v>
      </c>
      <c r="M39" s="347">
        <v>284.46115099999997</v>
      </c>
      <c r="N39" s="347">
        <v>456.33934499999998</v>
      </c>
      <c r="O39" s="347">
        <v>5.0241160000000002</v>
      </c>
      <c r="P39" s="347">
        <v>4.507034</v>
      </c>
      <c r="Q39" s="347">
        <v>37.624755</v>
      </c>
      <c r="R39" s="347">
        <v>47.155904999999997</v>
      </c>
      <c r="S39" s="348">
        <v>785.30565300000001</v>
      </c>
      <c r="T39" s="336">
        <v>740.91020900000001</v>
      </c>
      <c r="U39" s="337">
        <v>748.80072099999995</v>
      </c>
      <c r="V39" s="452">
        <v>907.10997899999995</v>
      </c>
      <c r="W39" s="452">
        <v>2396.820909</v>
      </c>
      <c r="X39" s="453">
        <v>1117.400202</v>
      </c>
      <c r="Y39" s="347">
        <v>1022.034488</v>
      </c>
      <c r="Z39" s="347">
        <v>756.08839999999998</v>
      </c>
      <c r="AA39" s="347">
        <v>523.861222</v>
      </c>
      <c r="AB39" s="347">
        <v>2301.9841099999999</v>
      </c>
      <c r="AC39" s="347">
        <v>770.09695799999997</v>
      </c>
      <c r="AD39" s="347">
        <v>1238.5445790000001</v>
      </c>
      <c r="AE39" s="347">
        <v>866.365544</v>
      </c>
      <c r="AF39" s="347">
        <v>2875.0070810000002</v>
      </c>
      <c r="AG39" s="347">
        <v>608.34097599999996</v>
      </c>
      <c r="AH39" s="347">
        <v>344.76564500000001</v>
      </c>
      <c r="AI39" s="347">
        <v>376.19089400000001</v>
      </c>
      <c r="AJ39" s="347">
        <v>1329.2975160000001</v>
      </c>
      <c r="AK39" s="347">
        <v>670.51756599999999</v>
      </c>
      <c r="AL39" s="347">
        <v>644.07743100000005</v>
      </c>
      <c r="AM39" s="347">
        <v>421.66738199999998</v>
      </c>
      <c r="AN39" s="347">
        <v>1736.2623799999999</v>
      </c>
      <c r="AO39" s="348">
        <v>8242.5510859999995</v>
      </c>
      <c r="AP39" s="451">
        <v>133.578067</v>
      </c>
      <c r="AQ39" s="452">
        <v>117.276905</v>
      </c>
      <c r="AR39" s="452">
        <v>183.26044300000001</v>
      </c>
      <c r="AS39" s="452">
        <v>434.11541599999998</v>
      </c>
      <c r="AT39" s="453">
        <v>288.20219700000001</v>
      </c>
      <c r="AU39" s="95" t="s">
        <v>271</v>
      </c>
      <c r="AV39" s="96">
        <v>33</v>
      </c>
      <c r="AW39" s="235"/>
    </row>
    <row r="40" spans="1:49" ht="18" customHeight="1" x14ac:dyDescent="0.5">
      <c r="A40" s="97">
        <v>34</v>
      </c>
      <c r="B40" s="77" t="s">
        <v>645</v>
      </c>
      <c r="C40" s="349">
        <v>648.98169399999995</v>
      </c>
      <c r="D40" s="349">
        <v>639.68251399999997</v>
      </c>
      <c r="E40" s="349">
        <v>692.33113000000003</v>
      </c>
      <c r="F40" s="349">
        <v>1980.9953390000001</v>
      </c>
      <c r="G40" s="349">
        <v>695.077584</v>
      </c>
      <c r="H40" s="349">
        <v>740.15708099999995</v>
      </c>
      <c r="I40" s="349">
        <v>596.21637299999998</v>
      </c>
      <c r="J40" s="349">
        <v>2031.4510379999999</v>
      </c>
      <c r="K40" s="349">
        <v>739.18564500000002</v>
      </c>
      <c r="L40" s="349">
        <v>1034.8686949999999</v>
      </c>
      <c r="M40" s="349">
        <v>706.52081299999998</v>
      </c>
      <c r="N40" s="349">
        <v>2480.5751519999999</v>
      </c>
      <c r="O40" s="349">
        <v>728.23240899999996</v>
      </c>
      <c r="P40" s="349">
        <v>771.17409899999996</v>
      </c>
      <c r="Q40" s="349">
        <v>861.09867299999996</v>
      </c>
      <c r="R40" s="349">
        <v>2360.505181</v>
      </c>
      <c r="S40" s="350">
        <v>8853.5267100000001</v>
      </c>
      <c r="T40" s="338">
        <v>0</v>
      </c>
      <c r="U40" s="339">
        <v>171.92176599999999</v>
      </c>
      <c r="V40" s="455">
        <v>915.092221</v>
      </c>
      <c r="W40" s="455">
        <v>1087.013987</v>
      </c>
      <c r="X40" s="456">
        <v>0</v>
      </c>
      <c r="Y40" s="349">
        <v>167.621196</v>
      </c>
      <c r="Z40" s="349">
        <v>136.78825900000001</v>
      </c>
      <c r="AA40" s="349">
        <v>123.36824900000001</v>
      </c>
      <c r="AB40" s="349">
        <v>427.77770299999997</v>
      </c>
      <c r="AC40" s="349">
        <v>122.695105</v>
      </c>
      <c r="AD40" s="349">
        <v>126.366165</v>
      </c>
      <c r="AE40" s="349">
        <v>106.814263</v>
      </c>
      <c r="AF40" s="349">
        <v>355.87553400000002</v>
      </c>
      <c r="AG40" s="349">
        <v>165.29882699999999</v>
      </c>
      <c r="AH40" s="349">
        <v>120.189314</v>
      </c>
      <c r="AI40" s="349">
        <v>127.099833</v>
      </c>
      <c r="AJ40" s="349">
        <v>412.58797499999997</v>
      </c>
      <c r="AK40" s="349">
        <v>135.609228</v>
      </c>
      <c r="AL40" s="349">
        <v>176.004098</v>
      </c>
      <c r="AM40" s="349">
        <v>142.60171</v>
      </c>
      <c r="AN40" s="349">
        <v>454.215036</v>
      </c>
      <c r="AO40" s="350">
        <v>1650.456248</v>
      </c>
      <c r="AP40" s="454">
        <v>0</v>
      </c>
      <c r="AQ40" s="455">
        <v>4.9950000000000003E-3</v>
      </c>
      <c r="AR40" s="455">
        <v>0</v>
      </c>
      <c r="AS40" s="455">
        <v>4.9950000000000003E-3</v>
      </c>
      <c r="AT40" s="456">
        <v>6.7479999999999997E-3</v>
      </c>
      <c r="AU40" s="98" t="s">
        <v>650</v>
      </c>
      <c r="AV40" s="99">
        <v>34</v>
      </c>
      <c r="AW40" s="235"/>
    </row>
    <row r="41" spans="1:49" ht="18" customHeight="1" x14ac:dyDescent="0.5">
      <c r="A41" s="94">
        <v>35</v>
      </c>
      <c r="B41" s="71" t="s">
        <v>84</v>
      </c>
      <c r="C41" s="347">
        <v>641.69835999999998</v>
      </c>
      <c r="D41" s="347">
        <v>206.73155199999999</v>
      </c>
      <c r="E41" s="347">
        <v>366.67997200000002</v>
      </c>
      <c r="F41" s="347">
        <v>1215.1098850000001</v>
      </c>
      <c r="G41" s="347">
        <v>386.79447900000002</v>
      </c>
      <c r="H41" s="347">
        <v>575.39410299999997</v>
      </c>
      <c r="I41" s="347">
        <v>322.45721700000001</v>
      </c>
      <c r="J41" s="347">
        <v>1284.645798</v>
      </c>
      <c r="K41" s="347">
        <v>226.446</v>
      </c>
      <c r="L41" s="347">
        <v>329.79244899999998</v>
      </c>
      <c r="M41" s="347">
        <v>620.26620500000001</v>
      </c>
      <c r="N41" s="347">
        <v>1176.5046540000001</v>
      </c>
      <c r="O41" s="347">
        <v>337.60513800000001</v>
      </c>
      <c r="P41" s="347">
        <v>330.74159700000001</v>
      </c>
      <c r="Q41" s="347">
        <v>322.59960999999998</v>
      </c>
      <c r="R41" s="347">
        <v>990.94634499999995</v>
      </c>
      <c r="S41" s="348">
        <v>4667.2066830000003</v>
      </c>
      <c r="T41" s="336">
        <v>371.543565</v>
      </c>
      <c r="U41" s="337">
        <v>186.82721699999999</v>
      </c>
      <c r="V41" s="452">
        <v>770.82305699999995</v>
      </c>
      <c r="W41" s="452">
        <v>1329.1938399999999</v>
      </c>
      <c r="X41" s="453">
        <v>302.602645</v>
      </c>
      <c r="Y41" s="347">
        <v>101.243759</v>
      </c>
      <c r="Z41" s="347">
        <v>63.243513999999998</v>
      </c>
      <c r="AA41" s="347">
        <v>64.368562999999995</v>
      </c>
      <c r="AB41" s="347">
        <v>228.85583600000001</v>
      </c>
      <c r="AC41" s="347">
        <v>88.957076000000001</v>
      </c>
      <c r="AD41" s="347">
        <v>406.34957500000002</v>
      </c>
      <c r="AE41" s="347">
        <v>222.42126200000001</v>
      </c>
      <c r="AF41" s="347">
        <v>717.72791299999994</v>
      </c>
      <c r="AG41" s="347">
        <v>213.41322199999999</v>
      </c>
      <c r="AH41" s="347">
        <v>101.91588299999999</v>
      </c>
      <c r="AI41" s="347">
        <v>115.31500800000001</v>
      </c>
      <c r="AJ41" s="347">
        <v>430.64411200000001</v>
      </c>
      <c r="AK41" s="347">
        <v>86.195363999999998</v>
      </c>
      <c r="AL41" s="347">
        <v>89.250243999999995</v>
      </c>
      <c r="AM41" s="347">
        <v>173.36092500000001</v>
      </c>
      <c r="AN41" s="347">
        <v>348.806533</v>
      </c>
      <c r="AO41" s="348">
        <v>1726.0343949999999</v>
      </c>
      <c r="AP41" s="451">
        <v>225.13033100000001</v>
      </c>
      <c r="AQ41" s="452">
        <v>193.07303400000001</v>
      </c>
      <c r="AR41" s="452">
        <v>124.705989</v>
      </c>
      <c r="AS41" s="452">
        <v>542.90935400000001</v>
      </c>
      <c r="AT41" s="453">
        <v>208.59468899999999</v>
      </c>
      <c r="AU41" s="95" t="s">
        <v>332</v>
      </c>
      <c r="AV41" s="96">
        <v>35</v>
      </c>
      <c r="AW41" s="235"/>
    </row>
    <row r="42" spans="1:49" ht="18" customHeight="1" x14ac:dyDescent="0.5">
      <c r="A42" s="97">
        <v>36</v>
      </c>
      <c r="B42" s="77" t="s">
        <v>207</v>
      </c>
      <c r="C42" s="349">
        <v>763.80298300000004</v>
      </c>
      <c r="D42" s="349">
        <v>337.93303600000002</v>
      </c>
      <c r="E42" s="349">
        <v>394.84422599999999</v>
      </c>
      <c r="F42" s="349">
        <v>1496.5802450000001</v>
      </c>
      <c r="G42" s="349">
        <v>1736.973506</v>
      </c>
      <c r="H42" s="349">
        <v>556.39294199999995</v>
      </c>
      <c r="I42" s="349">
        <v>527.906882</v>
      </c>
      <c r="J42" s="349">
        <v>2821.2733290000001</v>
      </c>
      <c r="K42" s="349">
        <v>780.52236000000005</v>
      </c>
      <c r="L42" s="349">
        <v>383.32830999999999</v>
      </c>
      <c r="M42" s="349">
        <v>637.10684900000001</v>
      </c>
      <c r="N42" s="349">
        <v>1800.9575179999999</v>
      </c>
      <c r="O42" s="349">
        <v>474.61997500000001</v>
      </c>
      <c r="P42" s="349">
        <v>693.20182899999998</v>
      </c>
      <c r="Q42" s="349">
        <v>791.00613499999997</v>
      </c>
      <c r="R42" s="349">
        <v>1958.8279379999999</v>
      </c>
      <c r="S42" s="350">
        <v>8077.6390309999997</v>
      </c>
      <c r="T42" s="338">
        <v>16.349526000000001</v>
      </c>
      <c r="U42" s="339">
        <v>30.017552999999999</v>
      </c>
      <c r="V42" s="455">
        <v>38.053635</v>
      </c>
      <c r="W42" s="455">
        <v>84.420714000000004</v>
      </c>
      <c r="X42" s="456">
        <v>41.494591</v>
      </c>
      <c r="Y42" s="349">
        <v>69.374503000000004</v>
      </c>
      <c r="Z42" s="349">
        <v>248.99883500000001</v>
      </c>
      <c r="AA42" s="349">
        <v>48.565387000000001</v>
      </c>
      <c r="AB42" s="349">
        <v>366.93872499999998</v>
      </c>
      <c r="AC42" s="349">
        <v>65.533908999999994</v>
      </c>
      <c r="AD42" s="349">
        <v>74.671235999999993</v>
      </c>
      <c r="AE42" s="349">
        <v>122.18462700000001</v>
      </c>
      <c r="AF42" s="349">
        <v>262.38977199999999</v>
      </c>
      <c r="AG42" s="349">
        <v>50.093406999999999</v>
      </c>
      <c r="AH42" s="349">
        <v>109.797234</v>
      </c>
      <c r="AI42" s="349">
        <v>76.019617999999994</v>
      </c>
      <c r="AJ42" s="349">
        <v>235.910258</v>
      </c>
      <c r="AK42" s="349">
        <v>53.357170000000004</v>
      </c>
      <c r="AL42" s="349">
        <v>199.10562400000001</v>
      </c>
      <c r="AM42" s="349">
        <v>119.677948</v>
      </c>
      <c r="AN42" s="349">
        <v>372.14074199999999</v>
      </c>
      <c r="AO42" s="350">
        <v>1237.3794969999999</v>
      </c>
      <c r="AP42" s="454">
        <v>569.55659600000001</v>
      </c>
      <c r="AQ42" s="455">
        <v>515.670613</v>
      </c>
      <c r="AR42" s="455">
        <v>736.61016300000006</v>
      </c>
      <c r="AS42" s="455">
        <v>1821.8373710000001</v>
      </c>
      <c r="AT42" s="456">
        <v>1218.8020899999999</v>
      </c>
      <c r="AU42" s="98" t="s">
        <v>317</v>
      </c>
      <c r="AV42" s="99">
        <v>36</v>
      </c>
      <c r="AW42" s="235"/>
    </row>
    <row r="43" spans="1:49" ht="18" customHeight="1" x14ac:dyDescent="0.5">
      <c r="A43" s="94">
        <v>37</v>
      </c>
      <c r="B43" s="71" t="s">
        <v>48</v>
      </c>
      <c r="C43" s="347">
        <v>520.72857999999997</v>
      </c>
      <c r="D43" s="347">
        <v>523.54014500000005</v>
      </c>
      <c r="E43" s="347">
        <v>539.70710399999996</v>
      </c>
      <c r="F43" s="347">
        <v>1583.975829</v>
      </c>
      <c r="G43" s="347">
        <v>415.71958699999999</v>
      </c>
      <c r="H43" s="347">
        <v>499.98521799999997</v>
      </c>
      <c r="I43" s="347">
        <v>448.08623499999999</v>
      </c>
      <c r="J43" s="347">
        <v>1363.7910400000001</v>
      </c>
      <c r="K43" s="347">
        <v>628.63962000000004</v>
      </c>
      <c r="L43" s="347">
        <v>572.75932799999998</v>
      </c>
      <c r="M43" s="347">
        <v>550.77591700000005</v>
      </c>
      <c r="N43" s="347">
        <v>1752.174865</v>
      </c>
      <c r="O43" s="347">
        <v>565.94017199999996</v>
      </c>
      <c r="P43" s="347">
        <v>429.27731499999999</v>
      </c>
      <c r="Q43" s="347">
        <v>532.17891199999997</v>
      </c>
      <c r="R43" s="347">
        <v>1527.396399</v>
      </c>
      <c r="S43" s="348">
        <v>6227.3381330000002</v>
      </c>
      <c r="T43" s="336">
        <v>318.80185799999998</v>
      </c>
      <c r="U43" s="337">
        <v>721.22171000000003</v>
      </c>
      <c r="V43" s="452">
        <v>654.32156999999995</v>
      </c>
      <c r="W43" s="452">
        <v>1694.345139</v>
      </c>
      <c r="X43" s="453">
        <v>1610.111942</v>
      </c>
      <c r="Y43" s="347">
        <v>45.360576999999999</v>
      </c>
      <c r="Z43" s="347">
        <v>37.325921999999998</v>
      </c>
      <c r="AA43" s="347">
        <v>64.217675</v>
      </c>
      <c r="AB43" s="347">
        <v>146.90417299999999</v>
      </c>
      <c r="AC43" s="347">
        <v>57.068587000000001</v>
      </c>
      <c r="AD43" s="347">
        <v>61.305422999999998</v>
      </c>
      <c r="AE43" s="347">
        <v>30.779191999999998</v>
      </c>
      <c r="AF43" s="347">
        <v>149.15320199999999</v>
      </c>
      <c r="AG43" s="347">
        <v>23.600306</v>
      </c>
      <c r="AH43" s="347">
        <v>36.548554000000003</v>
      </c>
      <c r="AI43" s="347">
        <v>38.154195999999999</v>
      </c>
      <c r="AJ43" s="347">
        <v>98.303056999999995</v>
      </c>
      <c r="AK43" s="347">
        <v>46.197715000000002</v>
      </c>
      <c r="AL43" s="347">
        <v>46.805176000000003</v>
      </c>
      <c r="AM43" s="347">
        <v>48.808216000000002</v>
      </c>
      <c r="AN43" s="347">
        <v>141.81110699999999</v>
      </c>
      <c r="AO43" s="348">
        <v>536.17153800000006</v>
      </c>
      <c r="AP43" s="451">
        <v>109.98929699999999</v>
      </c>
      <c r="AQ43" s="452">
        <v>132.02866499999999</v>
      </c>
      <c r="AR43" s="452">
        <v>92.903857000000002</v>
      </c>
      <c r="AS43" s="452">
        <v>334.92181900000003</v>
      </c>
      <c r="AT43" s="453">
        <v>360.13907</v>
      </c>
      <c r="AU43" s="95" t="s">
        <v>281</v>
      </c>
      <c r="AV43" s="96">
        <v>37</v>
      </c>
      <c r="AW43" s="235"/>
    </row>
    <row r="44" spans="1:49" ht="18" customHeight="1" x14ac:dyDescent="0.5">
      <c r="A44" s="97">
        <v>38</v>
      </c>
      <c r="B44" s="77" t="s">
        <v>43</v>
      </c>
      <c r="C44" s="349">
        <v>38.644936000000001</v>
      </c>
      <c r="D44" s="349">
        <v>216.40589600000001</v>
      </c>
      <c r="E44" s="349">
        <v>78.178610000000006</v>
      </c>
      <c r="F44" s="349">
        <v>333.22944200000001</v>
      </c>
      <c r="G44" s="349">
        <v>62.510531</v>
      </c>
      <c r="H44" s="349">
        <v>15.280799999999999</v>
      </c>
      <c r="I44" s="349">
        <v>26.695409000000001</v>
      </c>
      <c r="J44" s="349">
        <v>104.48674</v>
      </c>
      <c r="K44" s="349">
        <v>19.064170000000001</v>
      </c>
      <c r="L44" s="349">
        <v>31.802462999999999</v>
      </c>
      <c r="M44" s="349">
        <v>38.665945000000001</v>
      </c>
      <c r="N44" s="349">
        <v>89.532578000000001</v>
      </c>
      <c r="O44" s="349">
        <v>51.071195000000003</v>
      </c>
      <c r="P44" s="349">
        <v>64.071639000000005</v>
      </c>
      <c r="Q44" s="349">
        <v>126.815887</v>
      </c>
      <c r="R44" s="349">
        <v>241.958721</v>
      </c>
      <c r="S44" s="350">
        <v>769.20748200000003</v>
      </c>
      <c r="T44" s="338">
        <v>340.55017400000003</v>
      </c>
      <c r="U44" s="339">
        <v>170.825726</v>
      </c>
      <c r="V44" s="455">
        <v>675.63301300000001</v>
      </c>
      <c r="W44" s="455">
        <v>1187.0089129999999</v>
      </c>
      <c r="X44" s="456">
        <v>1175.7090920000001</v>
      </c>
      <c r="Y44" s="349">
        <v>353.94262900000001</v>
      </c>
      <c r="Z44" s="349">
        <v>393.71413899999999</v>
      </c>
      <c r="AA44" s="349">
        <v>432.83410900000001</v>
      </c>
      <c r="AB44" s="349">
        <v>1180.490877</v>
      </c>
      <c r="AC44" s="349">
        <v>269.91755000000001</v>
      </c>
      <c r="AD44" s="349">
        <v>404.64671199999998</v>
      </c>
      <c r="AE44" s="349">
        <v>235.46491900000001</v>
      </c>
      <c r="AF44" s="349">
        <v>910.02918099999999</v>
      </c>
      <c r="AG44" s="349">
        <v>345.82225599999998</v>
      </c>
      <c r="AH44" s="349">
        <v>409.96975099999997</v>
      </c>
      <c r="AI44" s="349">
        <v>284.72982100000002</v>
      </c>
      <c r="AJ44" s="349">
        <v>1040.5218279999999</v>
      </c>
      <c r="AK44" s="349">
        <v>453.82137</v>
      </c>
      <c r="AL44" s="349">
        <v>507.182232</v>
      </c>
      <c r="AM44" s="349">
        <v>498.03834799999998</v>
      </c>
      <c r="AN44" s="349">
        <v>1459.04195</v>
      </c>
      <c r="AO44" s="350">
        <v>4590.0838359999998</v>
      </c>
      <c r="AP44" s="454">
        <v>48.167808999999998</v>
      </c>
      <c r="AQ44" s="455">
        <v>42.533563000000001</v>
      </c>
      <c r="AR44" s="455">
        <v>44.626412999999999</v>
      </c>
      <c r="AS44" s="455">
        <v>135.327786</v>
      </c>
      <c r="AT44" s="456">
        <v>38.002488999999997</v>
      </c>
      <c r="AU44" s="98" t="s">
        <v>274</v>
      </c>
      <c r="AV44" s="99">
        <v>38</v>
      </c>
      <c r="AW44" s="235"/>
    </row>
    <row r="45" spans="1:49" ht="18" customHeight="1" x14ac:dyDescent="0.5">
      <c r="A45" s="94">
        <v>39</v>
      </c>
      <c r="B45" s="71" t="s">
        <v>143</v>
      </c>
      <c r="C45" s="347">
        <v>2.6954959999999999</v>
      </c>
      <c r="D45" s="347">
        <v>4.2295790000000002</v>
      </c>
      <c r="E45" s="347">
        <v>3.3897930000000001</v>
      </c>
      <c r="F45" s="347">
        <v>10.314868000000001</v>
      </c>
      <c r="G45" s="347">
        <v>15.138237999999999</v>
      </c>
      <c r="H45" s="347">
        <v>9.8183500000000006</v>
      </c>
      <c r="I45" s="347">
        <v>10.235388</v>
      </c>
      <c r="J45" s="347">
        <v>35.191975999999997</v>
      </c>
      <c r="K45" s="347">
        <v>5.4414239999999996</v>
      </c>
      <c r="L45" s="347">
        <v>5.7513769999999997</v>
      </c>
      <c r="M45" s="347">
        <v>6.5918720000000004</v>
      </c>
      <c r="N45" s="347">
        <v>17.784673999999999</v>
      </c>
      <c r="O45" s="347">
        <v>3.8812500000000001</v>
      </c>
      <c r="P45" s="347">
        <v>71.510857999999999</v>
      </c>
      <c r="Q45" s="347">
        <v>5.5962730000000001</v>
      </c>
      <c r="R45" s="347">
        <v>80.988381000000004</v>
      </c>
      <c r="S45" s="348">
        <v>144.279899</v>
      </c>
      <c r="T45" s="336">
        <v>117.44548500000001</v>
      </c>
      <c r="U45" s="337">
        <v>4.7779670000000003</v>
      </c>
      <c r="V45" s="452">
        <v>176.55542800000001</v>
      </c>
      <c r="W45" s="452">
        <v>298.77888100000001</v>
      </c>
      <c r="X45" s="453">
        <v>145.716497</v>
      </c>
      <c r="Y45" s="347">
        <v>621.40657299999998</v>
      </c>
      <c r="Z45" s="347">
        <v>544.33227499999998</v>
      </c>
      <c r="AA45" s="347">
        <v>646.57286599999998</v>
      </c>
      <c r="AB45" s="347">
        <v>1812.3117139999999</v>
      </c>
      <c r="AC45" s="347">
        <v>717.36097800000005</v>
      </c>
      <c r="AD45" s="347">
        <v>764.13664300000005</v>
      </c>
      <c r="AE45" s="347">
        <v>712.17908499999999</v>
      </c>
      <c r="AF45" s="347">
        <v>2193.6767070000001</v>
      </c>
      <c r="AG45" s="347">
        <v>709.07039799999995</v>
      </c>
      <c r="AH45" s="347">
        <v>1223.368976</v>
      </c>
      <c r="AI45" s="347">
        <v>666.06972299999995</v>
      </c>
      <c r="AJ45" s="347">
        <v>2598.5090960000002</v>
      </c>
      <c r="AK45" s="347">
        <v>730.12081599999999</v>
      </c>
      <c r="AL45" s="347">
        <v>555.52243199999998</v>
      </c>
      <c r="AM45" s="347">
        <v>531.04570200000001</v>
      </c>
      <c r="AN45" s="347">
        <v>1816.6889510000001</v>
      </c>
      <c r="AO45" s="348">
        <v>8421.1864669999995</v>
      </c>
      <c r="AP45" s="451">
        <v>562.47142499999995</v>
      </c>
      <c r="AQ45" s="452">
        <v>889.72515399999997</v>
      </c>
      <c r="AR45" s="452">
        <v>535.16675499999997</v>
      </c>
      <c r="AS45" s="452">
        <v>1987.3633339999999</v>
      </c>
      <c r="AT45" s="453">
        <v>312.06170500000002</v>
      </c>
      <c r="AU45" s="95" t="s">
        <v>330</v>
      </c>
      <c r="AV45" s="96">
        <v>39</v>
      </c>
      <c r="AW45" s="235"/>
    </row>
    <row r="46" spans="1:49" ht="18" customHeight="1" x14ac:dyDescent="0.5">
      <c r="A46" s="97">
        <v>40</v>
      </c>
      <c r="B46" s="77" t="s">
        <v>211</v>
      </c>
      <c r="C46" s="349">
        <v>322.79744799999997</v>
      </c>
      <c r="D46" s="349">
        <v>614.96143099999995</v>
      </c>
      <c r="E46" s="349">
        <v>876.82313299999998</v>
      </c>
      <c r="F46" s="349">
        <v>1814.582013</v>
      </c>
      <c r="G46" s="349">
        <v>403.82439099999999</v>
      </c>
      <c r="H46" s="349">
        <v>379.18129099999999</v>
      </c>
      <c r="I46" s="349">
        <v>447.173855</v>
      </c>
      <c r="J46" s="349">
        <v>1230.1795360000001</v>
      </c>
      <c r="K46" s="349">
        <v>621.88896599999998</v>
      </c>
      <c r="L46" s="349">
        <v>554.21988799999997</v>
      </c>
      <c r="M46" s="349">
        <v>582.69095600000003</v>
      </c>
      <c r="N46" s="349">
        <v>1758.79981</v>
      </c>
      <c r="O46" s="349">
        <v>517.98428699999999</v>
      </c>
      <c r="P46" s="349">
        <v>584.44978900000001</v>
      </c>
      <c r="Q46" s="349">
        <v>570.92555800000002</v>
      </c>
      <c r="R46" s="349">
        <v>1673.3596339999999</v>
      </c>
      <c r="S46" s="350">
        <v>6476.9209929999997</v>
      </c>
      <c r="T46" s="338">
        <v>686.80275400000005</v>
      </c>
      <c r="U46" s="339">
        <v>643.28344900000002</v>
      </c>
      <c r="V46" s="455">
        <v>640.42333299999996</v>
      </c>
      <c r="W46" s="455">
        <v>1970.509536</v>
      </c>
      <c r="X46" s="456">
        <v>399.17776500000002</v>
      </c>
      <c r="Y46" s="349">
        <v>75.004621</v>
      </c>
      <c r="Z46" s="349">
        <v>69.756074999999996</v>
      </c>
      <c r="AA46" s="349">
        <v>70.743354999999994</v>
      </c>
      <c r="AB46" s="349">
        <v>215.504052</v>
      </c>
      <c r="AC46" s="349">
        <v>66.793233999999998</v>
      </c>
      <c r="AD46" s="349">
        <v>80.579609000000005</v>
      </c>
      <c r="AE46" s="349">
        <v>53.687246000000002</v>
      </c>
      <c r="AF46" s="349">
        <v>201.060089</v>
      </c>
      <c r="AG46" s="349">
        <v>72.5137</v>
      </c>
      <c r="AH46" s="349">
        <v>69.245146000000005</v>
      </c>
      <c r="AI46" s="349">
        <v>59.074269999999999</v>
      </c>
      <c r="AJ46" s="349">
        <v>200.83311599999999</v>
      </c>
      <c r="AK46" s="349">
        <v>89.636353</v>
      </c>
      <c r="AL46" s="349">
        <v>70.454739000000004</v>
      </c>
      <c r="AM46" s="349">
        <v>70.826676000000006</v>
      </c>
      <c r="AN46" s="349">
        <v>230.917768</v>
      </c>
      <c r="AO46" s="350">
        <v>848.31502399999999</v>
      </c>
      <c r="AP46" s="454">
        <v>71.524934999999999</v>
      </c>
      <c r="AQ46" s="455">
        <v>89.210729999999998</v>
      </c>
      <c r="AR46" s="455">
        <v>58.535260000000001</v>
      </c>
      <c r="AS46" s="455">
        <v>219.27092500000001</v>
      </c>
      <c r="AT46" s="456">
        <v>75.693025000000006</v>
      </c>
      <c r="AU46" s="98" t="s">
        <v>277</v>
      </c>
      <c r="AV46" s="99">
        <v>40</v>
      </c>
      <c r="AW46" s="235"/>
    </row>
    <row r="47" spans="1:49" ht="18" customHeight="1" x14ac:dyDescent="0.5">
      <c r="A47" s="94">
        <v>41</v>
      </c>
      <c r="B47" s="71" t="s">
        <v>39</v>
      </c>
      <c r="C47" s="347">
        <v>450.83012000000002</v>
      </c>
      <c r="D47" s="347">
        <v>282.15910600000001</v>
      </c>
      <c r="E47" s="347">
        <v>235.74909099999999</v>
      </c>
      <c r="F47" s="347">
        <v>968.73831700000005</v>
      </c>
      <c r="G47" s="347">
        <v>270.25602300000003</v>
      </c>
      <c r="H47" s="347">
        <v>256.96478300000001</v>
      </c>
      <c r="I47" s="347">
        <v>236.80209300000001</v>
      </c>
      <c r="J47" s="347">
        <v>764.02289800000005</v>
      </c>
      <c r="K47" s="347">
        <v>290.04001</v>
      </c>
      <c r="L47" s="347">
        <v>364.18851000000001</v>
      </c>
      <c r="M47" s="347">
        <v>350.46098000000001</v>
      </c>
      <c r="N47" s="347">
        <v>1004.6895</v>
      </c>
      <c r="O47" s="347">
        <v>350.76478700000001</v>
      </c>
      <c r="P47" s="347">
        <v>464.28731599999998</v>
      </c>
      <c r="Q47" s="347">
        <v>345.36227100000002</v>
      </c>
      <c r="R47" s="347">
        <v>1160.4143730000001</v>
      </c>
      <c r="S47" s="348">
        <v>3897.865088</v>
      </c>
      <c r="T47" s="336">
        <v>513.62542699999995</v>
      </c>
      <c r="U47" s="337">
        <v>458.65247299999999</v>
      </c>
      <c r="V47" s="452">
        <v>385.25098800000001</v>
      </c>
      <c r="W47" s="452">
        <v>1357.5288869999999</v>
      </c>
      <c r="X47" s="453">
        <v>496.12383599999998</v>
      </c>
      <c r="Y47" s="347">
        <v>206.33847700000001</v>
      </c>
      <c r="Z47" s="347">
        <v>169.02601999999999</v>
      </c>
      <c r="AA47" s="347">
        <v>201.85641699999999</v>
      </c>
      <c r="AB47" s="347">
        <v>577.22091399999999</v>
      </c>
      <c r="AC47" s="347">
        <v>207.99511799999999</v>
      </c>
      <c r="AD47" s="347">
        <v>191.21928700000001</v>
      </c>
      <c r="AE47" s="347">
        <v>110.68622000000001</v>
      </c>
      <c r="AF47" s="347">
        <v>509.90062399999999</v>
      </c>
      <c r="AG47" s="347">
        <v>203.86694</v>
      </c>
      <c r="AH47" s="347">
        <v>124.750041</v>
      </c>
      <c r="AI47" s="347">
        <v>76.677000000000007</v>
      </c>
      <c r="AJ47" s="347">
        <v>405.29398099999997</v>
      </c>
      <c r="AK47" s="347">
        <v>187.23360500000001</v>
      </c>
      <c r="AL47" s="347">
        <v>142.50228100000001</v>
      </c>
      <c r="AM47" s="347">
        <v>208.88606799999999</v>
      </c>
      <c r="AN47" s="347">
        <v>538.62195299999996</v>
      </c>
      <c r="AO47" s="348">
        <v>2031.037472</v>
      </c>
      <c r="AP47" s="451">
        <v>264.88757299999997</v>
      </c>
      <c r="AQ47" s="452">
        <v>260.915458</v>
      </c>
      <c r="AR47" s="452">
        <v>241.566926</v>
      </c>
      <c r="AS47" s="452">
        <v>767.369957</v>
      </c>
      <c r="AT47" s="453">
        <v>307.093614</v>
      </c>
      <c r="AU47" s="95" t="s">
        <v>275</v>
      </c>
      <c r="AV47" s="96">
        <v>41</v>
      </c>
      <c r="AW47" s="235"/>
    </row>
    <row r="48" spans="1:49" ht="18" customHeight="1" x14ac:dyDescent="0.5">
      <c r="A48" s="97">
        <v>42</v>
      </c>
      <c r="B48" s="77" t="s">
        <v>30</v>
      </c>
      <c r="C48" s="349">
        <v>627.73855400000002</v>
      </c>
      <c r="D48" s="349">
        <v>641.42022299999996</v>
      </c>
      <c r="E48" s="349">
        <v>16.421814000000001</v>
      </c>
      <c r="F48" s="349">
        <v>1285.5805909999999</v>
      </c>
      <c r="G48" s="349">
        <v>1174.315476</v>
      </c>
      <c r="H48" s="349">
        <v>987.94291599999997</v>
      </c>
      <c r="I48" s="349">
        <v>426.16979500000002</v>
      </c>
      <c r="J48" s="349">
        <v>2588.4281860000001</v>
      </c>
      <c r="K48" s="349">
        <v>371.92328900000001</v>
      </c>
      <c r="L48" s="349">
        <v>578.81964200000004</v>
      </c>
      <c r="M48" s="349">
        <v>42.654311</v>
      </c>
      <c r="N48" s="349">
        <v>993.39724200000001</v>
      </c>
      <c r="O48" s="349">
        <v>1030.0818830000001</v>
      </c>
      <c r="P48" s="349">
        <v>277.69435800000002</v>
      </c>
      <c r="Q48" s="349">
        <v>269.68929200000002</v>
      </c>
      <c r="R48" s="349">
        <v>1577.4655330000001</v>
      </c>
      <c r="S48" s="350">
        <v>6444.8715519999996</v>
      </c>
      <c r="T48" s="338">
        <v>2321.955297</v>
      </c>
      <c r="U48" s="339">
        <v>1764.598189</v>
      </c>
      <c r="V48" s="455">
        <v>461.31095599999998</v>
      </c>
      <c r="W48" s="455">
        <v>4547.8644420000001</v>
      </c>
      <c r="X48" s="456">
        <v>1825.789203</v>
      </c>
      <c r="Y48" s="349">
        <v>227.588606</v>
      </c>
      <c r="Z48" s="349">
        <v>320.65780899999999</v>
      </c>
      <c r="AA48" s="349">
        <v>342.11506100000003</v>
      </c>
      <c r="AB48" s="349">
        <v>890.36147600000004</v>
      </c>
      <c r="AC48" s="349">
        <v>279.55352299999998</v>
      </c>
      <c r="AD48" s="349">
        <v>329.38246500000002</v>
      </c>
      <c r="AE48" s="349">
        <v>255.19172800000001</v>
      </c>
      <c r="AF48" s="349">
        <v>864.12771599999996</v>
      </c>
      <c r="AG48" s="349">
        <v>1053.206676</v>
      </c>
      <c r="AH48" s="349">
        <v>385.16594199999997</v>
      </c>
      <c r="AI48" s="349">
        <v>295.74699900000002</v>
      </c>
      <c r="AJ48" s="349">
        <v>1734.1196179999999</v>
      </c>
      <c r="AK48" s="349">
        <v>301.754749</v>
      </c>
      <c r="AL48" s="349">
        <v>360.14774299999999</v>
      </c>
      <c r="AM48" s="349">
        <v>313.82735300000002</v>
      </c>
      <c r="AN48" s="349">
        <v>975.72984499999995</v>
      </c>
      <c r="AO48" s="350">
        <v>4464.3386549999996</v>
      </c>
      <c r="AP48" s="454">
        <v>426.04321700000003</v>
      </c>
      <c r="AQ48" s="455">
        <v>380.28232000000003</v>
      </c>
      <c r="AR48" s="455">
        <v>156.96529699999999</v>
      </c>
      <c r="AS48" s="455">
        <v>963.29083400000002</v>
      </c>
      <c r="AT48" s="456">
        <v>330.31984699999998</v>
      </c>
      <c r="AU48" s="98" t="s">
        <v>255</v>
      </c>
      <c r="AV48" s="99">
        <v>42</v>
      </c>
      <c r="AW48" s="235"/>
    </row>
    <row r="49" spans="1:49" ht="18" customHeight="1" x14ac:dyDescent="0.5">
      <c r="A49" s="94">
        <v>43</v>
      </c>
      <c r="B49" s="71" t="s">
        <v>77</v>
      </c>
      <c r="C49" s="347">
        <v>14.383527000000001</v>
      </c>
      <c r="D49" s="347">
        <v>26.550516999999999</v>
      </c>
      <c r="E49" s="347">
        <v>21.438614000000001</v>
      </c>
      <c r="F49" s="347">
        <v>62.372658000000001</v>
      </c>
      <c r="G49" s="347">
        <v>26.645686999999999</v>
      </c>
      <c r="H49" s="347">
        <v>13.020764</v>
      </c>
      <c r="I49" s="347">
        <v>5.0048909999999998</v>
      </c>
      <c r="J49" s="347">
        <v>44.671340999999998</v>
      </c>
      <c r="K49" s="347">
        <v>21.521364999999999</v>
      </c>
      <c r="L49" s="347">
        <v>25.725498000000002</v>
      </c>
      <c r="M49" s="347">
        <v>19.178519000000001</v>
      </c>
      <c r="N49" s="347">
        <v>66.425381999999999</v>
      </c>
      <c r="O49" s="347">
        <v>39.701560999999998</v>
      </c>
      <c r="P49" s="347">
        <v>33.284584000000002</v>
      </c>
      <c r="Q49" s="347">
        <v>27.484615999999999</v>
      </c>
      <c r="R49" s="347">
        <v>100.470761</v>
      </c>
      <c r="S49" s="348">
        <v>273.94014299999998</v>
      </c>
      <c r="T49" s="336">
        <v>1.3195809999999999</v>
      </c>
      <c r="U49" s="337">
        <v>0.78853200000000001</v>
      </c>
      <c r="V49" s="452">
        <v>510.01579199999998</v>
      </c>
      <c r="W49" s="452">
        <v>512.12390600000003</v>
      </c>
      <c r="X49" s="453">
        <v>6.8271959999999998</v>
      </c>
      <c r="Y49" s="347">
        <v>917.779809</v>
      </c>
      <c r="Z49" s="347">
        <v>697.76795500000003</v>
      </c>
      <c r="AA49" s="347">
        <v>314.79462100000001</v>
      </c>
      <c r="AB49" s="347">
        <v>1930.3423849999999</v>
      </c>
      <c r="AC49" s="347">
        <v>989.16138899999999</v>
      </c>
      <c r="AD49" s="347">
        <v>918.34585500000003</v>
      </c>
      <c r="AE49" s="347">
        <v>1477.4013560000001</v>
      </c>
      <c r="AF49" s="347">
        <v>3384.9086010000001</v>
      </c>
      <c r="AG49" s="347">
        <v>1511.147029</v>
      </c>
      <c r="AH49" s="347">
        <v>1716.0381600000001</v>
      </c>
      <c r="AI49" s="347">
        <v>1026.1160829999999</v>
      </c>
      <c r="AJ49" s="347">
        <v>4253.3012719999997</v>
      </c>
      <c r="AK49" s="347">
        <v>1162.9722750000001</v>
      </c>
      <c r="AL49" s="347">
        <v>664.30451800000003</v>
      </c>
      <c r="AM49" s="347">
        <v>914.22173199999997</v>
      </c>
      <c r="AN49" s="347">
        <v>2741.4985259999999</v>
      </c>
      <c r="AO49" s="348">
        <v>12310.050783000001</v>
      </c>
      <c r="AP49" s="451">
        <v>90.101781000000003</v>
      </c>
      <c r="AQ49" s="452">
        <v>21.194856000000001</v>
      </c>
      <c r="AR49" s="452">
        <v>94.111849000000007</v>
      </c>
      <c r="AS49" s="452">
        <v>205.40848700000001</v>
      </c>
      <c r="AT49" s="453">
        <v>26.978760999999999</v>
      </c>
      <c r="AU49" s="95" t="s">
        <v>314</v>
      </c>
      <c r="AV49" s="96">
        <v>43</v>
      </c>
      <c r="AW49" s="235"/>
    </row>
    <row r="50" spans="1:49" ht="18" customHeight="1" x14ac:dyDescent="0.5">
      <c r="A50" s="97">
        <v>44</v>
      </c>
      <c r="B50" s="77" t="s">
        <v>47</v>
      </c>
      <c r="C50" s="349">
        <v>112.86467399999999</v>
      </c>
      <c r="D50" s="349">
        <v>442.43811099999999</v>
      </c>
      <c r="E50" s="349">
        <v>65.853584999999995</v>
      </c>
      <c r="F50" s="349">
        <v>621.15637100000004</v>
      </c>
      <c r="G50" s="349">
        <v>316.33780899999999</v>
      </c>
      <c r="H50" s="349">
        <v>143.523088</v>
      </c>
      <c r="I50" s="349">
        <v>161.890513</v>
      </c>
      <c r="J50" s="349">
        <v>621.75140999999996</v>
      </c>
      <c r="K50" s="349">
        <v>141.084035</v>
      </c>
      <c r="L50" s="349">
        <v>607.52803800000004</v>
      </c>
      <c r="M50" s="349">
        <v>619.81226400000003</v>
      </c>
      <c r="N50" s="349">
        <v>1368.424338</v>
      </c>
      <c r="O50" s="349">
        <v>504.56784199999998</v>
      </c>
      <c r="P50" s="349">
        <v>365.01147600000002</v>
      </c>
      <c r="Q50" s="349">
        <v>999.20271000000002</v>
      </c>
      <c r="R50" s="349">
        <v>1868.7820280000001</v>
      </c>
      <c r="S50" s="350">
        <v>4480.1141459999999</v>
      </c>
      <c r="T50" s="338">
        <v>525.16034999999999</v>
      </c>
      <c r="U50" s="339">
        <v>676.51992700000005</v>
      </c>
      <c r="V50" s="455">
        <v>510.50938600000001</v>
      </c>
      <c r="W50" s="455">
        <v>1712.1896630000001</v>
      </c>
      <c r="X50" s="456">
        <v>674.79073600000004</v>
      </c>
      <c r="Y50" s="349">
        <v>50.973570000000002</v>
      </c>
      <c r="Z50" s="349">
        <v>68.491696000000005</v>
      </c>
      <c r="AA50" s="349">
        <v>58.507314000000001</v>
      </c>
      <c r="AB50" s="349">
        <v>177.972579</v>
      </c>
      <c r="AC50" s="349">
        <v>56.829427000000003</v>
      </c>
      <c r="AD50" s="349">
        <v>59.010756999999998</v>
      </c>
      <c r="AE50" s="349">
        <v>55.968024</v>
      </c>
      <c r="AF50" s="349">
        <v>171.80820800000001</v>
      </c>
      <c r="AG50" s="349">
        <v>49.898544000000001</v>
      </c>
      <c r="AH50" s="349">
        <v>44.699831000000003</v>
      </c>
      <c r="AI50" s="349">
        <v>47.696485000000003</v>
      </c>
      <c r="AJ50" s="349">
        <v>142.29486</v>
      </c>
      <c r="AK50" s="349">
        <v>42.386602000000003</v>
      </c>
      <c r="AL50" s="349">
        <v>41.100169999999999</v>
      </c>
      <c r="AM50" s="349">
        <v>42.051084000000003</v>
      </c>
      <c r="AN50" s="349">
        <v>125.537856</v>
      </c>
      <c r="AO50" s="350">
        <v>617.61350400000003</v>
      </c>
      <c r="AP50" s="454">
        <v>48.150091000000003</v>
      </c>
      <c r="AQ50" s="455">
        <v>45.379041000000001</v>
      </c>
      <c r="AR50" s="455">
        <v>49.014798999999996</v>
      </c>
      <c r="AS50" s="455">
        <v>142.54393099999999</v>
      </c>
      <c r="AT50" s="456">
        <v>49.721687000000003</v>
      </c>
      <c r="AU50" s="98" t="s">
        <v>278</v>
      </c>
      <c r="AV50" s="99">
        <v>44</v>
      </c>
      <c r="AW50" s="235"/>
    </row>
    <row r="51" spans="1:49" ht="18" customHeight="1" x14ac:dyDescent="0.5">
      <c r="A51" s="94">
        <v>45</v>
      </c>
      <c r="B51" s="71" t="s">
        <v>139</v>
      </c>
      <c r="C51" s="347">
        <v>756.56140900000003</v>
      </c>
      <c r="D51" s="347">
        <v>242.91261499999999</v>
      </c>
      <c r="E51" s="347">
        <v>414.47217599999999</v>
      </c>
      <c r="F51" s="347">
        <v>1413.9462000000001</v>
      </c>
      <c r="G51" s="347">
        <v>392.26834200000002</v>
      </c>
      <c r="H51" s="347">
        <v>220.907667</v>
      </c>
      <c r="I51" s="347">
        <v>410.66799800000001</v>
      </c>
      <c r="J51" s="347">
        <v>1023.844007</v>
      </c>
      <c r="K51" s="347">
        <v>216.00410600000001</v>
      </c>
      <c r="L51" s="347">
        <v>393.64711699999998</v>
      </c>
      <c r="M51" s="347">
        <v>508.83112799999998</v>
      </c>
      <c r="N51" s="347">
        <v>1118.4823510000001</v>
      </c>
      <c r="O51" s="347">
        <v>403.68805500000002</v>
      </c>
      <c r="P51" s="347">
        <v>914.19157399999995</v>
      </c>
      <c r="Q51" s="347">
        <v>340.20655099999999</v>
      </c>
      <c r="R51" s="347">
        <v>1658.0861809999999</v>
      </c>
      <c r="S51" s="348">
        <v>5214.3587390000002</v>
      </c>
      <c r="T51" s="336">
        <v>300.07665200000002</v>
      </c>
      <c r="U51" s="337">
        <v>375.15059100000002</v>
      </c>
      <c r="V51" s="452">
        <v>378.79072000000002</v>
      </c>
      <c r="W51" s="452">
        <v>1054.017963</v>
      </c>
      <c r="X51" s="453">
        <v>480.29444100000001</v>
      </c>
      <c r="Y51" s="347">
        <v>148.959093</v>
      </c>
      <c r="Z51" s="347">
        <v>179.529302</v>
      </c>
      <c r="AA51" s="347">
        <v>161.616163</v>
      </c>
      <c r="AB51" s="347">
        <v>490.104558</v>
      </c>
      <c r="AC51" s="347">
        <v>128.800151</v>
      </c>
      <c r="AD51" s="347">
        <v>131.69411299999999</v>
      </c>
      <c r="AE51" s="347">
        <v>103.325442</v>
      </c>
      <c r="AF51" s="347">
        <v>363.819705</v>
      </c>
      <c r="AG51" s="347">
        <v>137.66101800000001</v>
      </c>
      <c r="AH51" s="347">
        <v>154.43258299999999</v>
      </c>
      <c r="AI51" s="347">
        <v>156.67161899999999</v>
      </c>
      <c r="AJ51" s="347">
        <v>448.765219</v>
      </c>
      <c r="AK51" s="347">
        <v>140.94901300000001</v>
      </c>
      <c r="AL51" s="347">
        <v>161.377848</v>
      </c>
      <c r="AM51" s="347">
        <v>144.956031</v>
      </c>
      <c r="AN51" s="347">
        <v>447.282892</v>
      </c>
      <c r="AO51" s="348">
        <v>1749.9723739999999</v>
      </c>
      <c r="AP51" s="451">
        <v>264.73683899999997</v>
      </c>
      <c r="AQ51" s="452">
        <v>214.36037400000001</v>
      </c>
      <c r="AR51" s="452">
        <v>148.337243</v>
      </c>
      <c r="AS51" s="452">
        <v>627.43445499999996</v>
      </c>
      <c r="AT51" s="453">
        <v>220.09490700000001</v>
      </c>
      <c r="AU51" s="95" t="s">
        <v>289</v>
      </c>
      <c r="AV51" s="96">
        <v>45</v>
      </c>
      <c r="AW51" s="235"/>
    </row>
    <row r="52" spans="1:49" ht="18" customHeight="1" x14ac:dyDescent="0.5">
      <c r="A52" s="97">
        <v>46</v>
      </c>
      <c r="B52" s="77" t="s">
        <v>134</v>
      </c>
      <c r="C52" s="349">
        <v>6.6376559999999998</v>
      </c>
      <c r="D52" s="349">
        <v>5.9982540000000002</v>
      </c>
      <c r="E52" s="349">
        <v>40.099465000000002</v>
      </c>
      <c r="F52" s="349">
        <v>52.735374</v>
      </c>
      <c r="G52" s="349">
        <v>6.6958640000000003</v>
      </c>
      <c r="H52" s="349">
        <v>550.85107100000005</v>
      </c>
      <c r="I52" s="349">
        <v>15.063984</v>
      </c>
      <c r="J52" s="349">
        <v>572.61091899999997</v>
      </c>
      <c r="K52" s="349">
        <v>33.201419000000001</v>
      </c>
      <c r="L52" s="349">
        <v>10.869386</v>
      </c>
      <c r="M52" s="349">
        <v>20.287766999999999</v>
      </c>
      <c r="N52" s="349">
        <v>64.358573000000007</v>
      </c>
      <c r="O52" s="349">
        <v>9.6647300000000005</v>
      </c>
      <c r="P52" s="349">
        <v>7.2835159999999997</v>
      </c>
      <c r="Q52" s="349">
        <v>20.465174999999999</v>
      </c>
      <c r="R52" s="349">
        <v>37.413421</v>
      </c>
      <c r="S52" s="350">
        <v>727.11828700000001</v>
      </c>
      <c r="T52" s="338">
        <v>498.214517</v>
      </c>
      <c r="U52" s="339">
        <v>284.22929399999998</v>
      </c>
      <c r="V52" s="455">
        <v>415.81284499999998</v>
      </c>
      <c r="W52" s="455">
        <v>1198.256656</v>
      </c>
      <c r="X52" s="456">
        <v>381.808537</v>
      </c>
      <c r="Y52" s="349">
        <v>599.76767099999995</v>
      </c>
      <c r="Z52" s="349">
        <v>374.22331700000001</v>
      </c>
      <c r="AA52" s="349">
        <v>361.85433899999998</v>
      </c>
      <c r="AB52" s="349">
        <v>1335.845327</v>
      </c>
      <c r="AC52" s="349">
        <v>447.81763999999998</v>
      </c>
      <c r="AD52" s="349">
        <v>489.63839899999999</v>
      </c>
      <c r="AE52" s="349">
        <v>388.84356400000001</v>
      </c>
      <c r="AF52" s="349">
        <v>1326.299604</v>
      </c>
      <c r="AG52" s="349">
        <v>416.10233199999999</v>
      </c>
      <c r="AH52" s="349">
        <v>458.044511</v>
      </c>
      <c r="AI52" s="349">
        <v>491.30303900000001</v>
      </c>
      <c r="AJ52" s="349">
        <v>1365.449881</v>
      </c>
      <c r="AK52" s="349">
        <v>405.62325499999997</v>
      </c>
      <c r="AL52" s="349">
        <v>414.83847700000001</v>
      </c>
      <c r="AM52" s="349">
        <v>607.17296699999997</v>
      </c>
      <c r="AN52" s="349">
        <v>1427.634699</v>
      </c>
      <c r="AO52" s="350">
        <v>5455.2295109999995</v>
      </c>
      <c r="AP52" s="454">
        <v>207.724118</v>
      </c>
      <c r="AQ52" s="455">
        <v>178.70584299999999</v>
      </c>
      <c r="AR52" s="455">
        <v>101.00697</v>
      </c>
      <c r="AS52" s="455">
        <v>487.43693100000002</v>
      </c>
      <c r="AT52" s="456">
        <v>129.874009</v>
      </c>
      <c r="AU52" s="98" t="s">
        <v>285</v>
      </c>
      <c r="AV52" s="99">
        <v>46</v>
      </c>
      <c r="AW52" s="235"/>
    </row>
    <row r="53" spans="1:49" ht="18" customHeight="1" x14ac:dyDescent="0.5">
      <c r="A53" s="94">
        <v>47</v>
      </c>
      <c r="B53" s="71" t="s">
        <v>200</v>
      </c>
      <c r="C53" s="347">
        <v>514.66795100000002</v>
      </c>
      <c r="D53" s="347">
        <v>604.88124600000003</v>
      </c>
      <c r="E53" s="347">
        <v>486.36603600000001</v>
      </c>
      <c r="F53" s="347">
        <v>1605.9152320000001</v>
      </c>
      <c r="G53" s="347">
        <v>275.68159700000001</v>
      </c>
      <c r="H53" s="347">
        <v>341.95190700000001</v>
      </c>
      <c r="I53" s="347">
        <v>718.07361300000002</v>
      </c>
      <c r="J53" s="347">
        <v>1335.707116</v>
      </c>
      <c r="K53" s="347">
        <v>443.81942700000002</v>
      </c>
      <c r="L53" s="347">
        <v>525.30820900000003</v>
      </c>
      <c r="M53" s="347">
        <v>534.41295200000002</v>
      </c>
      <c r="N53" s="347">
        <v>1503.540587</v>
      </c>
      <c r="O53" s="347">
        <v>436.35100999999997</v>
      </c>
      <c r="P53" s="347">
        <v>408.50281699999999</v>
      </c>
      <c r="Q53" s="347">
        <v>386.753626</v>
      </c>
      <c r="R53" s="347">
        <v>1231.6074530000001</v>
      </c>
      <c r="S53" s="348">
        <v>5676.7703879999999</v>
      </c>
      <c r="T53" s="336">
        <v>438.65535599999998</v>
      </c>
      <c r="U53" s="337">
        <v>771.58220400000005</v>
      </c>
      <c r="V53" s="452">
        <v>169.71898999999999</v>
      </c>
      <c r="W53" s="452">
        <v>1379.9565500000001</v>
      </c>
      <c r="X53" s="453">
        <v>12.779111</v>
      </c>
      <c r="Y53" s="347">
        <v>54.878557000000001</v>
      </c>
      <c r="Z53" s="347">
        <v>80.306934999999996</v>
      </c>
      <c r="AA53" s="347">
        <v>77.338836000000001</v>
      </c>
      <c r="AB53" s="347">
        <v>212.524328</v>
      </c>
      <c r="AC53" s="347">
        <v>55.073706000000001</v>
      </c>
      <c r="AD53" s="347">
        <v>70.531679999999994</v>
      </c>
      <c r="AE53" s="347">
        <v>36.746357000000003</v>
      </c>
      <c r="AF53" s="347">
        <v>162.351743</v>
      </c>
      <c r="AG53" s="347">
        <v>58.608372000000003</v>
      </c>
      <c r="AH53" s="347">
        <v>42.372632000000003</v>
      </c>
      <c r="AI53" s="347">
        <v>29.491520000000001</v>
      </c>
      <c r="AJ53" s="347">
        <v>130.47252399999999</v>
      </c>
      <c r="AK53" s="347">
        <v>49.403886999999997</v>
      </c>
      <c r="AL53" s="347">
        <v>43.051333</v>
      </c>
      <c r="AM53" s="347">
        <v>60.822332000000003</v>
      </c>
      <c r="AN53" s="347">
        <v>153.27755099999999</v>
      </c>
      <c r="AO53" s="348">
        <v>658.62614599999995</v>
      </c>
      <c r="AP53" s="451">
        <v>383.81958500000002</v>
      </c>
      <c r="AQ53" s="452">
        <v>370.92819700000001</v>
      </c>
      <c r="AR53" s="452">
        <v>242.892695</v>
      </c>
      <c r="AS53" s="452">
        <v>997.64047800000003</v>
      </c>
      <c r="AT53" s="453">
        <v>318.21526599999999</v>
      </c>
      <c r="AU53" s="95" t="s">
        <v>296</v>
      </c>
      <c r="AV53" s="96">
        <v>47</v>
      </c>
      <c r="AW53" s="235"/>
    </row>
    <row r="54" spans="1:49" ht="18" customHeight="1" x14ac:dyDescent="0.5">
      <c r="A54" s="97">
        <v>48</v>
      </c>
      <c r="B54" s="77" t="s">
        <v>194</v>
      </c>
      <c r="C54" s="349">
        <v>595.71523200000001</v>
      </c>
      <c r="D54" s="349">
        <v>454.39514700000001</v>
      </c>
      <c r="E54" s="349">
        <v>458.13999100000001</v>
      </c>
      <c r="F54" s="349">
        <v>1508.2503710000001</v>
      </c>
      <c r="G54" s="349">
        <v>575.14358900000002</v>
      </c>
      <c r="H54" s="349">
        <v>601.43927599999995</v>
      </c>
      <c r="I54" s="349">
        <v>391.39017200000001</v>
      </c>
      <c r="J54" s="349">
        <v>1567.9730380000001</v>
      </c>
      <c r="K54" s="349">
        <v>642.91217099999994</v>
      </c>
      <c r="L54" s="349">
        <v>610.06180300000005</v>
      </c>
      <c r="M54" s="349">
        <v>588.64844200000005</v>
      </c>
      <c r="N54" s="349">
        <v>1841.6224159999999</v>
      </c>
      <c r="O54" s="349">
        <v>410.39519999999999</v>
      </c>
      <c r="P54" s="349">
        <v>419.51261699999998</v>
      </c>
      <c r="Q54" s="349">
        <v>481.22155299999997</v>
      </c>
      <c r="R54" s="349">
        <v>1311.1293700000001</v>
      </c>
      <c r="S54" s="350">
        <v>6228.9751939999996</v>
      </c>
      <c r="T54" s="338">
        <v>728.98030300000005</v>
      </c>
      <c r="U54" s="339">
        <v>918.05393600000002</v>
      </c>
      <c r="V54" s="455">
        <v>294.51804399999997</v>
      </c>
      <c r="W54" s="455">
        <v>1941.5522820000001</v>
      </c>
      <c r="X54" s="456">
        <v>379.96655600000003</v>
      </c>
      <c r="Y54" s="349">
        <v>11.769546999999999</v>
      </c>
      <c r="Z54" s="349">
        <v>5.4293560000000003</v>
      </c>
      <c r="AA54" s="349">
        <v>7.0599780000000001</v>
      </c>
      <c r="AB54" s="349">
        <v>24.258880999999999</v>
      </c>
      <c r="AC54" s="349">
        <v>2.3171759999999999</v>
      </c>
      <c r="AD54" s="349">
        <v>2.4647839999999999</v>
      </c>
      <c r="AE54" s="349">
        <v>4.5295519999999998</v>
      </c>
      <c r="AF54" s="349">
        <v>9.3115120000000005</v>
      </c>
      <c r="AG54" s="349">
        <v>8.3810190000000002</v>
      </c>
      <c r="AH54" s="349">
        <v>6.9039159999999997</v>
      </c>
      <c r="AI54" s="349">
        <v>5.7988090000000003</v>
      </c>
      <c r="AJ54" s="349">
        <v>21.083743999999999</v>
      </c>
      <c r="AK54" s="349">
        <v>2.841323</v>
      </c>
      <c r="AL54" s="349">
        <v>7.3103990000000003</v>
      </c>
      <c r="AM54" s="349">
        <v>1.6047579999999999</v>
      </c>
      <c r="AN54" s="349">
        <v>11.75648</v>
      </c>
      <c r="AO54" s="350">
        <v>66.410617000000002</v>
      </c>
      <c r="AP54" s="454">
        <v>290.69919700000003</v>
      </c>
      <c r="AQ54" s="455">
        <v>463.63235700000001</v>
      </c>
      <c r="AR54" s="455">
        <v>95.945887999999997</v>
      </c>
      <c r="AS54" s="455">
        <v>850.27744199999995</v>
      </c>
      <c r="AT54" s="456">
        <v>154.70741599999999</v>
      </c>
      <c r="AU54" s="98" t="s">
        <v>266</v>
      </c>
      <c r="AV54" s="99">
        <v>48</v>
      </c>
      <c r="AW54" s="235"/>
    </row>
    <row r="55" spans="1:49" ht="18" customHeight="1" x14ac:dyDescent="0.5">
      <c r="A55" s="94">
        <v>49</v>
      </c>
      <c r="B55" s="71" t="s">
        <v>157</v>
      </c>
      <c r="C55" s="347">
        <v>3.4730089999999998</v>
      </c>
      <c r="D55" s="347">
        <v>2.4621940000000002</v>
      </c>
      <c r="E55" s="347">
        <v>0.33719399999999999</v>
      </c>
      <c r="F55" s="347">
        <v>6.2723969999999998</v>
      </c>
      <c r="G55" s="347">
        <v>9.2818590000000007</v>
      </c>
      <c r="H55" s="347">
        <v>399.50921199999999</v>
      </c>
      <c r="I55" s="347">
        <v>207.17851300000001</v>
      </c>
      <c r="J55" s="347">
        <v>615.96958400000005</v>
      </c>
      <c r="K55" s="347">
        <v>5.2167459999999997</v>
      </c>
      <c r="L55" s="347">
        <v>1.6120049999999999</v>
      </c>
      <c r="M55" s="347">
        <v>407.82135699999998</v>
      </c>
      <c r="N55" s="347">
        <v>414.65010899999999</v>
      </c>
      <c r="O55" s="347">
        <v>189.904313</v>
      </c>
      <c r="P55" s="347">
        <v>190.30012199999999</v>
      </c>
      <c r="Q55" s="347">
        <v>26.270617999999999</v>
      </c>
      <c r="R55" s="347">
        <v>406.475053</v>
      </c>
      <c r="S55" s="348">
        <v>1443.3671420000001</v>
      </c>
      <c r="T55" s="336">
        <v>9.6928549999999998</v>
      </c>
      <c r="U55" s="337">
        <v>8.3470669999999991</v>
      </c>
      <c r="V55" s="452">
        <v>1.8993500000000001</v>
      </c>
      <c r="W55" s="452">
        <v>19.939273</v>
      </c>
      <c r="X55" s="453">
        <v>8.3380829999999992</v>
      </c>
      <c r="Y55" s="347">
        <v>358.07318700000002</v>
      </c>
      <c r="Z55" s="347">
        <v>189.714583</v>
      </c>
      <c r="AA55" s="347">
        <v>196.367771</v>
      </c>
      <c r="AB55" s="347">
        <v>744.15553999999997</v>
      </c>
      <c r="AC55" s="347">
        <v>287.15577999999999</v>
      </c>
      <c r="AD55" s="347">
        <v>250.52722299999999</v>
      </c>
      <c r="AE55" s="347">
        <v>175.56806800000001</v>
      </c>
      <c r="AF55" s="347">
        <v>713.25107100000002</v>
      </c>
      <c r="AG55" s="347">
        <v>249.45154400000001</v>
      </c>
      <c r="AH55" s="347">
        <v>254.56287599999999</v>
      </c>
      <c r="AI55" s="347">
        <v>214.97421299999999</v>
      </c>
      <c r="AJ55" s="347">
        <v>718.98863300000005</v>
      </c>
      <c r="AK55" s="347">
        <v>242.430058</v>
      </c>
      <c r="AL55" s="347">
        <v>254.45557299999999</v>
      </c>
      <c r="AM55" s="347">
        <v>235.64727999999999</v>
      </c>
      <c r="AN55" s="347">
        <v>732.53291100000001</v>
      </c>
      <c r="AO55" s="348">
        <v>2908.9281559999999</v>
      </c>
      <c r="AP55" s="451">
        <v>249.96084200000001</v>
      </c>
      <c r="AQ55" s="452">
        <v>287.44144</v>
      </c>
      <c r="AR55" s="452">
        <v>345.57098500000001</v>
      </c>
      <c r="AS55" s="452">
        <v>882.97326599999997</v>
      </c>
      <c r="AT55" s="453">
        <v>189.981538</v>
      </c>
      <c r="AU55" s="95" t="s">
        <v>313</v>
      </c>
      <c r="AV55" s="96">
        <v>49</v>
      </c>
      <c r="AW55" s="235"/>
    </row>
    <row r="56" spans="1:49" ht="18" customHeight="1" x14ac:dyDescent="0.5">
      <c r="A56" s="97">
        <v>50</v>
      </c>
      <c r="B56" s="77" t="s">
        <v>44</v>
      </c>
      <c r="C56" s="349">
        <v>0.61991200000000002</v>
      </c>
      <c r="D56" s="349">
        <v>2.1090170000000001</v>
      </c>
      <c r="E56" s="349">
        <v>6.5750400000000004</v>
      </c>
      <c r="F56" s="349">
        <v>9.3039690000000004</v>
      </c>
      <c r="G56" s="349">
        <v>2.928442</v>
      </c>
      <c r="H56" s="349">
        <v>576.75171999999998</v>
      </c>
      <c r="I56" s="349">
        <v>3.0911930000000001</v>
      </c>
      <c r="J56" s="349">
        <v>582.77135499999997</v>
      </c>
      <c r="K56" s="349">
        <v>4.2883019999999998</v>
      </c>
      <c r="L56" s="349">
        <v>3.425462</v>
      </c>
      <c r="M56" s="349">
        <v>1.6739299999999999</v>
      </c>
      <c r="N56" s="349">
        <v>9.3876930000000005</v>
      </c>
      <c r="O56" s="349">
        <v>6.9268369999999999</v>
      </c>
      <c r="P56" s="349">
        <v>1.6900550000000001</v>
      </c>
      <c r="Q56" s="349">
        <v>4.5597130000000003</v>
      </c>
      <c r="R56" s="349">
        <v>13.176603999999999</v>
      </c>
      <c r="S56" s="350">
        <v>614.63962200000003</v>
      </c>
      <c r="T56" s="338">
        <v>269.39691900000003</v>
      </c>
      <c r="U56" s="339">
        <v>405.295704</v>
      </c>
      <c r="V56" s="455">
        <v>336.756103</v>
      </c>
      <c r="W56" s="455">
        <v>1011.448725</v>
      </c>
      <c r="X56" s="456">
        <v>479.27204599999999</v>
      </c>
      <c r="Y56" s="349">
        <v>32.937904000000003</v>
      </c>
      <c r="Z56" s="349">
        <v>33.157178999999999</v>
      </c>
      <c r="AA56" s="349">
        <v>115.456337</v>
      </c>
      <c r="AB56" s="349">
        <v>181.55142000000001</v>
      </c>
      <c r="AC56" s="349">
        <v>36.522708999999999</v>
      </c>
      <c r="AD56" s="349">
        <v>36.584811999999999</v>
      </c>
      <c r="AE56" s="349">
        <v>30.945957</v>
      </c>
      <c r="AF56" s="349">
        <v>104.053478</v>
      </c>
      <c r="AG56" s="349">
        <v>40.820807000000002</v>
      </c>
      <c r="AH56" s="349">
        <v>18.054261</v>
      </c>
      <c r="AI56" s="349">
        <v>36.821716000000002</v>
      </c>
      <c r="AJ56" s="349">
        <v>95.696783999999994</v>
      </c>
      <c r="AK56" s="349">
        <v>33.679805000000002</v>
      </c>
      <c r="AL56" s="349">
        <v>29.386452999999999</v>
      </c>
      <c r="AM56" s="349">
        <v>30.802405</v>
      </c>
      <c r="AN56" s="349">
        <v>93.868662999999998</v>
      </c>
      <c r="AO56" s="350">
        <v>475.170344</v>
      </c>
      <c r="AP56" s="454">
        <v>5.9411110000000003</v>
      </c>
      <c r="AQ56" s="455">
        <v>6.3359589999999999</v>
      </c>
      <c r="AR56" s="455">
        <v>8.8150040000000001</v>
      </c>
      <c r="AS56" s="455">
        <v>21.092072999999999</v>
      </c>
      <c r="AT56" s="456">
        <v>12.086906000000001</v>
      </c>
      <c r="AU56" s="98" t="s">
        <v>272</v>
      </c>
      <c r="AV56" s="99">
        <v>50</v>
      </c>
      <c r="AW56" s="235"/>
    </row>
    <row r="57" spans="1:49" ht="18" customHeight="1" x14ac:dyDescent="0.5">
      <c r="A57" s="94">
        <v>51</v>
      </c>
      <c r="B57" s="71" t="s">
        <v>53</v>
      </c>
      <c r="C57" s="347">
        <v>74.198847999999998</v>
      </c>
      <c r="D57" s="347">
        <v>77.391896000000003</v>
      </c>
      <c r="E57" s="347">
        <v>63.620939999999997</v>
      </c>
      <c r="F57" s="347">
        <v>215.21168399999999</v>
      </c>
      <c r="G57" s="347">
        <v>76.450531999999995</v>
      </c>
      <c r="H57" s="347">
        <v>81.013222999999996</v>
      </c>
      <c r="I57" s="347">
        <v>74.342744999999994</v>
      </c>
      <c r="J57" s="347">
        <v>231.806499</v>
      </c>
      <c r="K57" s="347">
        <v>166.09752900000001</v>
      </c>
      <c r="L57" s="347">
        <v>140.01698400000001</v>
      </c>
      <c r="M57" s="347">
        <v>175.25290000000001</v>
      </c>
      <c r="N57" s="347">
        <v>481.367413</v>
      </c>
      <c r="O57" s="347">
        <v>57.783374000000002</v>
      </c>
      <c r="P57" s="347">
        <v>179.44646299999999</v>
      </c>
      <c r="Q57" s="347">
        <v>69.861911000000006</v>
      </c>
      <c r="R57" s="347">
        <v>307.091748</v>
      </c>
      <c r="S57" s="348">
        <v>1235.477345</v>
      </c>
      <c r="T57" s="336">
        <v>22.973236</v>
      </c>
      <c r="U57" s="337">
        <v>71.622527000000005</v>
      </c>
      <c r="V57" s="452">
        <v>6.2713739999999998</v>
      </c>
      <c r="W57" s="452">
        <v>100.867137</v>
      </c>
      <c r="X57" s="453">
        <v>144.612784</v>
      </c>
      <c r="Y57" s="347">
        <v>2.4060000000000002E-3</v>
      </c>
      <c r="Z57" s="347">
        <v>9.0000000000000002E-6</v>
      </c>
      <c r="AA57" s="347">
        <v>1.2E-5</v>
      </c>
      <c r="AB57" s="347">
        <v>2.4269999999999999E-3</v>
      </c>
      <c r="AC57" s="347">
        <v>3.4E-5</v>
      </c>
      <c r="AD57" s="347">
        <v>2.3E-5</v>
      </c>
      <c r="AE57" s="347">
        <v>5.0000000000000004E-6</v>
      </c>
      <c r="AF57" s="347">
        <v>6.2000000000000003E-5</v>
      </c>
      <c r="AG57" s="347">
        <v>1.9999999999999999E-6</v>
      </c>
      <c r="AH57" s="347">
        <v>3.9999999999999998E-6</v>
      </c>
      <c r="AI57" s="347">
        <v>0.162132</v>
      </c>
      <c r="AJ57" s="347">
        <v>0.162138</v>
      </c>
      <c r="AK57" s="347">
        <v>7.9999999999999996E-6</v>
      </c>
      <c r="AL57" s="347">
        <v>8.1103999999999996E-2</v>
      </c>
      <c r="AM57" s="347">
        <v>3.7519999999999998E-2</v>
      </c>
      <c r="AN57" s="347">
        <v>0.118632</v>
      </c>
      <c r="AO57" s="348">
        <v>0.28325899999999998</v>
      </c>
      <c r="AP57" s="451">
        <v>454.64932099999999</v>
      </c>
      <c r="AQ57" s="452">
        <v>632.569658</v>
      </c>
      <c r="AR57" s="452">
        <v>329.11103500000002</v>
      </c>
      <c r="AS57" s="452">
        <v>1416.330013</v>
      </c>
      <c r="AT57" s="453">
        <v>369.89046400000001</v>
      </c>
      <c r="AU57" s="95" t="s">
        <v>307</v>
      </c>
      <c r="AV57" s="96">
        <v>51</v>
      </c>
      <c r="AW57" s="235"/>
    </row>
    <row r="58" spans="1:49" ht="18" customHeight="1" x14ac:dyDescent="0.5">
      <c r="A58" s="97">
        <v>52</v>
      </c>
      <c r="B58" s="77" t="s">
        <v>64</v>
      </c>
      <c r="C58" s="349">
        <v>16.039854999999999</v>
      </c>
      <c r="D58" s="349">
        <v>5.9909600000000003</v>
      </c>
      <c r="E58" s="349">
        <v>11.599624</v>
      </c>
      <c r="F58" s="349">
        <v>33.630437999999998</v>
      </c>
      <c r="G58" s="349">
        <v>7.2157179999999999</v>
      </c>
      <c r="H58" s="349">
        <v>54.653046000000003</v>
      </c>
      <c r="I58" s="349">
        <v>10.446256</v>
      </c>
      <c r="J58" s="349">
        <v>72.315020000000004</v>
      </c>
      <c r="K58" s="349">
        <v>6.7751359999999998</v>
      </c>
      <c r="L58" s="349">
        <v>10.414628</v>
      </c>
      <c r="M58" s="349">
        <v>9.2817000000000007</v>
      </c>
      <c r="N58" s="349">
        <v>26.471464000000001</v>
      </c>
      <c r="O58" s="349">
        <v>11.14969</v>
      </c>
      <c r="P58" s="349">
        <v>13.304926999999999</v>
      </c>
      <c r="Q58" s="349">
        <v>2.0585239999999998</v>
      </c>
      <c r="R58" s="349">
        <v>26.513141000000001</v>
      </c>
      <c r="S58" s="350">
        <v>158.93006199999999</v>
      </c>
      <c r="T58" s="338">
        <v>26.828319</v>
      </c>
      <c r="U58" s="339">
        <v>8.5177929999999993</v>
      </c>
      <c r="V58" s="455">
        <v>18.007735</v>
      </c>
      <c r="W58" s="455">
        <v>53.353847000000002</v>
      </c>
      <c r="X58" s="456">
        <v>11.693695999999999</v>
      </c>
      <c r="Y58" s="349">
        <v>459.86679600000002</v>
      </c>
      <c r="Z58" s="349">
        <v>444.64056499999998</v>
      </c>
      <c r="AA58" s="349">
        <v>426.44431900000001</v>
      </c>
      <c r="AB58" s="349">
        <v>1330.9516799999999</v>
      </c>
      <c r="AC58" s="349">
        <v>289.33334000000002</v>
      </c>
      <c r="AD58" s="349">
        <v>287.08593100000002</v>
      </c>
      <c r="AE58" s="349">
        <v>266.13446599999997</v>
      </c>
      <c r="AF58" s="349">
        <v>842.55373699999996</v>
      </c>
      <c r="AG58" s="349">
        <v>475.25676900000002</v>
      </c>
      <c r="AH58" s="349">
        <v>409.44700599999999</v>
      </c>
      <c r="AI58" s="349">
        <v>307.47620899999998</v>
      </c>
      <c r="AJ58" s="349">
        <v>1192.179985</v>
      </c>
      <c r="AK58" s="349">
        <v>240.134061</v>
      </c>
      <c r="AL58" s="349">
        <v>388.48070899999999</v>
      </c>
      <c r="AM58" s="349">
        <v>427.16116499999998</v>
      </c>
      <c r="AN58" s="349">
        <v>1055.775936</v>
      </c>
      <c r="AO58" s="350">
        <v>4421.4613380000001</v>
      </c>
      <c r="AP58" s="454">
        <v>306.44521200000003</v>
      </c>
      <c r="AQ58" s="455">
        <v>152.59659500000001</v>
      </c>
      <c r="AR58" s="455">
        <v>307.23621300000002</v>
      </c>
      <c r="AS58" s="455">
        <v>766.27801999999997</v>
      </c>
      <c r="AT58" s="456">
        <v>304.04902800000002</v>
      </c>
      <c r="AU58" s="98" t="s">
        <v>328</v>
      </c>
      <c r="AV58" s="99">
        <v>52</v>
      </c>
      <c r="AW58" s="235"/>
    </row>
    <row r="59" spans="1:49" ht="18" customHeight="1" x14ac:dyDescent="0.5">
      <c r="A59" s="94">
        <v>53</v>
      </c>
      <c r="B59" s="71" t="s">
        <v>59</v>
      </c>
      <c r="C59" s="347">
        <v>31.995965000000002</v>
      </c>
      <c r="D59" s="347">
        <v>26.618618000000001</v>
      </c>
      <c r="E59" s="347">
        <v>26.489972999999999</v>
      </c>
      <c r="F59" s="347">
        <v>85.104556000000002</v>
      </c>
      <c r="G59" s="347">
        <v>26.696677000000001</v>
      </c>
      <c r="H59" s="347">
        <v>28.006473</v>
      </c>
      <c r="I59" s="347">
        <v>26.079961000000001</v>
      </c>
      <c r="J59" s="347">
        <v>80.783111000000005</v>
      </c>
      <c r="K59" s="347">
        <v>26.122132000000001</v>
      </c>
      <c r="L59" s="347">
        <v>13.674934</v>
      </c>
      <c r="M59" s="347">
        <v>28.731224999999998</v>
      </c>
      <c r="N59" s="347">
        <v>68.528289999999998</v>
      </c>
      <c r="O59" s="347">
        <v>16.599240999999999</v>
      </c>
      <c r="P59" s="347">
        <v>8.39649</v>
      </c>
      <c r="Q59" s="347">
        <v>12.207822999999999</v>
      </c>
      <c r="R59" s="347">
        <v>37.203553999999997</v>
      </c>
      <c r="S59" s="348">
        <v>271.61951099999999</v>
      </c>
      <c r="T59" s="336">
        <v>114.757378</v>
      </c>
      <c r="U59" s="337">
        <v>17.264517000000001</v>
      </c>
      <c r="V59" s="452">
        <v>10.305859999999999</v>
      </c>
      <c r="W59" s="452">
        <v>142.327755</v>
      </c>
      <c r="X59" s="453">
        <v>11.772187000000001</v>
      </c>
      <c r="Y59" s="347">
        <v>577.169668</v>
      </c>
      <c r="Z59" s="347">
        <v>434.05298099999999</v>
      </c>
      <c r="AA59" s="347">
        <v>494.17521399999998</v>
      </c>
      <c r="AB59" s="347">
        <v>1505.397864</v>
      </c>
      <c r="AC59" s="347">
        <v>367.29796499999998</v>
      </c>
      <c r="AD59" s="347">
        <v>602.79389400000002</v>
      </c>
      <c r="AE59" s="347">
        <v>588.38032099999998</v>
      </c>
      <c r="AF59" s="347">
        <v>1558.4721790000001</v>
      </c>
      <c r="AG59" s="347">
        <v>646.63899200000003</v>
      </c>
      <c r="AH59" s="347">
        <v>379.53893900000003</v>
      </c>
      <c r="AI59" s="347">
        <v>605.01985100000002</v>
      </c>
      <c r="AJ59" s="347">
        <v>1631.1977810000001</v>
      </c>
      <c r="AK59" s="347">
        <v>455.891413</v>
      </c>
      <c r="AL59" s="347">
        <v>339.87498099999999</v>
      </c>
      <c r="AM59" s="347">
        <v>434.78822700000001</v>
      </c>
      <c r="AN59" s="347">
        <v>1230.554621</v>
      </c>
      <c r="AO59" s="348">
        <v>5925.622445</v>
      </c>
      <c r="AP59" s="451">
        <v>316.60408999999999</v>
      </c>
      <c r="AQ59" s="452">
        <v>261.04059899999999</v>
      </c>
      <c r="AR59" s="452">
        <v>279.65238900000003</v>
      </c>
      <c r="AS59" s="452">
        <v>857.29707800000006</v>
      </c>
      <c r="AT59" s="453">
        <v>374.91133300000001</v>
      </c>
      <c r="AU59" s="95" t="s">
        <v>308</v>
      </c>
      <c r="AV59" s="96">
        <v>53</v>
      </c>
      <c r="AW59" s="235"/>
    </row>
    <row r="60" spans="1:49" ht="18" customHeight="1" x14ac:dyDescent="0.5">
      <c r="A60" s="97">
        <v>54</v>
      </c>
      <c r="B60" s="77" t="s">
        <v>50</v>
      </c>
      <c r="C60" s="349">
        <v>6.9021359999999996</v>
      </c>
      <c r="D60" s="349">
        <v>4.715141</v>
      </c>
      <c r="E60" s="349">
        <v>4.0306420000000003</v>
      </c>
      <c r="F60" s="349">
        <v>15.647919</v>
      </c>
      <c r="G60" s="349">
        <v>6.9390409999999996</v>
      </c>
      <c r="H60" s="349">
        <v>3.2896489999999998</v>
      </c>
      <c r="I60" s="349">
        <v>5.1638130000000002</v>
      </c>
      <c r="J60" s="349">
        <v>15.392503</v>
      </c>
      <c r="K60" s="349">
        <v>8.6108930000000008</v>
      </c>
      <c r="L60" s="349">
        <v>15.860580000000001</v>
      </c>
      <c r="M60" s="349">
        <v>259.86076200000002</v>
      </c>
      <c r="N60" s="349">
        <v>284.33223600000002</v>
      </c>
      <c r="O60" s="349">
        <v>5.3873579999999999</v>
      </c>
      <c r="P60" s="349">
        <v>6.1519950000000003</v>
      </c>
      <c r="Q60" s="349">
        <v>4.351534</v>
      </c>
      <c r="R60" s="349">
        <v>15.890888</v>
      </c>
      <c r="S60" s="350">
        <v>331.26354600000002</v>
      </c>
      <c r="T60" s="338">
        <v>234.95883499999999</v>
      </c>
      <c r="U60" s="339">
        <v>214.43122700000001</v>
      </c>
      <c r="V60" s="455">
        <v>275.95672300000001</v>
      </c>
      <c r="W60" s="455">
        <v>725.34678499999995</v>
      </c>
      <c r="X60" s="456">
        <v>342.51338700000002</v>
      </c>
      <c r="Y60" s="349">
        <v>4.3422340000000004</v>
      </c>
      <c r="Z60" s="349">
        <v>2.8151190000000001</v>
      </c>
      <c r="AA60" s="349">
        <v>8.9474719999999994</v>
      </c>
      <c r="AB60" s="349">
        <v>16.104825000000002</v>
      </c>
      <c r="AC60" s="349">
        <v>5.253711</v>
      </c>
      <c r="AD60" s="349">
        <v>8.6982199999999992</v>
      </c>
      <c r="AE60" s="349">
        <v>4.8473090000000001</v>
      </c>
      <c r="AF60" s="349">
        <v>18.799240000000001</v>
      </c>
      <c r="AG60" s="349">
        <v>6.351737</v>
      </c>
      <c r="AH60" s="349">
        <v>9.9033110000000004</v>
      </c>
      <c r="AI60" s="349">
        <v>9.7073889999999992</v>
      </c>
      <c r="AJ60" s="349">
        <v>25.962437000000001</v>
      </c>
      <c r="AK60" s="349">
        <v>6.4585480000000004</v>
      </c>
      <c r="AL60" s="349">
        <v>7.420553</v>
      </c>
      <c r="AM60" s="349">
        <v>6.5558240000000003</v>
      </c>
      <c r="AN60" s="349">
        <v>20.434925</v>
      </c>
      <c r="AO60" s="350">
        <v>81.301426000000006</v>
      </c>
      <c r="AP60" s="454">
        <v>3.1502940000000001</v>
      </c>
      <c r="AQ60" s="455">
        <v>4.1727990000000004</v>
      </c>
      <c r="AR60" s="455">
        <v>6.2582570000000004</v>
      </c>
      <c r="AS60" s="455">
        <v>13.58135</v>
      </c>
      <c r="AT60" s="456">
        <v>2.65821</v>
      </c>
      <c r="AU60" s="98" t="s">
        <v>283</v>
      </c>
      <c r="AV60" s="99">
        <v>54</v>
      </c>
      <c r="AW60" s="235"/>
    </row>
    <row r="61" spans="1:49" ht="18" customHeight="1" x14ac:dyDescent="0.5">
      <c r="A61" s="94">
        <v>55</v>
      </c>
      <c r="B61" s="71" t="s">
        <v>45</v>
      </c>
      <c r="C61" s="347">
        <v>4.201028</v>
      </c>
      <c r="D61" s="347">
        <v>83.797910000000002</v>
      </c>
      <c r="E61" s="347">
        <v>5.2017600000000002</v>
      </c>
      <c r="F61" s="347">
        <v>93.200698000000003</v>
      </c>
      <c r="G61" s="347">
        <v>4.0600630000000004</v>
      </c>
      <c r="H61" s="347">
        <v>6.6171470000000001</v>
      </c>
      <c r="I61" s="347">
        <v>106.433172</v>
      </c>
      <c r="J61" s="347">
        <v>117.110383</v>
      </c>
      <c r="K61" s="347">
        <v>3.7896770000000002</v>
      </c>
      <c r="L61" s="347">
        <v>70.085138999999998</v>
      </c>
      <c r="M61" s="347">
        <v>141.14259000000001</v>
      </c>
      <c r="N61" s="347">
        <v>215.01740599999999</v>
      </c>
      <c r="O61" s="347">
        <v>1.75898</v>
      </c>
      <c r="P61" s="347">
        <v>72.249758</v>
      </c>
      <c r="Q61" s="347">
        <v>60.931618</v>
      </c>
      <c r="R61" s="347">
        <v>134.94035700000001</v>
      </c>
      <c r="S61" s="348">
        <v>560.26884299999995</v>
      </c>
      <c r="T61" s="336">
        <v>439.22733599999998</v>
      </c>
      <c r="U61" s="337">
        <v>361.56543799999997</v>
      </c>
      <c r="V61" s="452">
        <v>208.01783499999999</v>
      </c>
      <c r="W61" s="452">
        <v>1008.810609</v>
      </c>
      <c r="X61" s="453">
        <v>175.68255500000001</v>
      </c>
      <c r="Y61" s="347">
        <v>326.22473400000001</v>
      </c>
      <c r="Z61" s="347">
        <v>243.95064199999999</v>
      </c>
      <c r="AA61" s="347">
        <v>254.61667700000001</v>
      </c>
      <c r="AB61" s="347">
        <v>824.79205300000001</v>
      </c>
      <c r="AC61" s="347">
        <v>281.739732</v>
      </c>
      <c r="AD61" s="347">
        <v>332.62893700000001</v>
      </c>
      <c r="AE61" s="347">
        <v>333.51367299999998</v>
      </c>
      <c r="AF61" s="347">
        <v>947.88234299999999</v>
      </c>
      <c r="AG61" s="347">
        <v>275.76244800000001</v>
      </c>
      <c r="AH61" s="347">
        <v>353.05989899999997</v>
      </c>
      <c r="AI61" s="347">
        <v>242.458292</v>
      </c>
      <c r="AJ61" s="347">
        <v>871.28063999999995</v>
      </c>
      <c r="AK61" s="347">
        <v>217.21610100000001</v>
      </c>
      <c r="AL61" s="347">
        <v>254.859092</v>
      </c>
      <c r="AM61" s="347">
        <v>205.06092200000001</v>
      </c>
      <c r="AN61" s="347">
        <v>677.13611400000002</v>
      </c>
      <c r="AO61" s="348">
        <v>3321.0911489999999</v>
      </c>
      <c r="AP61" s="451">
        <v>58.957915999999997</v>
      </c>
      <c r="AQ61" s="452">
        <v>59.835765000000002</v>
      </c>
      <c r="AR61" s="452">
        <v>74.192633999999998</v>
      </c>
      <c r="AS61" s="452">
        <v>192.98631499999999</v>
      </c>
      <c r="AT61" s="453">
        <v>73.680204000000003</v>
      </c>
      <c r="AU61" s="95" t="s">
        <v>287</v>
      </c>
      <c r="AV61" s="96">
        <v>55</v>
      </c>
      <c r="AW61" s="235"/>
    </row>
    <row r="62" spans="1:49" ht="18" customHeight="1" x14ac:dyDescent="0.5">
      <c r="A62" s="97">
        <v>56</v>
      </c>
      <c r="B62" s="77" t="s">
        <v>41</v>
      </c>
      <c r="C62" s="349">
        <v>72.842464000000007</v>
      </c>
      <c r="D62" s="349">
        <v>117.20855</v>
      </c>
      <c r="E62" s="349">
        <v>109.261241</v>
      </c>
      <c r="F62" s="349">
        <v>299.31225499999999</v>
      </c>
      <c r="G62" s="349">
        <v>84.815044999999998</v>
      </c>
      <c r="H62" s="349">
        <v>126.76619100000001</v>
      </c>
      <c r="I62" s="349">
        <v>155.71279100000001</v>
      </c>
      <c r="J62" s="349">
        <v>367.29402700000003</v>
      </c>
      <c r="K62" s="349">
        <v>155.36008899999999</v>
      </c>
      <c r="L62" s="349">
        <v>155.12944200000001</v>
      </c>
      <c r="M62" s="349">
        <v>183.75711999999999</v>
      </c>
      <c r="N62" s="349">
        <v>494.24665099999999</v>
      </c>
      <c r="O62" s="349">
        <v>297.85937799999999</v>
      </c>
      <c r="P62" s="349">
        <v>360.283029</v>
      </c>
      <c r="Q62" s="349">
        <v>130.96191999999999</v>
      </c>
      <c r="R62" s="349">
        <v>789.10432700000001</v>
      </c>
      <c r="S62" s="350">
        <v>1949.9572599999999</v>
      </c>
      <c r="T62" s="338">
        <v>87.859160000000003</v>
      </c>
      <c r="U62" s="339">
        <v>55.096215999999998</v>
      </c>
      <c r="V62" s="455">
        <v>270.59734099999997</v>
      </c>
      <c r="W62" s="455">
        <v>413.55271699999997</v>
      </c>
      <c r="X62" s="456">
        <v>845.31068500000003</v>
      </c>
      <c r="Y62" s="349">
        <v>68.006799999999998</v>
      </c>
      <c r="Z62" s="349">
        <v>88.667175999999998</v>
      </c>
      <c r="AA62" s="349">
        <v>62.263893000000003</v>
      </c>
      <c r="AB62" s="349">
        <v>218.93786900000001</v>
      </c>
      <c r="AC62" s="349">
        <v>78.489317999999997</v>
      </c>
      <c r="AD62" s="349">
        <v>102.65067000000001</v>
      </c>
      <c r="AE62" s="349">
        <v>37.421304999999997</v>
      </c>
      <c r="AF62" s="349">
        <v>218.56129200000001</v>
      </c>
      <c r="AG62" s="349">
        <v>52.463380000000001</v>
      </c>
      <c r="AH62" s="349">
        <v>47.546509999999998</v>
      </c>
      <c r="AI62" s="349">
        <v>62.637808</v>
      </c>
      <c r="AJ62" s="349">
        <v>162.64769699999999</v>
      </c>
      <c r="AK62" s="349">
        <v>74.248259000000004</v>
      </c>
      <c r="AL62" s="349">
        <v>66.915278000000001</v>
      </c>
      <c r="AM62" s="349">
        <v>79.505424000000005</v>
      </c>
      <c r="AN62" s="349">
        <v>220.66896199999999</v>
      </c>
      <c r="AO62" s="350">
        <v>820.81582100000003</v>
      </c>
      <c r="AP62" s="454">
        <v>8.9921970000000009</v>
      </c>
      <c r="AQ62" s="455">
        <v>8.9854210000000005</v>
      </c>
      <c r="AR62" s="455">
        <v>5.9116600000000004</v>
      </c>
      <c r="AS62" s="455">
        <v>23.889278000000001</v>
      </c>
      <c r="AT62" s="456">
        <v>56.620378000000002</v>
      </c>
      <c r="AU62" s="98" t="s">
        <v>276</v>
      </c>
      <c r="AV62" s="99">
        <v>56</v>
      </c>
      <c r="AW62" s="235"/>
    </row>
    <row r="63" spans="1:49" ht="18" customHeight="1" x14ac:dyDescent="0.5">
      <c r="A63" s="94">
        <v>57</v>
      </c>
      <c r="B63" s="71" t="s">
        <v>61</v>
      </c>
      <c r="C63" s="347">
        <v>8.1720659999999992</v>
      </c>
      <c r="D63" s="347">
        <v>12.282158000000001</v>
      </c>
      <c r="E63" s="347">
        <v>13.628132000000001</v>
      </c>
      <c r="F63" s="347">
        <v>34.082355999999997</v>
      </c>
      <c r="G63" s="347">
        <v>11.183066999999999</v>
      </c>
      <c r="H63" s="347">
        <v>7.9507310000000002</v>
      </c>
      <c r="I63" s="347">
        <v>8.203398</v>
      </c>
      <c r="J63" s="347">
        <v>27.337197</v>
      </c>
      <c r="K63" s="347">
        <v>5.4596070000000001</v>
      </c>
      <c r="L63" s="347">
        <v>10.596363</v>
      </c>
      <c r="M63" s="347">
        <v>14.398339</v>
      </c>
      <c r="N63" s="347">
        <v>30.454308999999999</v>
      </c>
      <c r="O63" s="347">
        <v>12.294150999999999</v>
      </c>
      <c r="P63" s="347">
        <v>8.1345810000000007</v>
      </c>
      <c r="Q63" s="347">
        <v>8.4543140000000001</v>
      </c>
      <c r="R63" s="347">
        <v>28.883046</v>
      </c>
      <c r="S63" s="348">
        <v>120.756908</v>
      </c>
      <c r="T63" s="336">
        <v>33.953611000000002</v>
      </c>
      <c r="U63" s="337">
        <v>20.702453999999999</v>
      </c>
      <c r="V63" s="452">
        <v>30.820038</v>
      </c>
      <c r="W63" s="452">
        <v>85.476102999999995</v>
      </c>
      <c r="X63" s="453">
        <v>23.996690999999998</v>
      </c>
      <c r="Y63" s="347">
        <v>287.82139799999999</v>
      </c>
      <c r="Z63" s="347">
        <v>593.71086100000002</v>
      </c>
      <c r="AA63" s="347">
        <v>368.386191</v>
      </c>
      <c r="AB63" s="347">
        <v>1249.9184499999999</v>
      </c>
      <c r="AC63" s="347">
        <v>550.70512299999996</v>
      </c>
      <c r="AD63" s="347">
        <v>566.294848</v>
      </c>
      <c r="AE63" s="347">
        <v>286.57875799999999</v>
      </c>
      <c r="AF63" s="347">
        <v>1403.5787290000001</v>
      </c>
      <c r="AG63" s="347">
        <v>610.29628000000002</v>
      </c>
      <c r="AH63" s="347">
        <v>476.89852100000002</v>
      </c>
      <c r="AI63" s="347">
        <v>434.60824500000001</v>
      </c>
      <c r="AJ63" s="347">
        <v>1521.803046</v>
      </c>
      <c r="AK63" s="347">
        <v>592.56205999999997</v>
      </c>
      <c r="AL63" s="347">
        <v>670.72431700000004</v>
      </c>
      <c r="AM63" s="347">
        <v>719.07376199999999</v>
      </c>
      <c r="AN63" s="347">
        <v>1982.3601389999999</v>
      </c>
      <c r="AO63" s="348">
        <v>6157.6603640000003</v>
      </c>
      <c r="AP63" s="451">
        <v>466.30227100000002</v>
      </c>
      <c r="AQ63" s="452">
        <v>412.49425100000002</v>
      </c>
      <c r="AR63" s="452">
        <v>243.93313599999999</v>
      </c>
      <c r="AS63" s="452">
        <v>1122.729658</v>
      </c>
      <c r="AT63" s="453">
        <v>287.722238</v>
      </c>
      <c r="AU63" s="95" t="s">
        <v>311</v>
      </c>
      <c r="AV63" s="96">
        <v>57</v>
      </c>
      <c r="AW63" s="235"/>
    </row>
    <row r="64" spans="1:49" ht="18" customHeight="1" x14ac:dyDescent="0.5">
      <c r="A64" s="97">
        <v>58</v>
      </c>
      <c r="B64" s="77" t="s">
        <v>156</v>
      </c>
      <c r="C64" s="349">
        <v>17.684934999999999</v>
      </c>
      <c r="D64" s="349">
        <v>17.121354</v>
      </c>
      <c r="E64" s="349">
        <v>36.077464999999997</v>
      </c>
      <c r="F64" s="349">
        <v>70.883753999999996</v>
      </c>
      <c r="G64" s="349">
        <v>14.060428999999999</v>
      </c>
      <c r="H64" s="349">
        <v>10.034359</v>
      </c>
      <c r="I64" s="349">
        <v>42.682178999999998</v>
      </c>
      <c r="J64" s="349">
        <v>66.776966999999999</v>
      </c>
      <c r="K64" s="349">
        <v>12.413779</v>
      </c>
      <c r="L64" s="349">
        <v>8.2544880000000003</v>
      </c>
      <c r="M64" s="349">
        <v>39.305936000000003</v>
      </c>
      <c r="N64" s="349">
        <v>59.974203000000003</v>
      </c>
      <c r="O64" s="349">
        <v>1.446148</v>
      </c>
      <c r="P64" s="349">
        <v>20.563117999999999</v>
      </c>
      <c r="Q64" s="349">
        <v>20.986986999999999</v>
      </c>
      <c r="R64" s="349">
        <v>42.996253000000003</v>
      </c>
      <c r="S64" s="350">
        <v>240.63117700000001</v>
      </c>
      <c r="T64" s="338">
        <v>1.42537</v>
      </c>
      <c r="U64" s="339">
        <v>1.1151409999999999</v>
      </c>
      <c r="V64" s="455">
        <v>0.501112</v>
      </c>
      <c r="W64" s="455">
        <v>3.041623</v>
      </c>
      <c r="X64" s="456">
        <v>0.42371599999999998</v>
      </c>
      <c r="Y64" s="349">
        <v>159.045334</v>
      </c>
      <c r="Z64" s="349">
        <v>153.85694000000001</v>
      </c>
      <c r="AA64" s="349">
        <v>114.404611</v>
      </c>
      <c r="AB64" s="349">
        <v>427.30688500000002</v>
      </c>
      <c r="AC64" s="349">
        <v>133.36658499999999</v>
      </c>
      <c r="AD64" s="349">
        <v>117.645893</v>
      </c>
      <c r="AE64" s="349">
        <v>95.579903999999999</v>
      </c>
      <c r="AF64" s="349">
        <v>346.59238199999999</v>
      </c>
      <c r="AG64" s="349">
        <v>133.16266100000001</v>
      </c>
      <c r="AH64" s="349">
        <v>159.75994</v>
      </c>
      <c r="AI64" s="349">
        <v>152.78851800000001</v>
      </c>
      <c r="AJ64" s="349">
        <v>445.71111999999999</v>
      </c>
      <c r="AK64" s="349">
        <v>178.64340100000001</v>
      </c>
      <c r="AL64" s="349">
        <v>123.984335</v>
      </c>
      <c r="AM64" s="349">
        <v>179.137135</v>
      </c>
      <c r="AN64" s="349">
        <v>481.76487100000003</v>
      </c>
      <c r="AO64" s="350">
        <v>1701.3752569999999</v>
      </c>
      <c r="AP64" s="454">
        <v>278.88844</v>
      </c>
      <c r="AQ64" s="455">
        <v>200.72776200000001</v>
      </c>
      <c r="AR64" s="455">
        <v>253.38626300000001</v>
      </c>
      <c r="AS64" s="455">
        <v>733.00246400000003</v>
      </c>
      <c r="AT64" s="456">
        <v>340.60566599999999</v>
      </c>
      <c r="AU64" s="98" t="s">
        <v>291</v>
      </c>
      <c r="AV64" s="99">
        <v>58</v>
      </c>
      <c r="AW64" s="235"/>
    </row>
    <row r="65" spans="1:49" ht="18" customHeight="1" x14ac:dyDescent="0.5">
      <c r="A65" s="94">
        <v>59</v>
      </c>
      <c r="B65" s="71" t="s">
        <v>79</v>
      </c>
      <c r="C65" s="347">
        <v>307.46907199999998</v>
      </c>
      <c r="D65" s="347">
        <v>404.01769300000001</v>
      </c>
      <c r="E65" s="347">
        <v>355.83648799999997</v>
      </c>
      <c r="F65" s="347">
        <v>1067.3232539999999</v>
      </c>
      <c r="G65" s="347">
        <v>355.87570699999998</v>
      </c>
      <c r="H65" s="347">
        <v>372.487145</v>
      </c>
      <c r="I65" s="347">
        <v>291.48618699999997</v>
      </c>
      <c r="J65" s="347">
        <v>1019.849038</v>
      </c>
      <c r="K65" s="347">
        <v>747.20526800000005</v>
      </c>
      <c r="L65" s="347">
        <v>281.297166</v>
      </c>
      <c r="M65" s="347">
        <v>329.58977700000003</v>
      </c>
      <c r="N65" s="347">
        <v>1358.0922109999999</v>
      </c>
      <c r="O65" s="347">
        <v>290.42345799999998</v>
      </c>
      <c r="P65" s="347">
        <v>297.81131800000003</v>
      </c>
      <c r="Q65" s="347">
        <v>330.906047</v>
      </c>
      <c r="R65" s="347">
        <v>919.14082299999995</v>
      </c>
      <c r="S65" s="348">
        <v>4364.4053260000001</v>
      </c>
      <c r="T65" s="336">
        <v>3.9255049999999998</v>
      </c>
      <c r="U65" s="337">
        <v>3.73421</v>
      </c>
      <c r="V65" s="452">
        <v>127.745763</v>
      </c>
      <c r="W65" s="452">
        <v>135.40547799999999</v>
      </c>
      <c r="X65" s="453">
        <v>4.5700380000000003</v>
      </c>
      <c r="Y65" s="347">
        <v>29.294588000000001</v>
      </c>
      <c r="Z65" s="347">
        <v>2.8217810000000001</v>
      </c>
      <c r="AA65" s="347">
        <v>85.964602999999997</v>
      </c>
      <c r="AB65" s="347">
        <v>118.080972</v>
      </c>
      <c r="AC65" s="347">
        <v>78.645866999999996</v>
      </c>
      <c r="AD65" s="347">
        <v>62.079580999999997</v>
      </c>
      <c r="AE65" s="347">
        <v>6.0157259999999999</v>
      </c>
      <c r="AF65" s="347">
        <v>146.741175</v>
      </c>
      <c r="AG65" s="347">
        <v>5.7959949999999996</v>
      </c>
      <c r="AH65" s="347">
        <v>17.707004999999999</v>
      </c>
      <c r="AI65" s="347">
        <v>1.9176139999999999</v>
      </c>
      <c r="AJ65" s="347">
        <v>25.420614</v>
      </c>
      <c r="AK65" s="347">
        <v>32.575924999999998</v>
      </c>
      <c r="AL65" s="347">
        <v>3.3541530000000002</v>
      </c>
      <c r="AM65" s="347">
        <v>4.8053939999999997</v>
      </c>
      <c r="AN65" s="347">
        <v>40.735472999999999</v>
      </c>
      <c r="AO65" s="348">
        <v>330.97823299999999</v>
      </c>
      <c r="AP65" s="451">
        <v>17.361246999999999</v>
      </c>
      <c r="AQ65" s="452">
        <v>13.310572000000001</v>
      </c>
      <c r="AR65" s="452">
        <v>118.09223900000001</v>
      </c>
      <c r="AS65" s="452">
        <v>148.76405800000001</v>
      </c>
      <c r="AT65" s="453">
        <v>27.074043</v>
      </c>
      <c r="AU65" s="95" t="s">
        <v>343</v>
      </c>
      <c r="AV65" s="96">
        <v>59</v>
      </c>
      <c r="AW65" s="235"/>
    </row>
    <row r="66" spans="1:49" ht="18" customHeight="1" x14ac:dyDescent="0.5">
      <c r="A66" s="97">
        <v>60</v>
      </c>
      <c r="B66" s="77" t="s">
        <v>63</v>
      </c>
      <c r="C66" s="349">
        <v>85.364829999999998</v>
      </c>
      <c r="D66" s="349">
        <v>64.490021999999996</v>
      </c>
      <c r="E66" s="349">
        <v>82.400175000000004</v>
      </c>
      <c r="F66" s="349">
        <v>232.25502700000001</v>
      </c>
      <c r="G66" s="349">
        <v>70.148262000000003</v>
      </c>
      <c r="H66" s="349">
        <v>106.888525</v>
      </c>
      <c r="I66" s="349">
        <v>125.407297</v>
      </c>
      <c r="J66" s="349">
        <v>302.44408399999998</v>
      </c>
      <c r="K66" s="349">
        <v>79.541087000000005</v>
      </c>
      <c r="L66" s="349">
        <v>72.590303000000006</v>
      </c>
      <c r="M66" s="349">
        <v>69.407527999999999</v>
      </c>
      <c r="N66" s="349">
        <v>221.53891899999999</v>
      </c>
      <c r="O66" s="349">
        <v>62.299211999999997</v>
      </c>
      <c r="P66" s="349">
        <v>53.207189</v>
      </c>
      <c r="Q66" s="349">
        <v>80.007806000000002</v>
      </c>
      <c r="R66" s="349">
        <v>195.514207</v>
      </c>
      <c r="S66" s="350">
        <v>951.75223700000004</v>
      </c>
      <c r="T66" s="338">
        <v>140.32539199999999</v>
      </c>
      <c r="U66" s="339">
        <v>156.125246</v>
      </c>
      <c r="V66" s="455">
        <v>164.52011300000001</v>
      </c>
      <c r="W66" s="455">
        <v>460.97075100000001</v>
      </c>
      <c r="X66" s="456">
        <v>185.06832399999999</v>
      </c>
      <c r="Y66" s="349">
        <v>51.670394999999999</v>
      </c>
      <c r="Z66" s="349">
        <v>50.515858999999999</v>
      </c>
      <c r="AA66" s="349">
        <v>49.900590999999999</v>
      </c>
      <c r="AB66" s="349">
        <v>152.08684500000001</v>
      </c>
      <c r="AC66" s="349">
        <v>48.532831999999999</v>
      </c>
      <c r="AD66" s="349">
        <v>43.151724000000002</v>
      </c>
      <c r="AE66" s="349">
        <v>42.85624</v>
      </c>
      <c r="AF66" s="349">
        <v>134.540796</v>
      </c>
      <c r="AG66" s="349">
        <v>49.37238</v>
      </c>
      <c r="AH66" s="349">
        <v>29.459423000000001</v>
      </c>
      <c r="AI66" s="349">
        <v>46.804192</v>
      </c>
      <c r="AJ66" s="349">
        <v>125.63599499999999</v>
      </c>
      <c r="AK66" s="349">
        <v>32.426799000000003</v>
      </c>
      <c r="AL66" s="349">
        <v>26.92963</v>
      </c>
      <c r="AM66" s="349">
        <v>45.067870999999997</v>
      </c>
      <c r="AN66" s="349">
        <v>104.424301</v>
      </c>
      <c r="AO66" s="350">
        <v>516.68793600000004</v>
      </c>
      <c r="AP66" s="454">
        <v>91.569468000000001</v>
      </c>
      <c r="AQ66" s="455">
        <v>95.971593999999996</v>
      </c>
      <c r="AR66" s="455">
        <v>59.593083999999998</v>
      </c>
      <c r="AS66" s="455">
        <v>247.13414599999999</v>
      </c>
      <c r="AT66" s="456">
        <v>91.795115999999993</v>
      </c>
      <c r="AU66" s="98" t="s">
        <v>299</v>
      </c>
      <c r="AV66" s="99">
        <v>60</v>
      </c>
      <c r="AW66" s="235"/>
    </row>
    <row r="67" spans="1:49" ht="18" customHeight="1" x14ac:dyDescent="0.5">
      <c r="A67" s="94">
        <v>61</v>
      </c>
      <c r="B67" s="71" t="s">
        <v>150</v>
      </c>
      <c r="C67" s="347">
        <v>818.29021999999998</v>
      </c>
      <c r="D67" s="347">
        <v>175.88142999999999</v>
      </c>
      <c r="E67" s="347">
        <v>766.95203200000003</v>
      </c>
      <c r="F67" s="347">
        <v>1761.1236819999999</v>
      </c>
      <c r="G67" s="347">
        <v>414.41794800000002</v>
      </c>
      <c r="H67" s="347">
        <v>234.99801400000001</v>
      </c>
      <c r="I67" s="347">
        <v>516.080152</v>
      </c>
      <c r="J67" s="347">
        <v>1165.496114</v>
      </c>
      <c r="K67" s="347">
        <v>293.645082</v>
      </c>
      <c r="L67" s="347">
        <v>354.40466600000002</v>
      </c>
      <c r="M67" s="347">
        <v>428.10889100000003</v>
      </c>
      <c r="N67" s="347">
        <v>1076.1586400000001</v>
      </c>
      <c r="O67" s="347">
        <v>407.34485699999999</v>
      </c>
      <c r="P67" s="347">
        <v>287.60905000000002</v>
      </c>
      <c r="Q67" s="347">
        <v>368.49761899999999</v>
      </c>
      <c r="R67" s="347">
        <v>1063.4515260000001</v>
      </c>
      <c r="S67" s="348">
        <v>5066.2299620000003</v>
      </c>
      <c r="T67" s="336">
        <v>5.2946900000000001</v>
      </c>
      <c r="U67" s="337">
        <v>7.5924110000000002</v>
      </c>
      <c r="V67" s="452">
        <v>9.1615310000000001</v>
      </c>
      <c r="W67" s="452">
        <v>22.048632000000001</v>
      </c>
      <c r="X67" s="453">
        <v>12.861145</v>
      </c>
      <c r="Y67" s="347">
        <v>34.213638000000003</v>
      </c>
      <c r="Z67" s="347">
        <v>62.475306000000003</v>
      </c>
      <c r="AA67" s="347">
        <v>55.839233</v>
      </c>
      <c r="AB67" s="347">
        <v>152.528178</v>
      </c>
      <c r="AC67" s="347">
        <v>27.308194</v>
      </c>
      <c r="AD67" s="347">
        <v>47.990223999999998</v>
      </c>
      <c r="AE67" s="347">
        <v>39.385483000000001</v>
      </c>
      <c r="AF67" s="347">
        <v>114.68390100000001</v>
      </c>
      <c r="AG67" s="347">
        <v>41.053269999999998</v>
      </c>
      <c r="AH67" s="347">
        <v>26.696166999999999</v>
      </c>
      <c r="AI67" s="347">
        <v>15.24811</v>
      </c>
      <c r="AJ67" s="347">
        <v>82.997546999999997</v>
      </c>
      <c r="AK67" s="347">
        <v>34.193845000000003</v>
      </c>
      <c r="AL67" s="347">
        <v>36.144035000000002</v>
      </c>
      <c r="AM67" s="347">
        <v>46.259784000000003</v>
      </c>
      <c r="AN67" s="347">
        <v>116.59766399999999</v>
      </c>
      <c r="AO67" s="348">
        <v>466.80729100000002</v>
      </c>
      <c r="AP67" s="451">
        <v>703.270172</v>
      </c>
      <c r="AQ67" s="452">
        <v>235.39708400000001</v>
      </c>
      <c r="AR67" s="452">
        <v>204.82163700000001</v>
      </c>
      <c r="AS67" s="452">
        <v>1143.488893</v>
      </c>
      <c r="AT67" s="453">
        <v>448.77039000000002</v>
      </c>
      <c r="AU67" s="95" t="s">
        <v>322</v>
      </c>
      <c r="AV67" s="96">
        <v>61</v>
      </c>
      <c r="AW67" s="235"/>
    </row>
    <row r="68" spans="1:49" ht="18" customHeight="1" x14ac:dyDescent="0.5">
      <c r="A68" s="97">
        <v>62</v>
      </c>
      <c r="B68" s="77" t="s">
        <v>86</v>
      </c>
      <c r="C68" s="349">
        <v>1.9810350000000001</v>
      </c>
      <c r="D68" s="349">
        <v>170.72243499999999</v>
      </c>
      <c r="E68" s="349">
        <v>3.9957029999999998</v>
      </c>
      <c r="F68" s="349">
        <v>176.699172</v>
      </c>
      <c r="G68" s="349">
        <v>3.3495560000000002</v>
      </c>
      <c r="H68" s="349">
        <v>252.567519</v>
      </c>
      <c r="I68" s="349">
        <v>230.535492</v>
      </c>
      <c r="J68" s="349">
        <v>486.45256699999999</v>
      </c>
      <c r="K68" s="349">
        <v>3.61877</v>
      </c>
      <c r="L68" s="349">
        <v>443.70818700000001</v>
      </c>
      <c r="M68" s="349">
        <v>2.2263769999999998</v>
      </c>
      <c r="N68" s="349">
        <v>449.553335</v>
      </c>
      <c r="O68" s="349">
        <v>235.78445199999999</v>
      </c>
      <c r="P68" s="349">
        <v>1.9179349999999999</v>
      </c>
      <c r="Q68" s="349">
        <v>1.970342</v>
      </c>
      <c r="R68" s="349">
        <v>239.67273</v>
      </c>
      <c r="S68" s="350">
        <v>1352.3778030000001</v>
      </c>
      <c r="T68" s="338">
        <v>1.0063000000000001E-2</v>
      </c>
      <c r="U68" s="339">
        <v>0.95739200000000002</v>
      </c>
      <c r="V68" s="455">
        <v>3.75</v>
      </c>
      <c r="W68" s="455">
        <v>4.7174550000000002</v>
      </c>
      <c r="X68" s="456">
        <v>0.54861599999999999</v>
      </c>
      <c r="Y68" s="349">
        <v>204.12993800000001</v>
      </c>
      <c r="Z68" s="349">
        <v>445.93397499999998</v>
      </c>
      <c r="AA68" s="349">
        <v>603.99406299999998</v>
      </c>
      <c r="AB68" s="349">
        <v>1254.0579769999999</v>
      </c>
      <c r="AC68" s="349">
        <v>395.23191200000002</v>
      </c>
      <c r="AD68" s="349">
        <v>336.36936100000003</v>
      </c>
      <c r="AE68" s="349">
        <v>290.610523</v>
      </c>
      <c r="AF68" s="349">
        <v>1022.2117950000001</v>
      </c>
      <c r="AG68" s="349">
        <v>369.94463100000002</v>
      </c>
      <c r="AH68" s="349">
        <v>342.310971</v>
      </c>
      <c r="AI68" s="349">
        <v>279.74569200000002</v>
      </c>
      <c r="AJ68" s="349">
        <v>992.00129400000003</v>
      </c>
      <c r="AK68" s="349">
        <v>409.282287</v>
      </c>
      <c r="AL68" s="349">
        <v>396.28838000000002</v>
      </c>
      <c r="AM68" s="349">
        <v>485.42259300000001</v>
      </c>
      <c r="AN68" s="349">
        <v>1290.9932590000001</v>
      </c>
      <c r="AO68" s="350">
        <v>4559.2643250000001</v>
      </c>
      <c r="AP68" s="454">
        <v>112.82066500000001</v>
      </c>
      <c r="AQ68" s="455">
        <v>128.63690299999999</v>
      </c>
      <c r="AR68" s="455">
        <v>186.68806000000001</v>
      </c>
      <c r="AS68" s="455">
        <v>428.14562799999999</v>
      </c>
      <c r="AT68" s="456">
        <v>152.693262</v>
      </c>
      <c r="AU68" s="98" t="s">
        <v>419</v>
      </c>
      <c r="AV68" s="99">
        <v>62</v>
      </c>
      <c r="AW68" s="235"/>
    </row>
    <row r="69" spans="1:49" ht="18" customHeight="1" x14ac:dyDescent="0.5">
      <c r="A69" s="94">
        <v>63</v>
      </c>
      <c r="B69" s="71" t="s">
        <v>81</v>
      </c>
      <c r="C69" s="347">
        <v>2.1895370000000001</v>
      </c>
      <c r="D69" s="347">
        <v>2.7346889999999999</v>
      </c>
      <c r="E69" s="347">
        <v>3.6060059999999998</v>
      </c>
      <c r="F69" s="347">
        <v>8.5302319999999998</v>
      </c>
      <c r="G69" s="347">
        <v>1.9534100000000001</v>
      </c>
      <c r="H69" s="347">
        <v>2.1846869999999998</v>
      </c>
      <c r="I69" s="347">
        <v>75.491715999999997</v>
      </c>
      <c r="J69" s="347">
        <v>79.629812999999999</v>
      </c>
      <c r="K69" s="347">
        <v>1.2783789999999999</v>
      </c>
      <c r="L69" s="347">
        <v>1.1842569999999999</v>
      </c>
      <c r="M69" s="347">
        <v>1.3247310000000001</v>
      </c>
      <c r="N69" s="347">
        <v>3.7873670000000002</v>
      </c>
      <c r="O69" s="347">
        <v>2.1438709999999999</v>
      </c>
      <c r="P69" s="347">
        <v>2.5290940000000002</v>
      </c>
      <c r="Q69" s="347">
        <v>1.23994</v>
      </c>
      <c r="R69" s="347">
        <v>5.9129040000000002</v>
      </c>
      <c r="S69" s="348">
        <v>97.860316999999995</v>
      </c>
      <c r="T69" s="336">
        <v>38.372672999999999</v>
      </c>
      <c r="U69" s="337">
        <v>4.8064799999999996</v>
      </c>
      <c r="V69" s="452">
        <v>11.820930000000001</v>
      </c>
      <c r="W69" s="452">
        <v>55.000082999999997</v>
      </c>
      <c r="X69" s="453">
        <v>15.155562</v>
      </c>
      <c r="Y69" s="347">
        <v>295.33160900000001</v>
      </c>
      <c r="Z69" s="347">
        <v>352.450267</v>
      </c>
      <c r="AA69" s="347">
        <v>297.350414</v>
      </c>
      <c r="AB69" s="347">
        <v>945.13229100000001</v>
      </c>
      <c r="AC69" s="347">
        <v>352.64581399999997</v>
      </c>
      <c r="AD69" s="347">
        <v>224.45797400000001</v>
      </c>
      <c r="AE69" s="347">
        <v>166.91430500000001</v>
      </c>
      <c r="AF69" s="347">
        <v>744.01809300000002</v>
      </c>
      <c r="AG69" s="347">
        <v>293.62537500000002</v>
      </c>
      <c r="AH69" s="347">
        <v>42.926246999999996</v>
      </c>
      <c r="AI69" s="347">
        <v>114.039024</v>
      </c>
      <c r="AJ69" s="347">
        <v>450.59064599999999</v>
      </c>
      <c r="AK69" s="347">
        <v>91.228226000000006</v>
      </c>
      <c r="AL69" s="347">
        <v>43.506473</v>
      </c>
      <c r="AM69" s="347">
        <v>194.12001699999999</v>
      </c>
      <c r="AN69" s="347">
        <v>328.854716</v>
      </c>
      <c r="AO69" s="348">
        <v>2468.595746</v>
      </c>
      <c r="AP69" s="451">
        <v>147.72723300000001</v>
      </c>
      <c r="AQ69" s="452">
        <v>230.994596</v>
      </c>
      <c r="AR69" s="452">
        <v>178.03787800000001</v>
      </c>
      <c r="AS69" s="452">
        <v>556.75970700000005</v>
      </c>
      <c r="AT69" s="453">
        <v>216.67632699999999</v>
      </c>
      <c r="AU69" s="95" t="s">
        <v>319</v>
      </c>
      <c r="AV69" s="96">
        <v>63</v>
      </c>
      <c r="AW69" s="235"/>
    </row>
    <row r="70" spans="1:49" ht="18" customHeight="1" x14ac:dyDescent="0.5">
      <c r="A70" s="97">
        <v>64</v>
      </c>
      <c r="B70" s="77" t="s">
        <v>55</v>
      </c>
      <c r="C70" s="349">
        <v>507.960848</v>
      </c>
      <c r="D70" s="349">
        <v>0</v>
      </c>
      <c r="E70" s="349">
        <v>95.430262999999997</v>
      </c>
      <c r="F70" s="349">
        <v>603.39111100000002</v>
      </c>
      <c r="G70" s="349">
        <v>161.42212900000001</v>
      </c>
      <c r="H70" s="349">
        <v>135.64214699999999</v>
      </c>
      <c r="I70" s="349">
        <v>0</v>
      </c>
      <c r="J70" s="349">
        <v>297.06427600000001</v>
      </c>
      <c r="K70" s="349">
        <v>169.759906</v>
      </c>
      <c r="L70" s="349">
        <v>300.59249299999999</v>
      </c>
      <c r="M70" s="349">
        <v>103.819564</v>
      </c>
      <c r="N70" s="349">
        <v>574.17196300000001</v>
      </c>
      <c r="O70" s="349">
        <v>0</v>
      </c>
      <c r="P70" s="349">
        <v>107.16969400000001</v>
      </c>
      <c r="Q70" s="349">
        <v>237.99541500000001</v>
      </c>
      <c r="R70" s="349">
        <v>345.16510899999997</v>
      </c>
      <c r="S70" s="350">
        <v>1819.792459</v>
      </c>
      <c r="T70" s="338">
        <v>69.727027000000007</v>
      </c>
      <c r="U70" s="339">
        <v>141.82000300000001</v>
      </c>
      <c r="V70" s="455">
        <v>88.676401999999996</v>
      </c>
      <c r="W70" s="455">
        <v>300.223432</v>
      </c>
      <c r="X70" s="456">
        <v>108.399826</v>
      </c>
      <c r="Y70" s="349">
        <v>1.424844</v>
      </c>
      <c r="Z70" s="349">
        <v>2.5700000000000001E-4</v>
      </c>
      <c r="AA70" s="349">
        <v>4.6999999999999999E-4</v>
      </c>
      <c r="AB70" s="349">
        <v>1.4255709999999999</v>
      </c>
      <c r="AC70" s="349">
        <v>1.3259999999999999E-3</v>
      </c>
      <c r="AD70" s="349">
        <v>0</v>
      </c>
      <c r="AE70" s="349">
        <v>0</v>
      </c>
      <c r="AF70" s="349">
        <v>1.3259999999999999E-3</v>
      </c>
      <c r="AG70" s="349">
        <v>2.7070000000000002E-3</v>
      </c>
      <c r="AH70" s="349">
        <v>0</v>
      </c>
      <c r="AI70" s="349">
        <v>1.1235E-2</v>
      </c>
      <c r="AJ70" s="349">
        <v>1.3942E-2</v>
      </c>
      <c r="AK70" s="349">
        <v>0</v>
      </c>
      <c r="AL70" s="349">
        <v>6.7699999999999998E-4</v>
      </c>
      <c r="AM70" s="349">
        <v>4.8450000000000003E-3</v>
      </c>
      <c r="AN70" s="349">
        <v>5.522E-3</v>
      </c>
      <c r="AO70" s="350">
        <v>1.446361</v>
      </c>
      <c r="AP70" s="454">
        <v>71.057861000000003</v>
      </c>
      <c r="AQ70" s="455">
        <v>72.322998999999996</v>
      </c>
      <c r="AR70" s="455">
        <v>79.266234999999995</v>
      </c>
      <c r="AS70" s="455">
        <v>222.64709500000001</v>
      </c>
      <c r="AT70" s="456">
        <v>56.236620000000002</v>
      </c>
      <c r="AU70" s="98" t="s">
        <v>298</v>
      </c>
      <c r="AV70" s="99">
        <v>64</v>
      </c>
      <c r="AW70" s="235"/>
    </row>
    <row r="71" spans="1:49" ht="18" customHeight="1" x14ac:dyDescent="0.5">
      <c r="A71" s="94">
        <v>65</v>
      </c>
      <c r="B71" s="71" t="s">
        <v>140</v>
      </c>
      <c r="C71" s="347">
        <v>18.521878000000001</v>
      </c>
      <c r="D71" s="347">
        <v>12.896782</v>
      </c>
      <c r="E71" s="347">
        <v>7.2137479999999998</v>
      </c>
      <c r="F71" s="347">
        <v>38.632409000000003</v>
      </c>
      <c r="G71" s="347">
        <v>3.1970459999999998</v>
      </c>
      <c r="H71" s="347">
        <v>14.629861999999999</v>
      </c>
      <c r="I71" s="347">
        <v>8.1618870000000001</v>
      </c>
      <c r="J71" s="347">
        <v>25.988795</v>
      </c>
      <c r="K71" s="347">
        <v>7.5550639999999998</v>
      </c>
      <c r="L71" s="347">
        <v>16.843646</v>
      </c>
      <c r="M71" s="347">
        <v>12.245714</v>
      </c>
      <c r="N71" s="347">
        <v>36.644424000000001</v>
      </c>
      <c r="O71" s="347">
        <v>486.47000400000002</v>
      </c>
      <c r="P71" s="347">
        <v>279.356313</v>
      </c>
      <c r="Q71" s="347">
        <v>241.80292299999999</v>
      </c>
      <c r="R71" s="347">
        <v>1007.62924</v>
      </c>
      <c r="S71" s="348">
        <v>1108.8948680000001</v>
      </c>
      <c r="T71" s="336">
        <v>62.19059</v>
      </c>
      <c r="U71" s="337">
        <v>1.493633</v>
      </c>
      <c r="V71" s="452">
        <v>4.3029630000000001</v>
      </c>
      <c r="W71" s="452">
        <v>67.987184999999997</v>
      </c>
      <c r="X71" s="453">
        <v>4.2744900000000001</v>
      </c>
      <c r="Y71" s="347">
        <v>210.549589</v>
      </c>
      <c r="Z71" s="347">
        <v>410.56524200000001</v>
      </c>
      <c r="AA71" s="347">
        <v>249.218557</v>
      </c>
      <c r="AB71" s="347">
        <v>870.33338800000001</v>
      </c>
      <c r="AC71" s="347">
        <v>378.30479500000001</v>
      </c>
      <c r="AD71" s="347">
        <v>151.590619</v>
      </c>
      <c r="AE71" s="347">
        <v>191.724998</v>
      </c>
      <c r="AF71" s="347">
        <v>721.62041299999999</v>
      </c>
      <c r="AG71" s="347">
        <v>632.98858600000005</v>
      </c>
      <c r="AH71" s="347">
        <v>323.08203300000002</v>
      </c>
      <c r="AI71" s="347">
        <v>412.88637699999998</v>
      </c>
      <c r="AJ71" s="347">
        <v>1368.9569959999999</v>
      </c>
      <c r="AK71" s="347">
        <v>422.02239900000001</v>
      </c>
      <c r="AL71" s="347">
        <v>186.79212899999999</v>
      </c>
      <c r="AM71" s="347">
        <v>286.34947199999999</v>
      </c>
      <c r="AN71" s="347">
        <v>895.16400099999998</v>
      </c>
      <c r="AO71" s="348">
        <v>3856.0747970000002</v>
      </c>
      <c r="AP71" s="451">
        <v>280.20668599999999</v>
      </c>
      <c r="AQ71" s="452">
        <v>261.41754800000001</v>
      </c>
      <c r="AR71" s="452">
        <v>154.54714200000001</v>
      </c>
      <c r="AS71" s="452">
        <v>696.17137600000001</v>
      </c>
      <c r="AT71" s="453">
        <v>86.897291999999993</v>
      </c>
      <c r="AU71" s="95" t="s">
        <v>301</v>
      </c>
      <c r="AV71" s="96">
        <v>65</v>
      </c>
      <c r="AW71" s="235"/>
    </row>
    <row r="72" spans="1:49" ht="18" customHeight="1" x14ac:dyDescent="0.5">
      <c r="A72" s="97">
        <v>66</v>
      </c>
      <c r="B72" s="77" t="s">
        <v>83</v>
      </c>
      <c r="C72" s="349">
        <v>16.481196000000001</v>
      </c>
      <c r="D72" s="349">
        <v>14.106005</v>
      </c>
      <c r="E72" s="349">
        <v>12.476938000000001</v>
      </c>
      <c r="F72" s="349">
        <v>43.064140000000002</v>
      </c>
      <c r="G72" s="349">
        <v>11.62288</v>
      </c>
      <c r="H72" s="349">
        <v>12.107811</v>
      </c>
      <c r="I72" s="349">
        <v>11.018732</v>
      </c>
      <c r="J72" s="349">
        <v>34.749423</v>
      </c>
      <c r="K72" s="349">
        <v>9.4190140000000007</v>
      </c>
      <c r="L72" s="349">
        <v>15.375857</v>
      </c>
      <c r="M72" s="349">
        <v>26.078603000000001</v>
      </c>
      <c r="N72" s="349">
        <v>50.873474000000002</v>
      </c>
      <c r="O72" s="349">
        <v>17.84113</v>
      </c>
      <c r="P72" s="349">
        <v>15.5076</v>
      </c>
      <c r="Q72" s="349">
        <v>21.544976999999999</v>
      </c>
      <c r="R72" s="349">
        <v>54.893706999999999</v>
      </c>
      <c r="S72" s="350">
        <v>183.58074400000001</v>
      </c>
      <c r="T72" s="338">
        <v>2.7075390000000001</v>
      </c>
      <c r="U72" s="339">
        <v>3.8623340000000002</v>
      </c>
      <c r="V72" s="455">
        <v>3.658801</v>
      </c>
      <c r="W72" s="455">
        <v>10.228673000000001</v>
      </c>
      <c r="X72" s="456">
        <v>1.9210499999999999</v>
      </c>
      <c r="Y72" s="349">
        <v>142.53209799999999</v>
      </c>
      <c r="Z72" s="349">
        <v>92.073567999999995</v>
      </c>
      <c r="AA72" s="349">
        <v>195.294479</v>
      </c>
      <c r="AB72" s="349">
        <v>429.90014500000001</v>
      </c>
      <c r="AC72" s="349">
        <v>149.50788</v>
      </c>
      <c r="AD72" s="349">
        <v>164.14223200000001</v>
      </c>
      <c r="AE72" s="349">
        <v>153.74889200000001</v>
      </c>
      <c r="AF72" s="349">
        <v>467.39900399999999</v>
      </c>
      <c r="AG72" s="349">
        <v>240.79166000000001</v>
      </c>
      <c r="AH72" s="349">
        <v>125.509486</v>
      </c>
      <c r="AI72" s="349">
        <v>186.53126399999999</v>
      </c>
      <c r="AJ72" s="349">
        <v>552.83240999999998</v>
      </c>
      <c r="AK72" s="349">
        <v>165.11259899999999</v>
      </c>
      <c r="AL72" s="349">
        <v>171.16529800000001</v>
      </c>
      <c r="AM72" s="349">
        <v>171.72962899999999</v>
      </c>
      <c r="AN72" s="349">
        <v>508.00752599999998</v>
      </c>
      <c r="AO72" s="350">
        <v>1958.1390859999999</v>
      </c>
      <c r="AP72" s="454">
        <v>171.07597000000001</v>
      </c>
      <c r="AQ72" s="455">
        <v>116.597228</v>
      </c>
      <c r="AR72" s="455">
        <v>142.22144599999999</v>
      </c>
      <c r="AS72" s="455">
        <v>429.89464500000003</v>
      </c>
      <c r="AT72" s="456">
        <v>151.67112800000001</v>
      </c>
      <c r="AU72" s="98" t="s">
        <v>356</v>
      </c>
      <c r="AV72" s="99">
        <v>66</v>
      </c>
      <c r="AW72" s="235"/>
    </row>
    <row r="73" spans="1:49" ht="18" customHeight="1" x14ac:dyDescent="0.5">
      <c r="A73" s="94">
        <v>67</v>
      </c>
      <c r="B73" s="71" t="s">
        <v>203</v>
      </c>
      <c r="C73" s="347">
        <v>2.4580000000000001E-3</v>
      </c>
      <c r="D73" s="347">
        <v>4.1939999999999998E-3</v>
      </c>
      <c r="E73" s="347">
        <v>0</v>
      </c>
      <c r="F73" s="347">
        <v>6.6519999999999999E-3</v>
      </c>
      <c r="G73" s="347">
        <v>1.3100000000000001E-4</v>
      </c>
      <c r="H73" s="347">
        <v>3.7648000000000001E-2</v>
      </c>
      <c r="I73" s="347">
        <v>0</v>
      </c>
      <c r="J73" s="347">
        <v>3.7779E-2</v>
      </c>
      <c r="K73" s="347">
        <v>1.6383989999999999</v>
      </c>
      <c r="L73" s="347">
        <v>0</v>
      </c>
      <c r="M73" s="347">
        <v>0.926454</v>
      </c>
      <c r="N73" s="347">
        <v>2.5648520000000001</v>
      </c>
      <c r="O73" s="347">
        <v>6.3E-3</v>
      </c>
      <c r="P73" s="347">
        <v>1.3340879999999999</v>
      </c>
      <c r="Q73" s="347">
        <v>0.399758</v>
      </c>
      <c r="R73" s="347">
        <v>1.7401450000000001</v>
      </c>
      <c r="S73" s="348">
        <v>4.3494289999999998</v>
      </c>
      <c r="T73" s="336">
        <v>19.072201</v>
      </c>
      <c r="U73" s="337">
        <v>19.02834</v>
      </c>
      <c r="V73" s="452">
        <v>7.1641389999999996</v>
      </c>
      <c r="W73" s="452">
        <v>45.264679999999998</v>
      </c>
      <c r="X73" s="453">
        <v>18.625958000000001</v>
      </c>
      <c r="Y73" s="347">
        <v>225.43324100000001</v>
      </c>
      <c r="Z73" s="347">
        <v>159.69119599999999</v>
      </c>
      <c r="AA73" s="347">
        <v>183.78152800000001</v>
      </c>
      <c r="AB73" s="347">
        <v>568.90596600000003</v>
      </c>
      <c r="AC73" s="347">
        <v>144.27328600000001</v>
      </c>
      <c r="AD73" s="347">
        <v>128.98832100000001</v>
      </c>
      <c r="AE73" s="347">
        <v>179.33304899999999</v>
      </c>
      <c r="AF73" s="347">
        <v>452.59465599999999</v>
      </c>
      <c r="AG73" s="347">
        <v>229.30981199999999</v>
      </c>
      <c r="AH73" s="347">
        <v>139.961252</v>
      </c>
      <c r="AI73" s="347">
        <v>140.836005</v>
      </c>
      <c r="AJ73" s="347">
        <v>510.10706900000002</v>
      </c>
      <c r="AK73" s="347">
        <v>173.50702899999999</v>
      </c>
      <c r="AL73" s="347">
        <v>236.92166800000001</v>
      </c>
      <c r="AM73" s="347">
        <v>194.935946</v>
      </c>
      <c r="AN73" s="347">
        <v>605.364643</v>
      </c>
      <c r="AO73" s="348">
        <v>2136.972334</v>
      </c>
      <c r="AP73" s="451">
        <v>154.13099800000001</v>
      </c>
      <c r="AQ73" s="452">
        <v>127.382876</v>
      </c>
      <c r="AR73" s="452">
        <v>125.634702</v>
      </c>
      <c r="AS73" s="452">
        <v>407.14857599999999</v>
      </c>
      <c r="AT73" s="453">
        <v>170.99278899999999</v>
      </c>
      <c r="AU73" s="95" t="s">
        <v>324</v>
      </c>
      <c r="AV73" s="96">
        <v>67</v>
      </c>
      <c r="AW73" s="235"/>
    </row>
    <row r="74" spans="1:49" ht="18" customHeight="1" x14ac:dyDescent="0.5">
      <c r="A74" s="97">
        <v>68</v>
      </c>
      <c r="B74" s="77" t="s">
        <v>199</v>
      </c>
      <c r="C74" s="349">
        <v>0.76296600000000003</v>
      </c>
      <c r="D74" s="349">
        <v>7.3498599999999996</v>
      </c>
      <c r="E74" s="349">
        <v>1.322557</v>
      </c>
      <c r="F74" s="349">
        <v>9.4353840000000009</v>
      </c>
      <c r="G74" s="349">
        <v>2.2655050000000001</v>
      </c>
      <c r="H74" s="349">
        <v>2.7072590000000001</v>
      </c>
      <c r="I74" s="349">
        <v>2.9586060000000001</v>
      </c>
      <c r="J74" s="349">
        <v>7.9313690000000001</v>
      </c>
      <c r="K74" s="349">
        <v>3.6964769999999998</v>
      </c>
      <c r="L74" s="349">
        <v>0.64355799999999996</v>
      </c>
      <c r="M74" s="349">
        <v>7.3562200000000004</v>
      </c>
      <c r="N74" s="349">
        <v>11.696256</v>
      </c>
      <c r="O74" s="349">
        <v>3.5946189999999998</v>
      </c>
      <c r="P74" s="349">
        <v>0.77049199999999995</v>
      </c>
      <c r="Q74" s="349">
        <v>3.709635</v>
      </c>
      <c r="R74" s="349">
        <v>8.0747470000000003</v>
      </c>
      <c r="S74" s="350">
        <v>37.137756000000003</v>
      </c>
      <c r="T74" s="338">
        <v>2.3027690000000001</v>
      </c>
      <c r="U74" s="339">
        <v>2.9730370000000002</v>
      </c>
      <c r="V74" s="455">
        <v>4.2208000000000002E-2</v>
      </c>
      <c r="W74" s="455">
        <v>5.3180139999999998</v>
      </c>
      <c r="X74" s="456">
        <v>1.528564</v>
      </c>
      <c r="Y74" s="349">
        <v>235.304609</v>
      </c>
      <c r="Z74" s="349">
        <v>210.85017999999999</v>
      </c>
      <c r="AA74" s="349">
        <v>230.694962</v>
      </c>
      <c r="AB74" s="349">
        <v>676.84975099999997</v>
      </c>
      <c r="AC74" s="349">
        <v>282.983161</v>
      </c>
      <c r="AD74" s="349">
        <v>251.86433099999999</v>
      </c>
      <c r="AE74" s="349">
        <v>192.28876199999999</v>
      </c>
      <c r="AF74" s="349">
        <v>727.13625400000001</v>
      </c>
      <c r="AG74" s="349">
        <v>251.28018900000001</v>
      </c>
      <c r="AH74" s="349">
        <v>186.78397200000001</v>
      </c>
      <c r="AI74" s="349">
        <v>115.214153</v>
      </c>
      <c r="AJ74" s="349">
        <v>553.27831400000002</v>
      </c>
      <c r="AK74" s="349">
        <v>170.08861999999999</v>
      </c>
      <c r="AL74" s="349">
        <v>160.091745</v>
      </c>
      <c r="AM74" s="349">
        <v>205.687647</v>
      </c>
      <c r="AN74" s="349">
        <v>535.86801200000002</v>
      </c>
      <c r="AO74" s="350">
        <v>2493.1323309999998</v>
      </c>
      <c r="AP74" s="454">
        <v>32.407930999999998</v>
      </c>
      <c r="AQ74" s="455">
        <v>186.127465</v>
      </c>
      <c r="AR74" s="455">
        <v>111.46115500000001</v>
      </c>
      <c r="AS74" s="455">
        <v>329.99655200000001</v>
      </c>
      <c r="AT74" s="456">
        <v>160.16109599999999</v>
      </c>
      <c r="AU74" s="98" t="s">
        <v>420</v>
      </c>
      <c r="AV74" s="99">
        <v>68</v>
      </c>
      <c r="AW74" s="235"/>
    </row>
    <row r="75" spans="1:49" ht="18" customHeight="1" x14ac:dyDescent="0.5">
      <c r="A75" s="94">
        <v>69</v>
      </c>
      <c r="B75" s="71" t="s">
        <v>196</v>
      </c>
      <c r="C75" s="347">
        <v>3.8553470000000001</v>
      </c>
      <c r="D75" s="347">
        <v>1.531358</v>
      </c>
      <c r="E75" s="347">
        <v>1.2434400000000001</v>
      </c>
      <c r="F75" s="347">
        <v>6.6301449999999997</v>
      </c>
      <c r="G75" s="347">
        <v>1.8266530000000001</v>
      </c>
      <c r="H75" s="347">
        <v>0.51686900000000002</v>
      </c>
      <c r="I75" s="347">
        <v>2.0004309999999998</v>
      </c>
      <c r="J75" s="347">
        <v>4.343953</v>
      </c>
      <c r="K75" s="347">
        <v>1.3461080000000001</v>
      </c>
      <c r="L75" s="347">
        <v>3.5030489999999999</v>
      </c>
      <c r="M75" s="347">
        <v>1.7763979999999999</v>
      </c>
      <c r="N75" s="347">
        <v>6.6255550000000003</v>
      </c>
      <c r="O75" s="347">
        <v>1.385313</v>
      </c>
      <c r="P75" s="347">
        <v>7.3903629999999998</v>
      </c>
      <c r="Q75" s="347">
        <v>7.7017860000000002</v>
      </c>
      <c r="R75" s="347">
        <v>16.477461000000002</v>
      </c>
      <c r="S75" s="348">
        <v>34.077114999999999</v>
      </c>
      <c r="T75" s="336">
        <v>5.7191229999999997</v>
      </c>
      <c r="U75" s="337">
        <v>6.8252439999999996</v>
      </c>
      <c r="V75" s="452">
        <v>9.7890920000000001</v>
      </c>
      <c r="W75" s="452">
        <v>22.333459000000001</v>
      </c>
      <c r="X75" s="453">
        <v>2.8087439999999999</v>
      </c>
      <c r="Y75" s="347">
        <v>60.393538999999997</v>
      </c>
      <c r="Z75" s="347">
        <v>3.4088E-2</v>
      </c>
      <c r="AA75" s="347">
        <v>1.464E-3</v>
      </c>
      <c r="AB75" s="347">
        <v>60.429090000000002</v>
      </c>
      <c r="AC75" s="347">
        <v>0</v>
      </c>
      <c r="AD75" s="347">
        <v>0</v>
      </c>
      <c r="AE75" s="347">
        <v>0</v>
      </c>
      <c r="AF75" s="347">
        <v>0</v>
      </c>
      <c r="AG75" s="347">
        <v>0</v>
      </c>
      <c r="AH75" s="347">
        <v>3.9318770000000001</v>
      </c>
      <c r="AI75" s="347">
        <v>0.26750400000000002</v>
      </c>
      <c r="AJ75" s="347">
        <v>4.1993809999999998</v>
      </c>
      <c r="AK75" s="347">
        <v>0</v>
      </c>
      <c r="AL75" s="347">
        <v>3.9999999999999998E-6</v>
      </c>
      <c r="AM75" s="347">
        <v>19.83737</v>
      </c>
      <c r="AN75" s="347">
        <v>19.837374000000001</v>
      </c>
      <c r="AO75" s="348">
        <v>84.465845000000002</v>
      </c>
      <c r="AP75" s="451">
        <v>71.748075</v>
      </c>
      <c r="AQ75" s="452">
        <v>59.606791999999999</v>
      </c>
      <c r="AR75" s="452">
        <v>101.219289</v>
      </c>
      <c r="AS75" s="452">
        <v>232.57415599999999</v>
      </c>
      <c r="AT75" s="453">
        <v>123.161906</v>
      </c>
      <c r="AU75" s="95" t="s">
        <v>321</v>
      </c>
      <c r="AV75" s="96">
        <v>69</v>
      </c>
      <c r="AW75" s="235"/>
    </row>
    <row r="76" spans="1:49" ht="18" customHeight="1" x14ac:dyDescent="0.5">
      <c r="A76" s="97">
        <v>70</v>
      </c>
      <c r="B76" s="77" t="s">
        <v>76</v>
      </c>
      <c r="C76" s="349">
        <v>1.001147</v>
      </c>
      <c r="D76" s="349">
        <v>0</v>
      </c>
      <c r="E76" s="349">
        <v>1.6698120000000001</v>
      </c>
      <c r="F76" s="349">
        <v>2.6709589999999999</v>
      </c>
      <c r="G76" s="349">
        <v>2.6295160000000002</v>
      </c>
      <c r="H76" s="349">
        <v>0.174818</v>
      </c>
      <c r="I76" s="349">
        <v>1.700474</v>
      </c>
      <c r="J76" s="349">
        <v>4.5048079999999997</v>
      </c>
      <c r="K76" s="349">
        <v>2.6342639999999999</v>
      </c>
      <c r="L76" s="349">
        <v>0.79936700000000005</v>
      </c>
      <c r="M76" s="349">
        <v>1.8365769999999999</v>
      </c>
      <c r="N76" s="349">
        <v>5.2702080000000002</v>
      </c>
      <c r="O76" s="349">
        <v>1.5712269999999999</v>
      </c>
      <c r="P76" s="349">
        <v>1.0945069999999999</v>
      </c>
      <c r="Q76" s="349">
        <v>2.6670310000000002</v>
      </c>
      <c r="R76" s="349">
        <v>5.3327650000000002</v>
      </c>
      <c r="S76" s="350">
        <v>17.778739999999999</v>
      </c>
      <c r="T76" s="338">
        <v>3.5746229999999999</v>
      </c>
      <c r="U76" s="339">
        <v>8.0593160000000008</v>
      </c>
      <c r="V76" s="455">
        <v>6.8030759999999999</v>
      </c>
      <c r="W76" s="455">
        <v>18.437014999999999</v>
      </c>
      <c r="X76" s="456">
        <v>5.0665719999999999</v>
      </c>
      <c r="Y76" s="349">
        <v>4.4375910000000003</v>
      </c>
      <c r="Z76" s="349">
        <v>3.1889430000000001</v>
      </c>
      <c r="AA76" s="349">
        <v>2.1468660000000002</v>
      </c>
      <c r="AB76" s="349">
        <v>9.7734000000000005</v>
      </c>
      <c r="AC76" s="349">
        <v>0.49138199999999999</v>
      </c>
      <c r="AD76" s="349">
        <v>1.467562</v>
      </c>
      <c r="AE76" s="349">
        <v>43.198667</v>
      </c>
      <c r="AF76" s="349">
        <v>45.157611000000003</v>
      </c>
      <c r="AG76" s="349">
        <v>51.493631000000001</v>
      </c>
      <c r="AH76" s="349">
        <v>1.5776060000000001</v>
      </c>
      <c r="AI76" s="349">
        <v>0.70629200000000003</v>
      </c>
      <c r="AJ76" s="349">
        <v>53.777529000000001</v>
      </c>
      <c r="AK76" s="349">
        <v>2.4469270000000001</v>
      </c>
      <c r="AL76" s="349">
        <v>10.610346</v>
      </c>
      <c r="AM76" s="349">
        <v>77.051202000000004</v>
      </c>
      <c r="AN76" s="349">
        <v>90.108474999999999</v>
      </c>
      <c r="AO76" s="350">
        <v>198.817015</v>
      </c>
      <c r="AP76" s="454">
        <v>52.565629000000001</v>
      </c>
      <c r="AQ76" s="455">
        <v>33.924163</v>
      </c>
      <c r="AR76" s="455">
        <v>83.047618</v>
      </c>
      <c r="AS76" s="455">
        <v>169.53740999999999</v>
      </c>
      <c r="AT76" s="456">
        <v>55.927376000000002</v>
      </c>
      <c r="AU76" s="98" t="s">
        <v>341</v>
      </c>
      <c r="AV76" s="99">
        <v>70</v>
      </c>
      <c r="AW76" s="235"/>
    </row>
    <row r="77" spans="1:49" ht="18" customHeight="1" x14ac:dyDescent="0.5">
      <c r="A77" s="94">
        <v>71</v>
      </c>
      <c r="B77" s="71" t="s">
        <v>161</v>
      </c>
      <c r="C77" s="347">
        <v>24.288321</v>
      </c>
      <c r="D77" s="347">
        <v>22.288025000000001</v>
      </c>
      <c r="E77" s="347">
        <v>44.235520000000001</v>
      </c>
      <c r="F77" s="347">
        <v>90.811865999999995</v>
      </c>
      <c r="G77" s="347">
        <v>30.289138999999999</v>
      </c>
      <c r="H77" s="347">
        <v>177.518552</v>
      </c>
      <c r="I77" s="347">
        <v>299.411494</v>
      </c>
      <c r="J77" s="347">
        <v>507.21918499999998</v>
      </c>
      <c r="K77" s="347">
        <v>33.588358999999997</v>
      </c>
      <c r="L77" s="347">
        <v>77.868669999999995</v>
      </c>
      <c r="M77" s="347">
        <v>42.529840999999998</v>
      </c>
      <c r="N77" s="347">
        <v>153.98687000000001</v>
      </c>
      <c r="O77" s="347">
        <v>40.424970999999999</v>
      </c>
      <c r="P77" s="347">
        <v>18.267617999999999</v>
      </c>
      <c r="Q77" s="347">
        <v>39.27176</v>
      </c>
      <c r="R77" s="347">
        <v>97.964348999999999</v>
      </c>
      <c r="S77" s="348">
        <v>849.98227099999997</v>
      </c>
      <c r="T77" s="336">
        <v>1.928126</v>
      </c>
      <c r="U77" s="337">
        <v>275.02917500000001</v>
      </c>
      <c r="V77" s="452">
        <v>12.888317000000001</v>
      </c>
      <c r="W77" s="452">
        <v>289.845618</v>
      </c>
      <c r="X77" s="453">
        <v>1.8344009999999999</v>
      </c>
      <c r="Y77" s="347">
        <v>98.065228000000005</v>
      </c>
      <c r="Z77" s="347">
        <v>94.390946</v>
      </c>
      <c r="AA77" s="347">
        <v>109.768106</v>
      </c>
      <c r="AB77" s="347">
        <v>302.22428000000002</v>
      </c>
      <c r="AC77" s="347">
        <v>91.400621000000001</v>
      </c>
      <c r="AD77" s="347">
        <v>95.846247000000005</v>
      </c>
      <c r="AE77" s="347">
        <v>81.827775000000003</v>
      </c>
      <c r="AF77" s="347">
        <v>269.07464299999998</v>
      </c>
      <c r="AG77" s="347">
        <v>76.492802999999995</v>
      </c>
      <c r="AH77" s="347">
        <v>86.403852000000001</v>
      </c>
      <c r="AI77" s="347">
        <v>70.423732000000001</v>
      </c>
      <c r="AJ77" s="347">
        <v>233.32038600000001</v>
      </c>
      <c r="AK77" s="347">
        <v>69.716251999999997</v>
      </c>
      <c r="AL77" s="347">
        <v>60.466825999999998</v>
      </c>
      <c r="AM77" s="347">
        <v>88.842231999999996</v>
      </c>
      <c r="AN77" s="347">
        <v>219.02530999999999</v>
      </c>
      <c r="AO77" s="348">
        <v>1023.64462</v>
      </c>
      <c r="AP77" s="451">
        <v>68.622237999999996</v>
      </c>
      <c r="AQ77" s="452">
        <v>52.081642000000002</v>
      </c>
      <c r="AR77" s="452">
        <v>75.827877999999998</v>
      </c>
      <c r="AS77" s="452">
        <v>196.531757</v>
      </c>
      <c r="AT77" s="453">
        <v>71.707969000000006</v>
      </c>
      <c r="AU77" s="95" t="s">
        <v>318</v>
      </c>
      <c r="AV77" s="96">
        <v>71</v>
      </c>
      <c r="AW77" s="235"/>
    </row>
    <row r="78" spans="1:49" ht="18" customHeight="1" x14ac:dyDescent="0.5">
      <c r="A78" s="97">
        <v>72</v>
      </c>
      <c r="B78" s="77" t="s">
        <v>60</v>
      </c>
      <c r="C78" s="349">
        <v>12.887349</v>
      </c>
      <c r="D78" s="349">
        <v>11.827261</v>
      </c>
      <c r="E78" s="349">
        <v>5.5489889999999997</v>
      </c>
      <c r="F78" s="349">
        <v>30.263598999999999</v>
      </c>
      <c r="G78" s="349">
        <v>8.5430539999999997</v>
      </c>
      <c r="H78" s="349">
        <v>10.961145</v>
      </c>
      <c r="I78" s="349">
        <v>10.516707</v>
      </c>
      <c r="J78" s="349">
        <v>30.020906</v>
      </c>
      <c r="K78" s="349">
        <v>7.0975460000000004</v>
      </c>
      <c r="L78" s="349">
        <v>13.855479000000001</v>
      </c>
      <c r="M78" s="349">
        <v>10.672791</v>
      </c>
      <c r="N78" s="349">
        <v>31.625817000000001</v>
      </c>
      <c r="O78" s="349">
        <v>10.835914000000001</v>
      </c>
      <c r="P78" s="349">
        <v>7.3526429999999996</v>
      </c>
      <c r="Q78" s="349">
        <v>15.172143999999999</v>
      </c>
      <c r="R78" s="349">
        <v>33.360700999999999</v>
      </c>
      <c r="S78" s="350">
        <v>125.271023</v>
      </c>
      <c r="T78" s="338">
        <v>3.641397</v>
      </c>
      <c r="U78" s="339">
        <v>3.7362090000000001</v>
      </c>
      <c r="V78" s="455">
        <v>2.8518659999999998</v>
      </c>
      <c r="W78" s="455">
        <v>10.229473</v>
      </c>
      <c r="X78" s="456">
        <v>2.8550499999999999</v>
      </c>
      <c r="Y78" s="349">
        <v>41.138478999999997</v>
      </c>
      <c r="Z78" s="349">
        <v>110.94551</v>
      </c>
      <c r="AA78" s="349">
        <v>98.450033000000005</v>
      </c>
      <c r="AB78" s="349">
        <v>250.53402299999999</v>
      </c>
      <c r="AC78" s="349">
        <v>46.576765999999999</v>
      </c>
      <c r="AD78" s="349">
        <v>420.86300699999998</v>
      </c>
      <c r="AE78" s="349">
        <v>100.701249</v>
      </c>
      <c r="AF78" s="349">
        <v>568.14102200000002</v>
      </c>
      <c r="AG78" s="349">
        <v>80.052167999999995</v>
      </c>
      <c r="AH78" s="349">
        <v>104.263239</v>
      </c>
      <c r="AI78" s="349">
        <v>48.687992000000001</v>
      </c>
      <c r="AJ78" s="349">
        <v>233.003399</v>
      </c>
      <c r="AK78" s="349">
        <v>41.345719000000003</v>
      </c>
      <c r="AL78" s="349">
        <v>85.307250999999994</v>
      </c>
      <c r="AM78" s="349">
        <v>84.747614999999996</v>
      </c>
      <c r="AN78" s="349">
        <v>211.40058500000001</v>
      </c>
      <c r="AO78" s="350">
        <v>1263.079029</v>
      </c>
      <c r="AP78" s="454">
        <v>137.079598</v>
      </c>
      <c r="AQ78" s="455">
        <v>69.223308000000003</v>
      </c>
      <c r="AR78" s="455">
        <v>80.342877999999999</v>
      </c>
      <c r="AS78" s="455">
        <v>286.64578399999999</v>
      </c>
      <c r="AT78" s="456">
        <v>61.820965999999999</v>
      </c>
      <c r="AU78" s="98" t="s">
        <v>329</v>
      </c>
      <c r="AV78" s="99">
        <v>72</v>
      </c>
      <c r="AW78" s="235"/>
    </row>
    <row r="79" spans="1:49" ht="18" customHeight="1" x14ac:dyDescent="0.5">
      <c r="A79" s="94">
        <v>73</v>
      </c>
      <c r="B79" s="71" t="s">
        <v>141</v>
      </c>
      <c r="C79" s="347">
        <v>1.942618</v>
      </c>
      <c r="D79" s="347">
        <v>1.5754170000000001</v>
      </c>
      <c r="E79" s="347">
        <v>3.8780079999999999</v>
      </c>
      <c r="F79" s="347">
        <v>7.3960419999999996</v>
      </c>
      <c r="G79" s="347">
        <v>4.0053330000000003</v>
      </c>
      <c r="H79" s="347">
        <v>5.3991939999999996</v>
      </c>
      <c r="I79" s="347">
        <v>6.0950860000000002</v>
      </c>
      <c r="J79" s="347">
        <v>15.499613</v>
      </c>
      <c r="K79" s="347">
        <v>8.9779850000000003</v>
      </c>
      <c r="L79" s="347">
        <v>3.9471919999999998</v>
      </c>
      <c r="M79" s="347">
        <v>10.788392</v>
      </c>
      <c r="N79" s="347">
        <v>23.713569</v>
      </c>
      <c r="O79" s="347">
        <v>6.2110539999999999</v>
      </c>
      <c r="P79" s="347">
        <v>3.3119399999999999</v>
      </c>
      <c r="Q79" s="347">
        <v>3.5908669999999998</v>
      </c>
      <c r="R79" s="347">
        <v>13.113861</v>
      </c>
      <c r="S79" s="348">
        <v>59.723084999999998</v>
      </c>
      <c r="T79" s="336">
        <v>1.4405429999999999</v>
      </c>
      <c r="U79" s="337">
        <v>6.9420809999999999</v>
      </c>
      <c r="V79" s="452">
        <v>2.7537690000000001</v>
      </c>
      <c r="W79" s="452">
        <v>11.136392000000001</v>
      </c>
      <c r="X79" s="453">
        <v>11.902081000000001</v>
      </c>
      <c r="Y79" s="347">
        <v>98.949794999999995</v>
      </c>
      <c r="Z79" s="347">
        <v>157.900746</v>
      </c>
      <c r="AA79" s="347">
        <v>51.043940999999997</v>
      </c>
      <c r="AB79" s="347">
        <v>307.89448199999998</v>
      </c>
      <c r="AC79" s="347">
        <v>40.739154999999997</v>
      </c>
      <c r="AD79" s="347">
        <v>38.951731000000002</v>
      </c>
      <c r="AE79" s="347">
        <v>33.031992000000002</v>
      </c>
      <c r="AF79" s="347">
        <v>112.72287799999999</v>
      </c>
      <c r="AG79" s="347">
        <v>66.798775000000006</v>
      </c>
      <c r="AH79" s="347">
        <v>22.254121000000001</v>
      </c>
      <c r="AI79" s="347">
        <v>12.625403</v>
      </c>
      <c r="AJ79" s="347">
        <v>101.678299</v>
      </c>
      <c r="AK79" s="347">
        <v>4.5965210000000001</v>
      </c>
      <c r="AL79" s="347">
        <v>23.310960000000001</v>
      </c>
      <c r="AM79" s="347">
        <v>136.01067399999999</v>
      </c>
      <c r="AN79" s="347">
        <v>163.91815500000001</v>
      </c>
      <c r="AO79" s="348">
        <v>686.21381399999996</v>
      </c>
      <c r="AP79" s="451">
        <v>138.880426</v>
      </c>
      <c r="AQ79" s="452">
        <v>29.565956</v>
      </c>
      <c r="AR79" s="452">
        <v>73.640991999999997</v>
      </c>
      <c r="AS79" s="452">
        <v>242.08737500000001</v>
      </c>
      <c r="AT79" s="453">
        <v>168.49499599999999</v>
      </c>
      <c r="AU79" s="95" t="s">
        <v>344</v>
      </c>
      <c r="AV79" s="96">
        <v>73</v>
      </c>
      <c r="AW79" s="235"/>
    </row>
    <row r="80" spans="1:49" ht="18" customHeight="1" x14ac:dyDescent="0.5">
      <c r="A80" s="97">
        <v>74</v>
      </c>
      <c r="B80" s="77" t="s">
        <v>37</v>
      </c>
      <c r="C80" s="349">
        <v>46.608063999999999</v>
      </c>
      <c r="D80" s="349">
        <v>18.854099000000001</v>
      </c>
      <c r="E80" s="349">
        <v>15.427033</v>
      </c>
      <c r="F80" s="349">
        <v>80.889195999999998</v>
      </c>
      <c r="G80" s="349">
        <v>17.798483999999998</v>
      </c>
      <c r="H80" s="349">
        <v>14.257493</v>
      </c>
      <c r="I80" s="349">
        <v>14.161773</v>
      </c>
      <c r="J80" s="349">
        <v>46.217750000000002</v>
      </c>
      <c r="K80" s="349">
        <v>21.742035000000001</v>
      </c>
      <c r="L80" s="349">
        <v>17.819890999999998</v>
      </c>
      <c r="M80" s="349">
        <v>23.652723999999999</v>
      </c>
      <c r="N80" s="349">
        <v>63.214649999999999</v>
      </c>
      <c r="O80" s="349">
        <v>25.091032999999999</v>
      </c>
      <c r="P80" s="349">
        <v>52.759915999999997</v>
      </c>
      <c r="Q80" s="349">
        <v>21.062386</v>
      </c>
      <c r="R80" s="349">
        <v>98.913335000000004</v>
      </c>
      <c r="S80" s="350">
        <v>289.23493100000002</v>
      </c>
      <c r="T80" s="338">
        <v>72.991624000000002</v>
      </c>
      <c r="U80" s="339">
        <v>55.158743999999999</v>
      </c>
      <c r="V80" s="455">
        <v>70.979375000000005</v>
      </c>
      <c r="W80" s="455">
        <v>199.12974299999999</v>
      </c>
      <c r="X80" s="456">
        <v>146.55744799999999</v>
      </c>
      <c r="Y80" s="349">
        <v>62.840156</v>
      </c>
      <c r="Z80" s="349">
        <v>58.709330999999999</v>
      </c>
      <c r="AA80" s="349">
        <v>57.129469</v>
      </c>
      <c r="AB80" s="349">
        <v>178.678957</v>
      </c>
      <c r="AC80" s="349">
        <v>59.739204000000001</v>
      </c>
      <c r="AD80" s="349">
        <v>42.188521000000001</v>
      </c>
      <c r="AE80" s="349">
        <v>35.570131000000003</v>
      </c>
      <c r="AF80" s="349">
        <v>137.49785600000001</v>
      </c>
      <c r="AG80" s="349">
        <v>52.190013</v>
      </c>
      <c r="AH80" s="349">
        <v>49.281440000000003</v>
      </c>
      <c r="AI80" s="349">
        <v>50.952688000000002</v>
      </c>
      <c r="AJ80" s="349">
        <v>152.42413999999999</v>
      </c>
      <c r="AK80" s="349">
        <v>50.713693999999997</v>
      </c>
      <c r="AL80" s="349">
        <v>48.377875000000003</v>
      </c>
      <c r="AM80" s="349">
        <v>44.710943</v>
      </c>
      <c r="AN80" s="349">
        <v>143.80251200000001</v>
      </c>
      <c r="AO80" s="350">
        <v>612.40346499999998</v>
      </c>
      <c r="AP80" s="454">
        <v>5.6878229999999999</v>
      </c>
      <c r="AQ80" s="455">
        <v>5.9811740000000002</v>
      </c>
      <c r="AR80" s="455">
        <v>2.9904730000000002</v>
      </c>
      <c r="AS80" s="455">
        <v>14.659471</v>
      </c>
      <c r="AT80" s="456">
        <v>5.9326100000000004</v>
      </c>
      <c r="AU80" s="98" t="s">
        <v>295</v>
      </c>
      <c r="AV80" s="99">
        <v>74</v>
      </c>
      <c r="AW80" s="235"/>
    </row>
    <row r="81" spans="1:49" ht="18" customHeight="1" x14ac:dyDescent="0.5">
      <c r="A81" s="94">
        <v>75</v>
      </c>
      <c r="B81" s="71" t="s">
        <v>69</v>
      </c>
      <c r="C81" s="347">
        <v>0</v>
      </c>
      <c r="D81" s="347">
        <v>0</v>
      </c>
      <c r="E81" s="347">
        <v>0.47589300000000001</v>
      </c>
      <c r="F81" s="347">
        <v>0.47589300000000001</v>
      </c>
      <c r="G81" s="347">
        <v>0</v>
      </c>
      <c r="H81" s="347">
        <v>1.38131</v>
      </c>
      <c r="I81" s="347">
        <v>1.0280000000000001E-3</v>
      </c>
      <c r="J81" s="347">
        <v>1.3823369999999999</v>
      </c>
      <c r="K81" s="347">
        <v>0.44036399999999998</v>
      </c>
      <c r="L81" s="347">
        <v>0</v>
      </c>
      <c r="M81" s="347">
        <v>0</v>
      </c>
      <c r="N81" s="347">
        <v>0.44036399999999998</v>
      </c>
      <c r="O81" s="347">
        <v>0</v>
      </c>
      <c r="P81" s="347">
        <v>0.65667299999999995</v>
      </c>
      <c r="Q81" s="347">
        <v>0</v>
      </c>
      <c r="R81" s="347">
        <v>0.65667299999999995</v>
      </c>
      <c r="S81" s="348">
        <v>2.9552670000000001</v>
      </c>
      <c r="T81" s="336">
        <v>5.072743</v>
      </c>
      <c r="U81" s="337">
        <v>1.0062949999999999</v>
      </c>
      <c r="V81" s="452">
        <v>3.8804949999999998</v>
      </c>
      <c r="W81" s="452">
        <v>9.9595330000000004</v>
      </c>
      <c r="X81" s="453">
        <v>5.3917159999999997</v>
      </c>
      <c r="Y81" s="347">
        <v>7.2586310000000003</v>
      </c>
      <c r="Z81" s="347">
        <v>20.139198</v>
      </c>
      <c r="AA81" s="347">
        <v>120.428782</v>
      </c>
      <c r="AB81" s="347">
        <v>147.82660999999999</v>
      </c>
      <c r="AC81" s="347">
        <v>7.325094</v>
      </c>
      <c r="AD81" s="347">
        <v>9.8965569999999996</v>
      </c>
      <c r="AE81" s="347">
        <v>19.197683999999999</v>
      </c>
      <c r="AF81" s="347">
        <v>36.419334999999997</v>
      </c>
      <c r="AG81" s="347">
        <v>20.575382000000001</v>
      </c>
      <c r="AH81" s="347">
        <v>23.075520000000001</v>
      </c>
      <c r="AI81" s="347">
        <v>17.801831</v>
      </c>
      <c r="AJ81" s="347">
        <v>61.452733000000002</v>
      </c>
      <c r="AK81" s="347">
        <v>14.225972000000001</v>
      </c>
      <c r="AL81" s="347">
        <v>24.286515000000001</v>
      </c>
      <c r="AM81" s="347">
        <v>11.452738</v>
      </c>
      <c r="AN81" s="347">
        <v>49.965224999999997</v>
      </c>
      <c r="AO81" s="348">
        <v>295.663903</v>
      </c>
      <c r="AP81" s="451">
        <v>1.9000000000000001E-5</v>
      </c>
      <c r="AQ81" s="452">
        <v>108.987425</v>
      </c>
      <c r="AR81" s="452">
        <v>68.524450999999999</v>
      </c>
      <c r="AS81" s="452">
        <v>177.51189500000001</v>
      </c>
      <c r="AT81" s="453">
        <v>41.600351000000003</v>
      </c>
      <c r="AU81" s="95" t="s">
        <v>347</v>
      </c>
      <c r="AV81" s="96">
        <v>75</v>
      </c>
      <c r="AW81" s="235"/>
    </row>
    <row r="82" spans="1:49" ht="18" customHeight="1" x14ac:dyDescent="0.5">
      <c r="A82" s="97">
        <v>76</v>
      </c>
      <c r="B82" s="77" t="s">
        <v>160</v>
      </c>
      <c r="C82" s="349">
        <v>6.2570009999999998</v>
      </c>
      <c r="D82" s="349">
        <v>5.1317940000000002</v>
      </c>
      <c r="E82" s="349">
        <v>4.1156509999999997</v>
      </c>
      <c r="F82" s="349">
        <v>15.504446</v>
      </c>
      <c r="G82" s="349">
        <v>3.1436999999999999</v>
      </c>
      <c r="H82" s="349">
        <v>6.090401</v>
      </c>
      <c r="I82" s="349">
        <v>10.237176</v>
      </c>
      <c r="J82" s="349">
        <v>19.471276</v>
      </c>
      <c r="K82" s="349">
        <v>9.1774020000000007</v>
      </c>
      <c r="L82" s="349">
        <v>2.5712549999999998</v>
      </c>
      <c r="M82" s="349">
        <v>15.100061999999999</v>
      </c>
      <c r="N82" s="349">
        <v>26.848718999999999</v>
      </c>
      <c r="O82" s="349">
        <v>9.2729979999999994</v>
      </c>
      <c r="P82" s="349">
        <v>18.937598000000001</v>
      </c>
      <c r="Q82" s="349">
        <v>6.3112820000000003</v>
      </c>
      <c r="R82" s="349">
        <v>34.521878000000001</v>
      </c>
      <c r="S82" s="350">
        <v>96.346320000000006</v>
      </c>
      <c r="T82" s="338">
        <v>0.84875900000000004</v>
      </c>
      <c r="U82" s="339">
        <v>1.399006</v>
      </c>
      <c r="V82" s="455">
        <v>0.84919500000000003</v>
      </c>
      <c r="W82" s="455">
        <v>3.0969600000000002</v>
      </c>
      <c r="X82" s="456">
        <v>0.74160099999999995</v>
      </c>
      <c r="Y82" s="349">
        <v>71.507390999999998</v>
      </c>
      <c r="Z82" s="349">
        <v>76.083848000000003</v>
      </c>
      <c r="AA82" s="349">
        <v>92.671537999999998</v>
      </c>
      <c r="AB82" s="349">
        <v>240.262778</v>
      </c>
      <c r="AC82" s="349">
        <v>77.420653999999999</v>
      </c>
      <c r="AD82" s="349">
        <v>80.742903999999996</v>
      </c>
      <c r="AE82" s="349">
        <v>78.779956999999996</v>
      </c>
      <c r="AF82" s="349">
        <v>236.94351599999999</v>
      </c>
      <c r="AG82" s="349">
        <v>84.307806999999997</v>
      </c>
      <c r="AH82" s="349">
        <v>79.815178000000003</v>
      </c>
      <c r="AI82" s="349">
        <v>67.482636999999997</v>
      </c>
      <c r="AJ82" s="349">
        <v>231.60562200000001</v>
      </c>
      <c r="AK82" s="349">
        <v>66.242617999999993</v>
      </c>
      <c r="AL82" s="349">
        <v>73.122431000000006</v>
      </c>
      <c r="AM82" s="349">
        <v>68.568056999999996</v>
      </c>
      <c r="AN82" s="349">
        <v>207.93310600000001</v>
      </c>
      <c r="AO82" s="350">
        <v>916.74502199999995</v>
      </c>
      <c r="AP82" s="454">
        <v>9.7065149999999996</v>
      </c>
      <c r="AQ82" s="455">
        <v>8.0531579999999998</v>
      </c>
      <c r="AR82" s="455">
        <v>68.129845000000003</v>
      </c>
      <c r="AS82" s="455">
        <v>85.889517999999995</v>
      </c>
      <c r="AT82" s="456">
        <v>18.892468999999998</v>
      </c>
      <c r="AU82" s="98" t="s">
        <v>359</v>
      </c>
      <c r="AV82" s="99">
        <v>76</v>
      </c>
      <c r="AW82" s="235"/>
    </row>
    <row r="83" spans="1:49" ht="18" customHeight="1" x14ac:dyDescent="0.5">
      <c r="A83" s="94">
        <v>77</v>
      </c>
      <c r="B83" s="71" t="s">
        <v>51</v>
      </c>
      <c r="C83" s="347">
        <v>183.19328999999999</v>
      </c>
      <c r="D83" s="347">
        <v>40.548682999999997</v>
      </c>
      <c r="E83" s="347">
        <v>744.22102900000004</v>
      </c>
      <c r="F83" s="347">
        <v>967.96300199999996</v>
      </c>
      <c r="G83" s="347">
        <v>459.99583899999999</v>
      </c>
      <c r="H83" s="347">
        <v>461.09256299999998</v>
      </c>
      <c r="I83" s="347">
        <v>493.803788</v>
      </c>
      <c r="J83" s="347">
        <v>1414.89219</v>
      </c>
      <c r="K83" s="347">
        <v>363.29483900000002</v>
      </c>
      <c r="L83" s="347">
        <v>49.809179999999998</v>
      </c>
      <c r="M83" s="347">
        <v>311.26289100000002</v>
      </c>
      <c r="N83" s="347">
        <v>724.36690999999996</v>
      </c>
      <c r="O83" s="347">
        <v>174.49519900000001</v>
      </c>
      <c r="P83" s="347">
        <v>114.492699</v>
      </c>
      <c r="Q83" s="347">
        <v>136.12675200000001</v>
      </c>
      <c r="R83" s="347">
        <v>425.11464999999998</v>
      </c>
      <c r="S83" s="348">
        <v>3532.3367520000002</v>
      </c>
      <c r="T83" s="336">
        <v>8.3495670000000004</v>
      </c>
      <c r="U83" s="337">
        <v>4.5699800000000002</v>
      </c>
      <c r="V83" s="452">
        <v>7.7526029999999997</v>
      </c>
      <c r="W83" s="452">
        <v>20.672150999999999</v>
      </c>
      <c r="X83" s="453">
        <v>21.444483999999999</v>
      </c>
      <c r="Y83" s="347">
        <v>7.2690970000000004</v>
      </c>
      <c r="Z83" s="347">
        <v>25.860018</v>
      </c>
      <c r="AA83" s="347">
        <v>10.380315</v>
      </c>
      <c r="AB83" s="347">
        <v>43.509428999999997</v>
      </c>
      <c r="AC83" s="347">
        <v>12.190689000000001</v>
      </c>
      <c r="AD83" s="347">
        <v>7.106795</v>
      </c>
      <c r="AE83" s="347">
        <v>7.4386979999999996</v>
      </c>
      <c r="AF83" s="347">
        <v>26.736181999999999</v>
      </c>
      <c r="AG83" s="347">
        <v>9.8489159999999991</v>
      </c>
      <c r="AH83" s="347">
        <v>10.522766000000001</v>
      </c>
      <c r="AI83" s="347">
        <v>9.2538540000000005</v>
      </c>
      <c r="AJ83" s="347">
        <v>29.625536</v>
      </c>
      <c r="AK83" s="347">
        <v>25.636918000000001</v>
      </c>
      <c r="AL83" s="347">
        <v>10.395782000000001</v>
      </c>
      <c r="AM83" s="347">
        <v>5.5993979999999999</v>
      </c>
      <c r="AN83" s="347">
        <v>41.632097999999999</v>
      </c>
      <c r="AO83" s="348">
        <v>141.50324599999999</v>
      </c>
      <c r="AP83" s="451">
        <v>60.892726000000003</v>
      </c>
      <c r="AQ83" s="452">
        <v>56.640644999999999</v>
      </c>
      <c r="AR83" s="452">
        <v>51.807685999999997</v>
      </c>
      <c r="AS83" s="452">
        <v>169.34105700000001</v>
      </c>
      <c r="AT83" s="453">
        <v>105.15813300000001</v>
      </c>
      <c r="AU83" s="95" t="s">
        <v>309</v>
      </c>
      <c r="AV83" s="96">
        <v>77</v>
      </c>
      <c r="AW83" s="235"/>
    </row>
    <row r="84" spans="1:49" ht="18" customHeight="1" x14ac:dyDescent="0.5">
      <c r="A84" s="97">
        <v>78</v>
      </c>
      <c r="B84" s="77" t="s">
        <v>68</v>
      </c>
      <c r="C84" s="349">
        <v>20.983284999999999</v>
      </c>
      <c r="D84" s="349">
        <v>1.5921510000000001</v>
      </c>
      <c r="E84" s="349">
        <v>4.2481790000000004</v>
      </c>
      <c r="F84" s="349">
        <v>26.823615</v>
      </c>
      <c r="G84" s="349">
        <v>21.766846000000001</v>
      </c>
      <c r="H84" s="349">
        <v>7.6422920000000003</v>
      </c>
      <c r="I84" s="349">
        <v>8.2362559999999991</v>
      </c>
      <c r="J84" s="349">
        <v>37.645394000000003</v>
      </c>
      <c r="K84" s="349">
        <v>14.460940000000001</v>
      </c>
      <c r="L84" s="349">
        <v>5.5853210000000004</v>
      </c>
      <c r="M84" s="349">
        <v>5.8656480000000002</v>
      </c>
      <c r="N84" s="349">
        <v>25.911909999999999</v>
      </c>
      <c r="O84" s="349">
        <v>4.5704459999999996</v>
      </c>
      <c r="P84" s="349">
        <v>8.5903030000000005</v>
      </c>
      <c r="Q84" s="349">
        <v>150.338505</v>
      </c>
      <c r="R84" s="349">
        <v>163.49925300000001</v>
      </c>
      <c r="S84" s="350">
        <v>253.88017099999999</v>
      </c>
      <c r="T84" s="338">
        <v>13.13449</v>
      </c>
      <c r="U84" s="339">
        <v>7.9929829999999997</v>
      </c>
      <c r="V84" s="455">
        <v>9.779045</v>
      </c>
      <c r="W84" s="455">
        <v>30.906517999999998</v>
      </c>
      <c r="X84" s="456">
        <v>8.5274490000000007</v>
      </c>
      <c r="Y84" s="349">
        <v>104.696031</v>
      </c>
      <c r="Z84" s="349">
        <v>69.341828000000007</v>
      </c>
      <c r="AA84" s="349">
        <v>79.907813000000004</v>
      </c>
      <c r="AB84" s="349">
        <v>253.945672</v>
      </c>
      <c r="AC84" s="349">
        <v>283.43750799999998</v>
      </c>
      <c r="AD84" s="349">
        <v>92.083040999999994</v>
      </c>
      <c r="AE84" s="349">
        <v>77.154247999999995</v>
      </c>
      <c r="AF84" s="349">
        <v>452.67479700000001</v>
      </c>
      <c r="AG84" s="349">
        <v>148.240329</v>
      </c>
      <c r="AH84" s="349">
        <v>77.651870000000002</v>
      </c>
      <c r="AI84" s="349">
        <v>89.204294000000004</v>
      </c>
      <c r="AJ84" s="349">
        <v>315.09649300000001</v>
      </c>
      <c r="AK84" s="349">
        <v>83.723805999999996</v>
      </c>
      <c r="AL84" s="349">
        <v>95.149449000000004</v>
      </c>
      <c r="AM84" s="349">
        <v>168.53522000000001</v>
      </c>
      <c r="AN84" s="349">
        <v>347.40847500000001</v>
      </c>
      <c r="AO84" s="350">
        <v>1369.125438</v>
      </c>
      <c r="AP84" s="454">
        <v>79.971047999999996</v>
      </c>
      <c r="AQ84" s="455">
        <v>75.029570000000007</v>
      </c>
      <c r="AR84" s="455">
        <v>47.00947</v>
      </c>
      <c r="AS84" s="455">
        <v>202.010088</v>
      </c>
      <c r="AT84" s="456">
        <v>76.781009999999995</v>
      </c>
      <c r="AU84" s="98" t="s">
        <v>316</v>
      </c>
      <c r="AV84" s="99">
        <v>78</v>
      </c>
      <c r="AW84" s="235"/>
    </row>
    <row r="85" spans="1:49" ht="18" customHeight="1" x14ac:dyDescent="0.5">
      <c r="A85" s="94">
        <v>79</v>
      </c>
      <c r="B85" s="71" t="s">
        <v>78</v>
      </c>
      <c r="C85" s="347">
        <v>262.957064</v>
      </c>
      <c r="D85" s="347">
        <v>670.53929000000005</v>
      </c>
      <c r="E85" s="347">
        <v>301.76956799999999</v>
      </c>
      <c r="F85" s="347">
        <v>1235.2659229999999</v>
      </c>
      <c r="G85" s="347">
        <v>178.49794700000001</v>
      </c>
      <c r="H85" s="347">
        <v>81.526039999999995</v>
      </c>
      <c r="I85" s="347">
        <v>124.874521</v>
      </c>
      <c r="J85" s="347">
        <v>384.898507</v>
      </c>
      <c r="K85" s="347">
        <v>86.033497999999994</v>
      </c>
      <c r="L85" s="347">
        <v>87.516206999999994</v>
      </c>
      <c r="M85" s="347">
        <v>134.47064399999999</v>
      </c>
      <c r="N85" s="347">
        <v>308.02034900000001</v>
      </c>
      <c r="O85" s="347">
        <v>120.661689</v>
      </c>
      <c r="P85" s="347">
        <v>105.867778</v>
      </c>
      <c r="Q85" s="347">
        <v>109.10526900000001</v>
      </c>
      <c r="R85" s="347">
        <v>335.63473599999998</v>
      </c>
      <c r="S85" s="348">
        <v>2263.8195139999998</v>
      </c>
      <c r="T85" s="336">
        <v>5.783264</v>
      </c>
      <c r="U85" s="337">
        <v>1.961632</v>
      </c>
      <c r="V85" s="452">
        <v>1.393194</v>
      </c>
      <c r="W85" s="452">
        <v>9.13809</v>
      </c>
      <c r="X85" s="453">
        <v>1.8443400000000001</v>
      </c>
      <c r="Y85" s="347">
        <v>4.0385260000000001</v>
      </c>
      <c r="Z85" s="347">
        <v>4.4134650000000004</v>
      </c>
      <c r="AA85" s="347">
        <v>5.4241539999999997</v>
      </c>
      <c r="AB85" s="347">
        <v>13.876144999999999</v>
      </c>
      <c r="AC85" s="347">
        <v>6.644863</v>
      </c>
      <c r="AD85" s="347">
        <v>6.5473119999999998</v>
      </c>
      <c r="AE85" s="347">
        <v>6.2526320000000002</v>
      </c>
      <c r="AF85" s="347">
        <v>19.444807000000001</v>
      </c>
      <c r="AG85" s="347">
        <v>15.672461</v>
      </c>
      <c r="AH85" s="347">
        <v>12.755148999999999</v>
      </c>
      <c r="AI85" s="347">
        <v>12.610343</v>
      </c>
      <c r="AJ85" s="347">
        <v>41.037953000000002</v>
      </c>
      <c r="AK85" s="347">
        <v>5.2811810000000001</v>
      </c>
      <c r="AL85" s="347">
        <v>9.4953660000000006</v>
      </c>
      <c r="AM85" s="347">
        <v>7.2425610000000002</v>
      </c>
      <c r="AN85" s="347">
        <v>22.019107999999999</v>
      </c>
      <c r="AO85" s="348">
        <v>96.378013999999993</v>
      </c>
      <c r="AP85" s="451">
        <v>79.378489999999999</v>
      </c>
      <c r="AQ85" s="452">
        <v>60.364466</v>
      </c>
      <c r="AR85" s="452">
        <v>54.093921999999999</v>
      </c>
      <c r="AS85" s="452">
        <v>193.83687900000001</v>
      </c>
      <c r="AT85" s="453">
        <v>69.947356999999997</v>
      </c>
      <c r="AU85" s="95" t="s">
        <v>336</v>
      </c>
      <c r="AV85" s="96">
        <v>79</v>
      </c>
      <c r="AW85" s="235"/>
    </row>
    <row r="86" spans="1:49" ht="18" customHeight="1" x14ac:dyDescent="0.5">
      <c r="A86" s="97">
        <v>80</v>
      </c>
      <c r="B86" s="77" t="s">
        <v>52</v>
      </c>
      <c r="C86" s="349">
        <v>154.854151</v>
      </c>
      <c r="D86" s="349">
        <v>23.778065999999999</v>
      </c>
      <c r="E86" s="349">
        <v>20.141089999999998</v>
      </c>
      <c r="F86" s="349">
        <v>198.77330699999999</v>
      </c>
      <c r="G86" s="349">
        <v>15.518807000000001</v>
      </c>
      <c r="H86" s="349">
        <v>270.43593700000002</v>
      </c>
      <c r="I86" s="349">
        <v>537.58247100000006</v>
      </c>
      <c r="J86" s="349">
        <v>823.53721599999994</v>
      </c>
      <c r="K86" s="349">
        <v>284.79518899999999</v>
      </c>
      <c r="L86" s="349">
        <v>7.2641619999999998</v>
      </c>
      <c r="M86" s="349">
        <v>291.56198699999999</v>
      </c>
      <c r="N86" s="349">
        <v>583.62133800000004</v>
      </c>
      <c r="O86" s="349">
        <v>20.832718</v>
      </c>
      <c r="P86" s="349">
        <v>11.960857000000001</v>
      </c>
      <c r="Q86" s="349">
        <v>12.368216</v>
      </c>
      <c r="R86" s="349">
        <v>45.161791000000001</v>
      </c>
      <c r="S86" s="350">
        <v>1651.093652</v>
      </c>
      <c r="T86" s="338">
        <v>71.617301999999995</v>
      </c>
      <c r="U86" s="339">
        <v>30.424382000000001</v>
      </c>
      <c r="V86" s="455">
        <v>11.520588</v>
      </c>
      <c r="W86" s="455">
        <v>113.56227199999999</v>
      </c>
      <c r="X86" s="456">
        <v>13.108317</v>
      </c>
      <c r="Y86" s="349">
        <v>77.106476999999998</v>
      </c>
      <c r="Z86" s="349">
        <v>70.462378000000001</v>
      </c>
      <c r="AA86" s="349">
        <v>110.532051</v>
      </c>
      <c r="AB86" s="349">
        <v>258.10090600000001</v>
      </c>
      <c r="AC86" s="349">
        <v>80.039235000000005</v>
      </c>
      <c r="AD86" s="349">
        <v>158.771548</v>
      </c>
      <c r="AE86" s="349">
        <v>85.168014999999997</v>
      </c>
      <c r="AF86" s="349">
        <v>323.97879799999998</v>
      </c>
      <c r="AG86" s="349">
        <v>60.730043000000002</v>
      </c>
      <c r="AH86" s="349">
        <v>139.579429</v>
      </c>
      <c r="AI86" s="349">
        <v>67.731148000000005</v>
      </c>
      <c r="AJ86" s="349">
        <v>268.04061999999999</v>
      </c>
      <c r="AK86" s="349">
        <v>59.934460000000001</v>
      </c>
      <c r="AL86" s="349">
        <v>58.871071999999998</v>
      </c>
      <c r="AM86" s="349">
        <v>77.013835</v>
      </c>
      <c r="AN86" s="349">
        <v>195.819366</v>
      </c>
      <c r="AO86" s="350">
        <v>1045.9396899999999</v>
      </c>
      <c r="AP86" s="454">
        <v>73.102036999999996</v>
      </c>
      <c r="AQ86" s="455">
        <v>55.123663000000001</v>
      </c>
      <c r="AR86" s="455">
        <v>41.586066000000002</v>
      </c>
      <c r="AS86" s="455">
        <v>169.81176600000001</v>
      </c>
      <c r="AT86" s="456">
        <v>123.772643</v>
      </c>
      <c r="AU86" s="98" t="s">
        <v>286</v>
      </c>
      <c r="AV86" s="99">
        <v>80</v>
      </c>
      <c r="AW86" s="235"/>
    </row>
    <row r="87" spans="1:49" ht="18" customHeight="1" x14ac:dyDescent="0.5">
      <c r="A87" s="94">
        <v>81</v>
      </c>
      <c r="B87" s="71" t="s">
        <v>57</v>
      </c>
      <c r="C87" s="347">
        <v>38.408000999999999</v>
      </c>
      <c r="D87" s="347">
        <v>53.716971000000001</v>
      </c>
      <c r="E87" s="347">
        <v>49.100802999999999</v>
      </c>
      <c r="F87" s="347">
        <v>141.225774</v>
      </c>
      <c r="G87" s="347">
        <v>31.426369999999999</v>
      </c>
      <c r="H87" s="347">
        <v>65.428335000000004</v>
      </c>
      <c r="I87" s="347">
        <v>90.257930000000002</v>
      </c>
      <c r="J87" s="347">
        <v>187.11263400000001</v>
      </c>
      <c r="K87" s="347">
        <v>63.130428000000002</v>
      </c>
      <c r="L87" s="347">
        <v>59.180373000000003</v>
      </c>
      <c r="M87" s="347">
        <v>39.183512</v>
      </c>
      <c r="N87" s="347">
        <v>161.494314</v>
      </c>
      <c r="O87" s="347">
        <v>42.170800999999997</v>
      </c>
      <c r="P87" s="347">
        <v>55.304220000000001</v>
      </c>
      <c r="Q87" s="347">
        <v>53.613048999999997</v>
      </c>
      <c r="R87" s="347">
        <v>151.08806999999999</v>
      </c>
      <c r="S87" s="348">
        <v>640.92079200000001</v>
      </c>
      <c r="T87" s="336">
        <v>128.11448300000001</v>
      </c>
      <c r="U87" s="337">
        <v>304.98886299999998</v>
      </c>
      <c r="V87" s="452">
        <v>48.625798000000003</v>
      </c>
      <c r="W87" s="452">
        <v>481.72914300000002</v>
      </c>
      <c r="X87" s="453">
        <v>44.489710000000002</v>
      </c>
      <c r="Y87" s="347">
        <v>2.8085209999999998</v>
      </c>
      <c r="Z87" s="347">
        <v>9.7599350000000005</v>
      </c>
      <c r="AA87" s="347">
        <v>2.7972730000000001</v>
      </c>
      <c r="AB87" s="347">
        <v>15.365729</v>
      </c>
      <c r="AC87" s="347">
        <v>13.118171</v>
      </c>
      <c r="AD87" s="347">
        <v>5.5626699999999998</v>
      </c>
      <c r="AE87" s="347">
        <v>8.4466459999999994</v>
      </c>
      <c r="AF87" s="347">
        <v>27.127486999999999</v>
      </c>
      <c r="AG87" s="347">
        <v>9.3981270000000006</v>
      </c>
      <c r="AH87" s="347">
        <v>11.024388999999999</v>
      </c>
      <c r="AI87" s="347">
        <v>5.6882229999999998</v>
      </c>
      <c r="AJ87" s="347">
        <v>26.110738999999999</v>
      </c>
      <c r="AK87" s="347">
        <v>8.6833519999999993</v>
      </c>
      <c r="AL87" s="347">
        <v>9.7349809999999994</v>
      </c>
      <c r="AM87" s="347">
        <v>6.606274</v>
      </c>
      <c r="AN87" s="347">
        <v>25.024608000000001</v>
      </c>
      <c r="AO87" s="348">
        <v>93.628563</v>
      </c>
      <c r="AP87" s="451">
        <v>0</v>
      </c>
      <c r="AQ87" s="452">
        <v>0</v>
      </c>
      <c r="AR87" s="452">
        <v>0</v>
      </c>
      <c r="AS87" s="452">
        <v>0</v>
      </c>
      <c r="AT87" s="453">
        <v>0</v>
      </c>
      <c r="AU87" s="95" t="s">
        <v>300</v>
      </c>
      <c r="AV87" s="96">
        <v>81</v>
      </c>
      <c r="AW87" s="235"/>
    </row>
    <row r="88" spans="1:49" ht="18" customHeight="1" x14ac:dyDescent="0.5">
      <c r="A88" s="97">
        <v>82</v>
      </c>
      <c r="B88" s="77" t="s">
        <v>56</v>
      </c>
      <c r="C88" s="349">
        <v>2.3839999999999998E-3</v>
      </c>
      <c r="D88" s="349">
        <v>0.12105200000000001</v>
      </c>
      <c r="E88" s="349">
        <v>2.1925110000000001</v>
      </c>
      <c r="F88" s="349">
        <v>2.3159459999999998</v>
      </c>
      <c r="G88" s="349">
        <v>1.7552319999999999</v>
      </c>
      <c r="H88" s="349">
        <v>1.336023</v>
      </c>
      <c r="I88" s="349">
        <v>0.91277600000000003</v>
      </c>
      <c r="J88" s="349">
        <v>4.0040300000000002</v>
      </c>
      <c r="K88" s="349">
        <v>1.4718819999999999</v>
      </c>
      <c r="L88" s="349">
        <v>0.36107600000000001</v>
      </c>
      <c r="M88" s="349">
        <v>1.781469</v>
      </c>
      <c r="N88" s="349">
        <v>3.6144270000000001</v>
      </c>
      <c r="O88" s="349">
        <v>0.52060200000000001</v>
      </c>
      <c r="P88" s="349">
        <v>0.42166799999999999</v>
      </c>
      <c r="Q88" s="349">
        <v>3.4973610000000002</v>
      </c>
      <c r="R88" s="349">
        <v>4.4396310000000003</v>
      </c>
      <c r="S88" s="350">
        <v>14.374034</v>
      </c>
      <c r="T88" s="338">
        <v>54.530673999999998</v>
      </c>
      <c r="U88" s="339">
        <v>29.882058000000001</v>
      </c>
      <c r="V88" s="455">
        <v>46.071677000000001</v>
      </c>
      <c r="W88" s="455">
        <v>130.48441</v>
      </c>
      <c r="X88" s="456">
        <v>48.210782999999999</v>
      </c>
      <c r="Y88" s="349">
        <v>69.363339999999994</v>
      </c>
      <c r="Z88" s="349">
        <v>55.083807999999998</v>
      </c>
      <c r="AA88" s="349">
        <v>69.467893000000004</v>
      </c>
      <c r="AB88" s="349">
        <v>193.915041</v>
      </c>
      <c r="AC88" s="349">
        <v>29.115662</v>
      </c>
      <c r="AD88" s="349">
        <v>29.116039000000001</v>
      </c>
      <c r="AE88" s="349">
        <v>24.062775999999999</v>
      </c>
      <c r="AF88" s="349">
        <v>82.294476000000003</v>
      </c>
      <c r="AG88" s="349">
        <v>49.883834</v>
      </c>
      <c r="AH88" s="349">
        <v>23.306940000000001</v>
      </c>
      <c r="AI88" s="349">
        <v>48.000377999999998</v>
      </c>
      <c r="AJ88" s="349">
        <v>121.191152</v>
      </c>
      <c r="AK88" s="349">
        <v>17.534925999999999</v>
      </c>
      <c r="AL88" s="349">
        <v>36.368679</v>
      </c>
      <c r="AM88" s="349">
        <v>19.278663999999999</v>
      </c>
      <c r="AN88" s="349">
        <v>73.182269000000005</v>
      </c>
      <c r="AO88" s="350">
        <v>470.58293800000001</v>
      </c>
      <c r="AP88" s="454">
        <v>4.3163E-2</v>
      </c>
      <c r="AQ88" s="455">
        <v>6.6346000000000002E-2</v>
      </c>
      <c r="AR88" s="455">
        <v>9.8560000000000002E-3</v>
      </c>
      <c r="AS88" s="455">
        <v>0.119365</v>
      </c>
      <c r="AT88" s="456">
        <v>5.0179999999999999E-3</v>
      </c>
      <c r="AU88" s="98" t="s">
        <v>293</v>
      </c>
      <c r="AV88" s="99">
        <v>82</v>
      </c>
      <c r="AW88" s="235"/>
    </row>
    <row r="89" spans="1:49" ht="18" customHeight="1" x14ac:dyDescent="0.5">
      <c r="A89" s="94">
        <v>83</v>
      </c>
      <c r="B89" s="71" t="s">
        <v>147</v>
      </c>
      <c r="C89" s="347">
        <v>3.8947289999999999</v>
      </c>
      <c r="D89" s="347">
        <v>4.0591460000000001</v>
      </c>
      <c r="E89" s="347">
        <v>2.323385</v>
      </c>
      <c r="F89" s="347">
        <v>10.27726</v>
      </c>
      <c r="G89" s="347">
        <v>3.8629120000000001</v>
      </c>
      <c r="H89" s="347">
        <v>4.2006699999999997</v>
      </c>
      <c r="I89" s="347">
        <v>3.837955</v>
      </c>
      <c r="J89" s="347">
        <v>11.901538</v>
      </c>
      <c r="K89" s="347">
        <v>5.626525</v>
      </c>
      <c r="L89" s="347">
        <v>3.1499250000000001</v>
      </c>
      <c r="M89" s="347">
        <v>5.3447959999999997</v>
      </c>
      <c r="N89" s="347">
        <v>14.121245</v>
      </c>
      <c r="O89" s="347">
        <v>4.6176009999999996</v>
      </c>
      <c r="P89" s="347">
        <v>5.206137</v>
      </c>
      <c r="Q89" s="347">
        <v>2.5201259999999999</v>
      </c>
      <c r="R89" s="347">
        <v>12.343864</v>
      </c>
      <c r="S89" s="348">
        <v>48.643906999999999</v>
      </c>
      <c r="T89" s="336">
        <v>6.1023560000000003</v>
      </c>
      <c r="U89" s="337">
        <v>5.1567170000000004</v>
      </c>
      <c r="V89" s="452">
        <v>8.7026129999999995</v>
      </c>
      <c r="W89" s="452">
        <v>19.961686</v>
      </c>
      <c r="X89" s="453">
        <v>5.4677049999999996</v>
      </c>
      <c r="Y89" s="347">
        <v>32.106909000000002</v>
      </c>
      <c r="Z89" s="347">
        <v>46.195709999999998</v>
      </c>
      <c r="AA89" s="347">
        <v>40.026082000000002</v>
      </c>
      <c r="AB89" s="347">
        <v>118.328701</v>
      </c>
      <c r="AC89" s="347">
        <v>20.320360999999998</v>
      </c>
      <c r="AD89" s="347">
        <v>33.506926999999997</v>
      </c>
      <c r="AE89" s="347">
        <v>21.857538000000002</v>
      </c>
      <c r="AF89" s="347">
        <v>75.684826000000001</v>
      </c>
      <c r="AG89" s="347">
        <v>33.647160999999997</v>
      </c>
      <c r="AH89" s="347">
        <v>39.148845999999999</v>
      </c>
      <c r="AI89" s="347">
        <v>31.234231999999999</v>
      </c>
      <c r="AJ89" s="347">
        <v>104.03023899999999</v>
      </c>
      <c r="AK89" s="347">
        <v>35.834453000000003</v>
      </c>
      <c r="AL89" s="347">
        <v>45.982444999999998</v>
      </c>
      <c r="AM89" s="347">
        <v>36.542273999999999</v>
      </c>
      <c r="AN89" s="347">
        <v>118.359171</v>
      </c>
      <c r="AO89" s="348">
        <v>416.40293700000001</v>
      </c>
      <c r="AP89" s="451">
        <v>39.649079999999998</v>
      </c>
      <c r="AQ89" s="452">
        <v>26.551628000000001</v>
      </c>
      <c r="AR89" s="452">
        <v>35.813661000000003</v>
      </c>
      <c r="AS89" s="452">
        <v>102.014369</v>
      </c>
      <c r="AT89" s="453">
        <v>27.58372</v>
      </c>
      <c r="AU89" s="95" t="s">
        <v>333</v>
      </c>
      <c r="AV89" s="96">
        <v>83</v>
      </c>
      <c r="AW89" s="235"/>
    </row>
    <row r="90" spans="1:49" ht="18" customHeight="1" x14ac:dyDescent="0.5">
      <c r="A90" s="97">
        <v>84</v>
      </c>
      <c r="B90" s="77" t="s">
        <v>71</v>
      </c>
      <c r="C90" s="349">
        <v>7.495698</v>
      </c>
      <c r="D90" s="349">
        <v>12.310007000000001</v>
      </c>
      <c r="E90" s="349">
        <v>100.31538500000001</v>
      </c>
      <c r="F90" s="349">
        <v>120.12109</v>
      </c>
      <c r="G90" s="349">
        <v>10.815051</v>
      </c>
      <c r="H90" s="349">
        <v>186.57434699999999</v>
      </c>
      <c r="I90" s="349">
        <v>199.44500600000001</v>
      </c>
      <c r="J90" s="349">
        <v>396.83440400000001</v>
      </c>
      <c r="K90" s="349">
        <v>9.2528939999999995</v>
      </c>
      <c r="L90" s="349">
        <v>15.393435</v>
      </c>
      <c r="M90" s="349">
        <v>117.027974</v>
      </c>
      <c r="N90" s="349">
        <v>141.67430300000001</v>
      </c>
      <c r="O90" s="349">
        <v>33.362772</v>
      </c>
      <c r="P90" s="349">
        <v>107.099176</v>
      </c>
      <c r="Q90" s="349">
        <v>25.808153999999998</v>
      </c>
      <c r="R90" s="349">
        <v>166.27010200000001</v>
      </c>
      <c r="S90" s="350">
        <v>824.89989800000001</v>
      </c>
      <c r="T90" s="338">
        <v>17.600123</v>
      </c>
      <c r="U90" s="339">
        <v>39.408692000000002</v>
      </c>
      <c r="V90" s="455">
        <v>36.085819999999998</v>
      </c>
      <c r="W90" s="455">
        <v>93.094635999999994</v>
      </c>
      <c r="X90" s="456">
        <v>44.489700999999997</v>
      </c>
      <c r="Y90" s="349">
        <v>1.0709120000000001</v>
      </c>
      <c r="Z90" s="349">
        <v>37.809044</v>
      </c>
      <c r="AA90" s="349">
        <v>0.47769099999999998</v>
      </c>
      <c r="AB90" s="349">
        <v>39.357647999999998</v>
      </c>
      <c r="AC90" s="349">
        <v>36.404240999999999</v>
      </c>
      <c r="AD90" s="349">
        <v>1.8292870000000001</v>
      </c>
      <c r="AE90" s="349">
        <v>37.178825000000003</v>
      </c>
      <c r="AF90" s="349">
        <v>75.412352999999996</v>
      </c>
      <c r="AG90" s="349">
        <v>0.18754699999999999</v>
      </c>
      <c r="AH90" s="349">
        <v>36.524898</v>
      </c>
      <c r="AI90" s="349">
        <v>0.63600599999999996</v>
      </c>
      <c r="AJ90" s="349">
        <v>37.348450999999997</v>
      </c>
      <c r="AK90" s="349">
        <v>1.0877E-2</v>
      </c>
      <c r="AL90" s="349">
        <v>33.411270000000002</v>
      </c>
      <c r="AM90" s="349">
        <v>26.866564</v>
      </c>
      <c r="AN90" s="349">
        <v>60.288710999999999</v>
      </c>
      <c r="AO90" s="350">
        <v>212.40716399999999</v>
      </c>
      <c r="AP90" s="454">
        <v>0</v>
      </c>
      <c r="AQ90" s="455">
        <v>0.132545</v>
      </c>
      <c r="AR90" s="455">
        <v>2.9599999999999998E-4</v>
      </c>
      <c r="AS90" s="455">
        <v>0.13284099999999999</v>
      </c>
      <c r="AT90" s="456">
        <v>5.0169999999999998E-3</v>
      </c>
      <c r="AU90" s="98" t="s">
        <v>303</v>
      </c>
      <c r="AV90" s="99">
        <v>84</v>
      </c>
      <c r="AW90" s="235"/>
    </row>
    <row r="91" spans="1:49" ht="18" customHeight="1" x14ac:dyDescent="0.5">
      <c r="A91" s="94">
        <v>85</v>
      </c>
      <c r="B91" s="71" t="s">
        <v>58</v>
      </c>
      <c r="C91" s="347">
        <v>14.231942</v>
      </c>
      <c r="D91" s="347">
        <v>7.2578199999999997</v>
      </c>
      <c r="E91" s="347">
        <v>9.7716200000000004</v>
      </c>
      <c r="F91" s="347">
        <v>31.261382000000001</v>
      </c>
      <c r="G91" s="347">
        <v>115.18894</v>
      </c>
      <c r="H91" s="347">
        <v>5.8821120000000002</v>
      </c>
      <c r="I91" s="347">
        <v>129.74762899999999</v>
      </c>
      <c r="J91" s="347">
        <v>250.818681</v>
      </c>
      <c r="K91" s="347">
        <v>120.556292</v>
      </c>
      <c r="L91" s="347">
        <v>3.5652370000000002</v>
      </c>
      <c r="M91" s="347">
        <v>7.4750620000000003</v>
      </c>
      <c r="N91" s="347">
        <v>131.59659099999999</v>
      </c>
      <c r="O91" s="347">
        <v>15.042040999999999</v>
      </c>
      <c r="P91" s="347">
        <v>3.2579570000000002</v>
      </c>
      <c r="Q91" s="347">
        <v>5.0457280000000004</v>
      </c>
      <c r="R91" s="347">
        <v>23.345725999999999</v>
      </c>
      <c r="S91" s="348">
        <v>437.02238</v>
      </c>
      <c r="T91" s="336">
        <v>28.655149999999999</v>
      </c>
      <c r="U91" s="337">
        <v>29.78173</v>
      </c>
      <c r="V91" s="452">
        <v>32.144323999999997</v>
      </c>
      <c r="W91" s="452">
        <v>90.581204</v>
      </c>
      <c r="X91" s="453">
        <v>38.641820000000003</v>
      </c>
      <c r="Y91" s="347">
        <v>60.296571</v>
      </c>
      <c r="Z91" s="347">
        <v>68.067560999999998</v>
      </c>
      <c r="AA91" s="347">
        <v>54.100760000000001</v>
      </c>
      <c r="AB91" s="347">
        <v>182.46489199999999</v>
      </c>
      <c r="AC91" s="347">
        <v>87.861588999999995</v>
      </c>
      <c r="AD91" s="347">
        <v>55.587570999999997</v>
      </c>
      <c r="AE91" s="347">
        <v>85.726951</v>
      </c>
      <c r="AF91" s="347">
        <v>229.17611099999999</v>
      </c>
      <c r="AG91" s="347">
        <v>112.338925</v>
      </c>
      <c r="AH91" s="347">
        <v>80.190821</v>
      </c>
      <c r="AI91" s="347">
        <v>54.076388000000001</v>
      </c>
      <c r="AJ91" s="347">
        <v>246.60613499999999</v>
      </c>
      <c r="AK91" s="347">
        <v>61.693389000000003</v>
      </c>
      <c r="AL91" s="347">
        <v>61.833620000000003</v>
      </c>
      <c r="AM91" s="347">
        <v>103.83223599999999</v>
      </c>
      <c r="AN91" s="347">
        <v>227.35924499999999</v>
      </c>
      <c r="AO91" s="348">
        <v>885.60638200000005</v>
      </c>
      <c r="AP91" s="451">
        <v>0.35854999999999998</v>
      </c>
      <c r="AQ91" s="452">
        <v>0.32120599999999999</v>
      </c>
      <c r="AR91" s="452">
        <v>0.74105100000000002</v>
      </c>
      <c r="AS91" s="452">
        <v>1.4208080000000001</v>
      </c>
      <c r="AT91" s="453">
        <v>6.3355999999999996E-2</v>
      </c>
      <c r="AU91" s="95" t="s">
        <v>302</v>
      </c>
      <c r="AV91" s="96">
        <v>85</v>
      </c>
      <c r="AW91" s="235"/>
    </row>
    <row r="92" spans="1:49" ht="18" customHeight="1" x14ac:dyDescent="0.5">
      <c r="A92" s="97">
        <v>86</v>
      </c>
      <c r="B92" s="77" t="s">
        <v>155</v>
      </c>
      <c r="C92" s="349">
        <v>22.494910000000001</v>
      </c>
      <c r="D92" s="349">
        <v>31.677690999999999</v>
      </c>
      <c r="E92" s="349">
        <v>18.474397</v>
      </c>
      <c r="F92" s="349">
        <v>72.646997999999996</v>
      </c>
      <c r="G92" s="349">
        <v>45.485613999999998</v>
      </c>
      <c r="H92" s="349">
        <v>28.480734999999999</v>
      </c>
      <c r="I92" s="349">
        <v>37.698543999999998</v>
      </c>
      <c r="J92" s="349">
        <v>111.66489300000001</v>
      </c>
      <c r="K92" s="349">
        <v>15.380447999999999</v>
      </c>
      <c r="L92" s="349">
        <v>60.545530999999997</v>
      </c>
      <c r="M92" s="349">
        <v>57.218086999999997</v>
      </c>
      <c r="N92" s="349">
        <v>133.14406600000001</v>
      </c>
      <c r="O92" s="349">
        <v>25.604469000000002</v>
      </c>
      <c r="P92" s="349">
        <v>21.469306</v>
      </c>
      <c r="Q92" s="349">
        <v>22.133279999999999</v>
      </c>
      <c r="R92" s="349">
        <v>69.207053999999999</v>
      </c>
      <c r="S92" s="350">
        <v>386.66300999999999</v>
      </c>
      <c r="T92" s="338">
        <v>0.176814</v>
      </c>
      <c r="U92" s="339">
        <v>1.8247930000000001</v>
      </c>
      <c r="V92" s="455">
        <v>0</v>
      </c>
      <c r="W92" s="455">
        <v>2.0016069999999999</v>
      </c>
      <c r="X92" s="456">
        <v>0</v>
      </c>
      <c r="Y92" s="349">
        <v>0.15542600000000001</v>
      </c>
      <c r="Z92" s="349">
        <v>0.15690799999999999</v>
      </c>
      <c r="AA92" s="349">
        <v>0</v>
      </c>
      <c r="AB92" s="349">
        <v>0.312334</v>
      </c>
      <c r="AC92" s="349">
        <v>1.3651999999999999E-2</v>
      </c>
      <c r="AD92" s="349">
        <v>9.2180999999999999E-2</v>
      </c>
      <c r="AE92" s="349">
        <v>3.2599999999999999E-3</v>
      </c>
      <c r="AF92" s="349">
        <v>0.109094</v>
      </c>
      <c r="AG92" s="349">
        <v>0.422595</v>
      </c>
      <c r="AH92" s="349">
        <v>7.8811999999999993E-2</v>
      </c>
      <c r="AI92" s="349">
        <v>7.9430000000000004E-3</v>
      </c>
      <c r="AJ92" s="349">
        <v>0.50934999999999997</v>
      </c>
      <c r="AK92" s="349">
        <v>3.0739999999999999E-3</v>
      </c>
      <c r="AL92" s="349">
        <v>0.16356100000000001</v>
      </c>
      <c r="AM92" s="349">
        <v>6.9669999999999996E-2</v>
      </c>
      <c r="AN92" s="349">
        <v>0.23630599999999999</v>
      </c>
      <c r="AO92" s="350">
        <v>1.167084</v>
      </c>
      <c r="AP92" s="454">
        <v>37.045445999999998</v>
      </c>
      <c r="AQ92" s="455">
        <v>46.516725000000001</v>
      </c>
      <c r="AR92" s="455">
        <v>29.357847</v>
      </c>
      <c r="AS92" s="455">
        <v>112.920018</v>
      </c>
      <c r="AT92" s="456">
        <v>43.830880999999998</v>
      </c>
      <c r="AU92" s="98" t="s">
        <v>421</v>
      </c>
      <c r="AV92" s="99">
        <v>86</v>
      </c>
      <c r="AW92" s="235"/>
    </row>
    <row r="93" spans="1:49" ht="18" customHeight="1" x14ac:dyDescent="0.5">
      <c r="A93" s="94">
        <v>87</v>
      </c>
      <c r="B93" s="71" t="s">
        <v>88</v>
      </c>
      <c r="C93" s="347">
        <v>10.832884999999999</v>
      </c>
      <c r="D93" s="347">
        <v>2.2199390000000001</v>
      </c>
      <c r="E93" s="347">
        <v>0.75090100000000004</v>
      </c>
      <c r="F93" s="347">
        <v>13.803725</v>
      </c>
      <c r="G93" s="347">
        <v>0.29312500000000002</v>
      </c>
      <c r="H93" s="347">
        <v>3.7028590000000001</v>
      </c>
      <c r="I93" s="347">
        <v>5.4372299999999996</v>
      </c>
      <c r="J93" s="347">
        <v>9.4332139999999995</v>
      </c>
      <c r="K93" s="347">
        <v>3.4216099999999998</v>
      </c>
      <c r="L93" s="347">
        <v>3.2490549999999998</v>
      </c>
      <c r="M93" s="347">
        <v>1.669565</v>
      </c>
      <c r="N93" s="347">
        <v>8.3402290000000008</v>
      </c>
      <c r="O93" s="347">
        <v>4.0977829999999997</v>
      </c>
      <c r="P93" s="347">
        <v>9.7340099999999996</v>
      </c>
      <c r="Q93" s="347">
        <v>7.1047450000000003</v>
      </c>
      <c r="R93" s="347">
        <v>20.936539</v>
      </c>
      <c r="S93" s="348">
        <v>52.513706999999997</v>
      </c>
      <c r="T93" s="336">
        <v>0.361655</v>
      </c>
      <c r="U93" s="337">
        <v>0</v>
      </c>
      <c r="V93" s="452">
        <v>0.17763799999999999</v>
      </c>
      <c r="W93" s="452">
        <v>0.53929199999999999</v>
      </c>
      <c r="X93" s="453">
        <v>0.174487</v>
      </c>
      <c r="Y93" s="347">
        <v>109.67310000000001</v>
      </c>
      <c r="Z93" s="347">
        <v>215.82029399999999</v>
      </c>
      <c r="AA93" s="347">
        <v>206.353261</v>
      </c>
      <c r="AB93" s="347">
        <v>531.84665399999994</v>
      </c>
      <c r="AC93" s="347">
        <v>152.33332999999999</v>
      </c>
      <c r="AD93" s="347">
        <v>146.60771399999999</v>
      </c>
      <c r="AE93" s="347">
        <v>142.614397</v>
      </c>
      <c r="AF93" s="347">
        <v>441.55544099999997</v>
      </c>
      <c r="AG93" s="347">
        <v>153.00063599999999</v>
      </c>
      <c r="AH93" s="347">
        <v>62.877588000000003</v>
      </c>
      <c r="AI93" s="347">
        <v>124.454576</v>
      </c>
      <c r="AJ93" s="347">
        <v>340.33280000000002</v>
      </c>
      <c r="AK93" s="347">
        <v>117.06483</v>
      </c>
      <c r="AL93" s="347">
        <v>32.382379</v>
      </c>
      <c r="AM93" s="347">
        <v>115.055936</v>
      </c>
      <c r="AN93" s="347">
        <v>264.50314500000002</v>
      </c>
      <c r="AO93" s="348">
        <v>1578.23804</v>
      </c>
      <c r="AP93" s="451">
        <v>28.636289000000001</v>
      </c>
      <c r="AQ93" s="452">
        <v>18.784593000000001</v>
      </c>
      <c r="AR93" s="452">
        <v>25.845018</v>
      </c>
      <c r="AS93" s="452">
        <v>73.265900000000002</v>
      </c>
      <c r="AT93" s="453">
        <v>82.305148000000003</v>
      </c>
      <c r="AU93" s="95" t="s">
        <v>361</v>
      </c>
      <c r="AV93" s="96">
        <v>87</v>
      </c>
      <c r="AW93" s="235"/>
    </row>
    <row r="94" spans="1:49" ht="18" customHeight="1" x14ac:dyDescent="0.5">
      <c r="A94" s="97">
        <v>88</v>
      </c>
      <c r="B94" s="77" t="s">
        <v>80</v>
      </c>
      <c r="C94" s="349">
        <v>1.3717010000000001</v>
      </c>
      <c r="D94" s="349">
        <v>2.1668050000000001</v>
      </c>
      <c r="E94" s="349">
        <v>0.70808400000000005</v>
      </c>
      <c r="F94" s="349">
        <v>4.2465890000000002</v>
      </c>
      <c r="G94" s="349">
        <v>0.58545899999999995</v>
      </c>
      <c r="H94" s="349">
        <v>0.96798499999999998</v>
      </c>
      <c r="I94" s="349">
        <v>5.00596</v>
      </c>
      <c r="J94" s="349">
        <v>6.5594049999999999</v>
      </c>
      <c r="K94" s="349">
        <v>0.18551799999999999</v>
      </c>
      <c r="L94" s="349">
        <v>0.66670200000000002</v>
      </c>
      <c r="M94" s="349">
        <v>1.324573</v>
      </c>
      <c r="N94" s="349">
        <v>2.1767919999999998</v>
      </c>
      <c r="O94" s="349">
        <v>0.96679499999999996</v>
      </c>
      <c r="P94" s="349">
        <v>1.2363869999999999</v>
      </c>
      <c r="Q94" s="349">
        <v>1.5974919999999999</v>
      </c>
      <c r="R94" s="349">
        <v>3.800675</v>
      </c>
      <c r="S94" s="350">
        <v>16.783460999999999</v>
      </c>
      <c r="T94" s="338">
        <v>4.200412</v>
      </c>
      <c r="U94" s="339">
        <v>7.0543120000000004</v>
      </c>
      <c r="V94" s="455">
        <v>0.40653899999999998</v>
      </c>
      <c r="W94" s="455">
        <v>11.661262000000001</v>
      </c>
      <c r="X94" s="456">
        <v>2.6641759999999999</v>
      </c>
      <c r="Y94" s="349">
        <v>50.532113000000003</v>
      </c>
      <c r="Z94" s="349">
        <v>19.008399000000001</v>
      </c>
      <c r="AA94" s="349">
        <v>1.552E-3</v>
      </c>
      <c r="AB94" s="349">
        <v>69.542062999999999</v>
      </c>
      <c r="AC94" s="349">
        <v>0</v>
      </c>
      <c r="AD94" s="349">
        <v>0.65775600000000001</v>
      </c>
      <c r="AE94" s="349">
        <v>3.4903580000000001</v>
      </c>
      <c r="AF94" s="349">
        <v>4.1481139999999996</v>
      </c>
      <c r="AG94" s="349">
        <v>0.19714400000000001</v>
      </c>
      <c r="AH94" s="349">
        <v>0.58745999999999998</v>
      </c>
      <c r="AI94" s="349">
        <v>0.28067599999999998</v>
      </c>
      <c r="AJ94" s="349">
        <v>1.06528</v>
      </c>
      <c r="AK94" s="349">
        <v>4.6962799999999998</v>
      </c>
      <c r="AL94" s="349">
        <v>55.772119000000004</v>
      </c>
      <c r="AM94" s="349">
        <v>3.8944290000000001</v>
      </c>
      <c r="AN94" s="349">
        <v>64.362826999999996</v>
      </c>
      <c r="AO94" s="350">
        <v>139.11828499999999</v>
      </c>
      <c r="AP94" s="454">
        <v>42.675054000000003</v>
      </c>
      <c r="AQ94" s="455">
        <v>39.322051000000002</v>
      </c>
      <c r="AR94" s="455">
        <v>25.448328</v>
      </c>
      <c r="AS94" s="455">
        <v>107.44543299999999</v>
      </c>
      <c r="AT94" s="456">
        <v>21.728860999999998</v>
      </c>
      <c r="AU94" s="98" t="s">
        <v>345</v>
      </c>
      <c r="AV94" s="99">
        <v>88</v>
      </c>
      <c r="AW94" s="235"/>
    </row>
    <row r="95" spans="1:49" ht="18" customHeight="1" x14ac:dyDescent="0.5">
      <c r="A95" s="94">
        <v>89</v>
      </c>
      <c r="B95" s="71" t="s">
        <v>142</v>
      </c>
      <c r="C95" s="347">
        <v>4.2746420000000001</v>
      </c>
      <c r="D95" s="347">
        <v>2.9749810000000001</v>
      </c>
      <c r="E95" s="347">
        <v>6.8423740000000004</v>
      </c>
      <c r="F95" s="347">
        <v>14.091996999999999</v>
      </c>
      <c r="G95" s="347">
        <v>8.8621700000000008</v>
      </c>
      <c r="H95" s="347">
        <v>4.3978539999999997</v>
      </c>
      <c r="I95" s="347">
        <v>3.8721739999999998</v>
      </c>
      <c r="J95" s="347">
        <v>17.132197999999999</v>
      </c>
      <c r="K95" s="347">
        <v>12.839810999999999</v>
      </c>
      <c r="L95" s="347">
        <v>6.6851760000000002</v>
      </c>
      <c r="M95" s="347">
        <v>10.614642</v>
      </c>
      <c r="N95" s="347">
        <v>30.139628999999999</v>
      </c>
      <c r="O95" s="347">
        <v>9.4805840000000003</v>
      </c>
      <c r="P95" s="347">
        <v>5.6790419999999999</v>
      </c>
      <c r="Q95" s="347">
        <v>9.4325899999999994</v>
      </c>
      <c r="R95" s="347">
        <v>24.592217000000002</v>
      </c>
      <c r="S95" s="348">
        <v>85.956040999999999</v>
      </c>
      <c r="T95" s="336">
        <v>45.598816999999997</v>
      </c>
      <c r="U95" s="337">
        <v>45.124806</v>
      </c>
      <c r="V95" s="452">
        <v>20.456028</v>
      </c>
      <c r="W95" s="452">
        <v>111.17965100000001</v>
      </c>
      <c r="X95" s="453">
        <v>15.621824999999999</v>
      </c>
      <c r="Y95" s="347">
        <v>75.635874000000001</v>
      </c>
      <c r="Z95" s="347">
        <v>110.49044600000001</v>
      </c>
      <c r="AA95" s="347">
        <v>37.239044</v>
      </c>
      <c r="AB95" s="347">
        <v>223.365364</v>
      </c>
      <c r="AC95" s="347">
        <v>31.562332000000001</v>
      </c>
      <c r="AD95" s="347">
        <v>24.845009999999998</v>
      </c>
      <c r="AE95" s="347">
        <v>28.91159</v>
      </c>
      <c r="AF95" s="347">
        <v>85.318931000000006</v>
      </c>
      <c r="AG95" s="347">
        <v>39.897542000000001</v>
      </c>
      <c r="AH95" s="347">
        <v>37.294142000000001</v>
      </c>
      <c r="AI95" s="347">
        <v>39.874124999999999</v>
      </c>
      <c r="AJ95" s="347">
        <v>117.065809</v>
      </c>
      <c r="AK95" s="347">
        <v>39.604799999999997</v>
      </c>
      <c r="AL95" s="347">
        <v>42.479609000000004</v>
      </c>
      <c r="AM95" s="347">
        <v>45.350012</v>
      </c>
      <c r="AN95" s="347">
        <v>127.434421</v>
      </c>
      <c r="AO95" s="348">
        <v>553.18452500000001</v>
      </c>
      <c r="AP95" s="451">
        <v>4.3903889999999999</v>
      </c>
      <c r="AQ95" s="452">
        <v>3.5587029999999999</v>
      </c>
      <c r="AR95" s="452">
        <v>3.6877</v>
      </c>
      <c r="AS95" s="452">
        <v>11.636791000000001</v>
      </c>
      <c r="AT95" s="453">
        <v>0.80438799999999999</v>
      </c>
      <c r="AU95" s="95" t="s">
        <v>729</v>
      </c>
      <c r="AV95" s="96">
        <v>89</v>
      </c>
      <c r="AW95" s="235"/>
    </row>
    <row r="96" spans="1:49" ht="18" customHeight="1" x14ac:dyDescent="0.5">
      <c r="A96" s="97">
        <v>90</v>
      </c>
      <c r="B96" s="77" t="s">
        <v>162</v>
      </c>
      <c r="C96" s="349">
        <v>43.047677999999998</v>
      </c>
      <c r="D96" s="349">
        <v>37.681637000000002</v>
      </c>
      <c r="E96" s="349">
        <v>64.897558000000004</v>
      </c>
      <c r="F96" s="349">
        <v>145.62687199999999</v>
      </c>
      <c r="G96" s="349">
        <v>41.134641999999999</v>
      </c>
      <c r="H96" s="349">
        <v>41.048870999999998</v>
      </c>
      <c r="I96" s="349">
        <v>58.713619999999999</v>
      </c>
      <c r="J96" s="349">
        <v>140.897133</v>
      </c>
      <c r="K96" s="349">
        <v>49.674745999999999</v>
      </c>
      <c r="L96" s="349">
        <v>47.764325999999997</v>
      </c>
      <c r="M96" s="349">
        <v>36.880381999999997</v>
      </c>
      <c r="N96" s="349">
        <v>134.31945300000001</v>
      </c>
      <c r="O96" s="349">
        <v>35.20467</v>
      </c>
      <c r="P96" s="349">
        <v>51.004562</v>
      </c>
      <c r="Q96" s="349">
        <v>27.566078000000001</v>
      </c>
      <c r="R96" s="349">
        <v>113.77531</v>
      </c>
      <c r="S96" s="350">
        <v>534.61876900000004</v>
      </c>
      <c r="T96" s="338">
        <v>8.8419989999999995</v>
      </c>
      <c r="U96" s="339">
        <v>5.5940709999999996</v>
      </c>
      <c r="V96" s="455">
        <v>2.1703929999999998</v>
      </c>
      <c r="W96" s="455">
        <v>16.606463999999999</v>
      </c>
      <c r="X96" s="456">
        <v>2.3535010000000001</v>
      </c>
      <c r="Y96" s="349">
        <v>2.7805710000000001</v>
      </c>
      <c r="Z96" s="349">
        <v>2.118608</v>
      </c>
      <c r="AA96" s="349">
        <v>4.0536409999999998</v>
      </c>
      <c r="AB96" s="349">
        <v>8.9528189999999999</v>
      </c>
      <c r="AC96" s="349">
        <v>4.1664279999999998</v>
      </c>
      <c r="AD96" s="349">
        <v>3.1508970000000001</v>
      </c>
      <c r="AE96" s="349">
        <v>3.4888340000000002</v>
      </c>
      <c r="AF96" s="349">
        <v>10.806158999999999</v>
      </c>
      <c r="AG96" s="349">
        <v>1.3232550000000001</v>
      </c>
      <c r="AH96" s="349">
        <v>2.3276659999999998</v>
      </c>
      <c r="AI96" s="349">
        <v>0.33515800000000001</v>
      </c>
      <c r="AJ96" s="349">
        <v>3.9860790000000001</v>
      </c>
      <c r="AK96" s="349">
        <v>1.3830739999999999</v>
      </c>
      <c r="AL96" s="349">
        <v>1.5673189999999999</v>
      </c>
      <c r="AM96" s="349">
        <v>1.785965</v>
      </c>
      <c r="AN96" s="349">
        <v>4.7363590000000002</v>
      </c>
      <c r="AO96" s="350">
        <v>28.481415999999999</v>
      </c>
      <c r="AP96" s="454">
        <v>33.402296</v>
      </c>
      <c r="AQ96" s="455">
        <v>21.972798999999998</v>
      </c>
      <c r="AR96" s="455">
        <v>17.655010000000001</v>
      </c>
      <c r="AS96" s="455">
        <v>73.030106000000004</v>
      </c>
      <c r="AT96" s="456">
        <v>45.77055</v>
      </c>
      <c r="AU96" s="98" t="s">
        <v>349</v>
      </c>
      <c r="AV96" s="99">
        <v>90</v>
      </c>
      <c r="AW96" s="235"/>
    </row>
    <row r="97" spans="1:49" ht="18" customHeight="1" x14ac:dyDescent="0.5">
      <c r="A97" s="94">
        <v>91</v>
      </c>
      <c r="B97" s="71" t="s">
        <v>146</v>
      </c>
      <c r="C97" s="347">
        <v>55.181615000000001</v>
      </c>
      <c r="D97" s="347">
        <v>134.361514</v>
      </c>
      <c r="E97" s="347">
        <v>157.59464500000001</v>
      </c>
      <c r="F97" s="347">
        <v>347.13777399999998</v>
      </c>
      <c r="G97" s="347">
        <v>53.872791999999997</v>
      </c>
      <c r="H97" s="347">
        <v>57.107191</v>
      </c>
      <c r="I97" s="347">
        <v>39.978194999999999</v>
      </c>
      <c r="J97" s="347">
        <v>150.95817700000001</v>
      </c>
      <c r="K97" s="347">
        <v>71.038163999999995</v>
      </c>
      <c r="L97" s="347">
        <v>146.53982199999999</v>
      </c>
      <c r="M97" s="347">
        <v>75.974193999999997</v>
      </c>
      <c r="N97" s="347">
        <v>293.55218000000002</v>
      </c>
      <c r="O97" s="347">
        <v>75.678443000000001</v>
      </c>
      <c r="P97" s="347">
        <v>65.719362000000004</v>
      </c>
      <c r="Q97" s="347">
        <v>58.939191999999998</v>
      </c>
      <c r="R97" s="347">
        <v>200.336997</v>
      </c>
      <c r="S97" s="348">
        <v>991.98512800000003</v>
      </c>
      <c r="T97" s="336">
        <v>20.029722</v>
      </c>
      <c r="U97" s="337">
        <v>20.049875</v>
      </c>
      <c r="V97" s="452">
        <v>4.0905899999999997</v>
      </c>
      <c r="W97" s="452">
        <v>44.170186999999999</v>
      </c>
      <c r="X97" s="453">
        <v>25.170103000000001</v>
      </c>
      <c r="Y97" s="347">
        <v>1.9699999999999999E-4</v>
      </c>
      <c r="Z97" s="347">
        <v>0.179733</v>
      </c>
      <c r="AA97" s="347">
        <v>0.90634000000000003</v>
      </c>
      <c r="AB97" s="347">
        <v>1.0862689999999999</v>
      </c>
      <c r="AC97" s="347">
        <v>0</v>
      </c>
      <c r="AD97" s="347">
        <v>2.1468000000000001E-2</v>
      </c>
      <c r="AE97" s="347">
        <v>0.192468</v>
      </c>
      <c r="AF97" s="347">
        <v>0.21393499999999999</v>
      </c>
      <c r="AG97" s="347">
        <v>0</v>
      </c>
      <c r="AH97" s="347">
        <v>7.9999999999999996E-6</v>
      </c>
      <c r="AI97" s="347">
        <v>1.8E-5</v>
      </c>
      <c r="AJ97" s="347">
        <v>2.5000000000000001E-5</v>
      </c>
      <c r="AK97" s="347">
        <v>1.9999999999999999E-6</v>
      </c>
      <c r="AL97" s="347">
        <v>0.12009499999999999</v>
      </c>
      <c r="AM97" s="347">
        <v>16.819337000000001</v>
      </c>
      <c r="AN97" s="347">
        <v>16.939435</v>
      </c>
      <c r="AO97" s="348">
        <v>18.239664000000001</v>
      </c>
      <c r="AP97" s="451">
        <v>47.253160000000001</v>
      </c>
      <c r="AQ97" s="452">
        <v>51.596584999999997</v>
      </c>
      <c r="AR97" s="452">
        <v>14.761552999999999</v>
      </c>
      <c r="AS97" s="452">
        <v>113.61129800000001</v>
      </c>
      <c r="AT97" s="453">
        <v>42.415340999999998</v>
      </c>
      <c r="AU97" s="95" t="s">
        <v>312</v>
      </c>
      <c r="AV97" s="96">
        <v>91</v>
      </c>
      <c r="AW97" s="235"/>
    </row>
    <row r="98" spans="1:49" ht="18" customHeight="1" x14ac:dyDescent="0.5">
      <c r="A98" s="97">
        <v>92</v>
      </c>
      <c r="B98" s="77" t="s">
        <v>190</v>
      </c>
      <c r="C98" s="349">
        <v>5.0474860000000001</v>
      </c>
      <c r="D98" s="349">
        <v>0.67846399999999996</v>
      </c>
      <c r="E98" s="349">
        <v>3.2999450000000001</v>
      </c>
      <c r="F98" s="349">
        <v>9.0258959999999995</v>
      </c>
      <c r="G98" s="349">
        <v>1.1768590000000001</v>
      </c>
      <c r="H98" s="349">
        <v>0.21016199999999999</v>
      </c>
      <c r="I98" s="349">
        <v>4.8145870000000004</v>
      </c>
      <c r="J98" s="349">
        <v>6.2016080000000002</v>
      </c>
      <c r="K98" s="349">
        <v>3.6472500000000001</v>
      </c>
      <c r="L98" s="349">
        <v>3.6395710000000001</v>
      </c>
      <c r="M98" s="349">
        <v>2.8141980000000002</v>
      </c>
      <c r="N98" s="349">
        <v>10.101019000000001</v>
      </c>
      <c r="O98" s="349">
        <v>20.436233999999999</v>
      </c>
      <c r="P98" s="349">
        <v>2.4597929999999999</v>
      </c>
      <c r="Q98" s="349">
        <v>7.0474259999999997</v>
      </c>
      <c r="R98" s="349">
        <v>29.943452000000001</v>
      </c>
      <c r="S98" s="350">
        <v>55.271974999999998</v>
      </c>
      <c r="T98" s="338">
        <v>0.72989999999999999</v>
      </c>
      <c r="U98" s="339">
        <v>0</v>
      </c>
      <c r="V98" s="455">
        <v>0.58461799999999997</v>
      </c>
      <c r="W98" s="455">
        <v>1.3145180000000001</v>
      </c>
      <c r="X98" s="456">
        <v>8.3409999999999995E-3</v>
      </c>
      <c r="Y98" s="349">
        <v>45.281682000000004</v>
      </c>
      <c r="Z98" s="349">
        <v>19.705182000000001</v>
      </c>
      <c r="AA98" s="349">
        <v>64.399041999999994</v>
      </c>
      <c r="AB98" s="349">
        <v>129.385907</v>
      </c>
      <c r="AC98" s="349">
        <v>36.335534000000003</v>
      </c>
      <c r="AD98" s="349">
        <v>57.229747000000003</v>
      </c>
      <c r="AE98" s="349">
        <v>53.282789000000001</v>
      </c>
      <c r="AF98" s="349">
        <v>146.84807000000001</v>
      </c>
      <c r="AG98" s="349">
        <v>66.640609999999995</v>
      </c>
      <c r="AH98" s="349">
        <v>52.176779000000003</v>
      </c>
      <c r="AI98" s="349">
        <v>31.969743000000001</v>
      </c>
      <c r="AJ98" s="349">
        <v>150.78713099999999</v>
      </c>
      <c r="AK98" s="349">
        <v>17.958055000000002</v>
      </c>
      <c r="AL98" s="349">
        <v>13.6797</v>
      </c>
      <c r="AM98" s="349">
        <v>25.944838000000001</v>
      </c>
      <c r="AN98" s="349">
        <v>57.582594</v>
      </c>
      <c r="AO98" s="350">
        <v>484.603702</v>
      </c>
      <c r="AP98" s="454">
        <v>10.229144</v>
      </c>
      <c r="AQ98" s="455">
        <v>70.535452000000006</v>
      </c>
      <c r="AR98" s="455">
        <v>18.027539999999998</v>
      </c>
      <c r="AS98" s="455">
        <v>98.792135999999999</v>
      </c>
      <c r="AT98" s="456">
        <v>6.5267989999999996</v>
      </c>
      <c r="AU98" s="98" t="s">
        <v>424</v>
      </c>
      <c r="AV98" s="99">
        <v>92</v>
      </c>
      <c r="AW98" s="235"/>
    </row>
    <row r="99" spans="1:49" ht="18" customHeight="1" x14ac:dyDescent="0.5">
      <c r="A99" s="94">
        <v>93</v>
      </c>
      <c r="B99" s="71" t="s">
        <v>205</v>
      </c>
      <c r="C99" s="347">
        <v>1.169991</v>
      </c>
      <c r="D99" s="347">
        <v>0.95568699999999995</v>
      </c>
      <c r="E99" s="347">
        <v>2.4308740000000002</v>
      </c>
      <c r="F99" s="347">
        <v>4.5565519999999999</v>
      </c>
      <c r="G99" s="347">
        <v>0.90439599999999998</v>
      </c>
      <c r="H99" s="347">
        <v>2.6241989999999999</v>
      </c>
      <c r="I99" s="347">
        <v>2.2932920000000001</v>
      </c>
      <c r="J99" s="347">
        <v>5.8218870000000003</v>
      </c>
      <c r="K99" s="347">
        <v>1.232604</v>
      </c>
      <c r="L99" s="347">
        <v>1.5564290000000001</v>
      </c>
      <c r="M99" s="347">
        <v>0.60546699999999998</v>
      </c>
      <c r="N99" s="347">
        <v>3.3944999999999999</v>
      </c>
      <c r="O99" s="347">
        <v>0.91584299999999996</v>
      </c>
      <c r="P99" s="347">
        <v>1.803814</v>
      </c>
      <c r="Q99" s="347">
        <v>0.36066799999999999</v>
      </c>
      <c r="R99" s="347">
        <v>3.0803250000000002</v>
      </c>
      <c r="S99" s="348">
        <v>16.853263999999999</v>
      </c>
      <c r="T99" s="336">
        <v>1.512891</v>
      </c>
      <c r="U99" s="337">
        <v>1.547771</v>
      </c>
      <c r="V99" s="452">
        <v>1.774551</v>
      </c>
      <c r="W99" s="452">
        <v>4.8352130000000004</v>
      </c>
      <c r="X99" s="453">
        <v>0.823577</v>
      </c>
      <c r="Y99" s="347">
        <v>15.364214</v>
      </c>
      <c r="Z99" s="347">
        <v>19.986312999999999</v>
      </c>
      <c r="AA99" s="347">
        <v>28.604164999999998</v>
      </c>
      <c r="AB99" s="347">
        <v>63.954692000000001</v>
      </c>
      <c r="AC99" s="347">
        <v>21.611856</v>
      </c>
      <c r="AD99" s="347">
        <v>22.474246000000001</v>
      </c>
      <c r="AE99" s="347">
        <v>18.858212999999999</v>
      </c>
      <c r="AF99" s="347">
        <v>62.944315000000003</v>
      </c>
      <c r="AG99" s="347">
        <v>30.713889000000002</v>
      </c>
      <c r="AH99" s="347">
        <v>20.907178999999999</v>
      </c>
      <c r="AI99" s="347">
        <v>45.180571999999998</v>
      </c>
      <c r="AJ99" s="347">
        <v>96.801641000000004</v>
      </c>
      <c r="AK99" s="347">
        <v>31.810843999999999</v>
      </c>
      <c r="AL99" s="347">
        <v>34.538438999999997</v>
      </c>
      <c r="AM99" s="347">
        <v>30.556687</v>
      </c>
      <c r="AN99" s="347">
        <v>96.905970999999994</v>
      </c>
      <c r="AO99" s="348">
        <v>320.60661800000003</v>
      </c>
      <c r="AP99" s="451">
        <v>5.9764730000000004</v>
      </c>
      <c r="AQ99" s="452">
        <v>34.046571999999998</v>
      </c>
      <c r="AR99" s="452">
        <v>15.975559000000001</v>
      </c>
      <c r="AS99" s="452">
        <v>55.998604999999998</v>
      </c>
      <c r="AT99" s="453">
        <v>31.222092</v>
      </c>
      <c r="AU99" s="95" t="s">
        <v>346</v>
      </c>
      <c r="AV99" s="96">
        <v>93</v>
      </c>
      <c r="AW99" s="235"/>
    </row>
    <row r="100" spans="1:49" ht="18" customHeight="1" x14ac:dyDescent="0.5">
      <c r="A100" s="97">
        <v>94</v>
      </c>
      <c r="B100" s="77" t="s">
        <v>67</v>
      </c>
      <c r="C100" s="349">
        <v>3.6901999999999997E-2</v>
      </c>
      <c r="D100" s="349">
        <v>0.36036499999999999</v>
      </c>
      <c r="E100" s="349">
        <v>0.90534800000000004</v>
      </c>
      <c r="F100" s="349">
        <v>1.302616</v>
      </c>
      <c r="G100" s="349">
        <v>0.42858600000000002</v>
      </c>
      <c r="H100" s="349">
        <v>0.836005</v>
      </c>
      <c r="I100" s="349">
        <v>1.0809999999999999E-3</v>
      </c>
      <c r="J100" s="349">
        <v>1.2656719999999999</v>
      </c>
      <c r="K100" s="349">
        <v>0.35971599999999998</v>
      </c>
      <c r="L100" s="349">
        <v>2.4643039999999998</v>
      </c>
      <c r="M100" s="349">
        <v>3.0588120000000001</v>
      </c>
      <c r="N100" s="349">
        <v>5.8828319999999996</v>
      </c>
      <c r="O100" s="349">
        <v>1.1778299999999999</v>
      </c>
      <c r="P100" s="349">
        <v>1.1403350000000001</v>
      </c>
      <c r="Q100" s="349">
        <v>0.25465700000000002</v>
      </c>
      <c r="R100" s="349">
        <v>2.5728209999999998</v>
      </c>
      <c r="S100" s="350">
        <v>11.023941000000001</v>
      </c>
      <c r="T100" s="338">
        <v>6.9859770000000001</v>
      </c>
      <c r="U100" s="339">
        <v>11.266996000000001</v>
      </c>
      <c r="V100" s="455">
        <v>17.136548999999999</v>
      </c>
      <c r="W100" s="455">
        <v>35.389521000000002</v>
      </c>
      <c r="X100" s="456">
        <v>8.9810130000000008</v>
      </c>
      <c r="Y100" s="349">
        <v>9.8435959999999998</v>
      </c>
      <c r="Z100" s="349">
        <v>12.928839999999999</v>
      </c>
      <c r="AA100" s="349">
        <v>14.608777999999999</v>
      </c>
      <c r="AB100" s="349">
        <v>37.381214999999997</v>
      </c>
      <c r="AC100" s="349">
        <v>12.258831000000001</v>
      </c>
      <c r="AD100" s="349">
        <v>6.9884490000000001</v>
      </c>
      <c r="AE100" s="349">
        <v>4.2212379999999996</v>
      </c>
      <c r="AF100" s="349">
        <v>23.468518</v>
      </c>
      <c r="AG100" s="349">
        <v>7.6058919999999999</v>
      </c>
      <c r="AH100" s="349">
        <v>10.990114</v>
      </c>
      <c r="AI100" s="349">
        <v>11.96514</v>
      </c>
      <c r="AJ100" s="349">
        <v>30.561146999999998</v>
      </c>
      <c r="AK100" s="349">
        <v>16.94398</v>
      </c>
      <c r="AL100" s="349">
        <v>17.034134999999999</v>
      </c>
      <c r="AM100" s="349">
        <v>16.708760000000002</v>
      </c>
      <c r="AN100" s="349">
        <v>50.686875000000001</v>
      </c>
      <c r="AO100" s="350">
        <v>142.09775400000001</v>
      </c>
      <c r="AP100" s="454">
        <v>3.0699999999999998E-4</v>
      </c>
      <c r="AQ100" s="455">
        <v>1.3299E-2</v>
      </c>
      <c r="AR100" s="455">
        <v>2.232E-3</v>
      </c>
      <c r="AS100" s="455">
        <v>1.5838000000000001E-2</v>
      </c>
      <c r="AT100" s="456">
        <v>1.8113000000000001E-2</v>
      </c>
      <c r="AU100" s="98" t="s">
        <v>331</v>
      </c>
      <c r="AV100" s="99">
        <v>94</v>
      </c>
      <c r="AW100" s="235"/>
    </row>
    <row r="101" spans="1:49" ht="18" customHeight="1" x14ac:dyDescent="0.5">
      <c r="A101" s="94">
        <v>95</v>
      </c>
      <c r="B101" s="71" t="s">
        <v>73</v>
      </c>
      <c r="C101" s="347">
        <v>6.0596639999999997</v>
      </c>
      <c r="D101" s="347">
        <v>13.664217000000001</v>
      </c>
      <c r="E101" s="347">
        <v>24.803619000000001</v>
      </c>
      <c r="F101" s="347">
        <v>44.527500000000003</v>
      </c>
      <c r="G101" s="347">
        <v>8.8224300000000007</v>
      </c>
      <c r="H101" s="347">
        <v>11.213222999999999</v>
      </c>
      <c r="I101" s="347">
        <v>13.254517</v>
      </c>
      <c r="J101" s="347">
        <v>33.290168999999999</v>
      </c>
      <c r="K101" s="347">
        <v>23.079754000000001</v>
      </c>
      <c r="L101" s="347">
        <v>8.402094</v>
      </c>
      <c r="M101" s="347">
        <v>5.4910189999999997</v>
      </c>
      <c r="N101" s="347">
        <v>36.972867999999998</v>
      </c>
      <c r="O101" s="347">
        <v>10.429795</v>
      </c>
      <c r="P101" s="347">
        <v>5.0019720000000003</v>
      </c>
      <c r="Q101" s="347">
        <v>1.9377709999999999</v>
      </c>
      <c r="R101" s="347">
        <v>17.369537999999999</v>
      </c>
      <c r="S101" s="348">
        <v>132.16007500000001</v>
      </c>
      <c r="T101" s="336">
        <v>0.53073400000000004</v>
      </c>
      <c r="U101" s="337">
        <v>0</v>
      </c>
      <c r="V101" s="452">
        <v>0</v>
      </c>
      <c r="W101" s="452">
        <v>0.53073400000000004</v>
      </c>
      <c r="X101" s="453">
        <v>0.10756</v>
      </c>
      <c r="Y101" s="347">
        <v>11.789471000000001</v>
      </c>
      <c r="Z101" s="347">
        <v>10.586834</v>
      </c>
      <c r="AA101" s="347">
        <v>20.888021999999999</v>
      </c>
      <c r="AB101" s="347">
        <v>43.264327000000002</v>
      </c>
      <c r="AC101" s="347">
        <v>25.273880999999999</v>
      </c>
      <c r="AD101" s="347">
        <v>24.130140999999998</v>
      </c>
      <c r="AE101" s="347">
        <v>13.968151000000001</v>
      </c>
      <c r="AF101" s="347">
        <v>63.372172999999997</v>
      </c>
      <c r="AG101" s="347">
        <v>33.705835</v>
      </c>
      <c r="AH101" s="347">
        <v>37.949480999999999</v>
      </c>
      <c r="AI101" s="347">
        <v>33.174787999999999</v>
      </c>
      <c r="AJ101" s="347">
        <v>104.83010400000001</v>
      </c>
      <c r="AK101" s="347">
        <v>40.094692000000002</v>
      </c>
      <c r="AL101" s="347">
        <v>15.861114000000001</v>
      </c>
      <c r="AM101" s="347">
        <v>83.741777999999996</v>
      </c>
      <c r="AN101" s="347">
        <v>139.69758400000001</v>
      </c>
      <c r="AO101" s="348">
        <v>351.16418800000002</v>
      </c>
      <c r="AP101" s="451">
        <v>17.260065999999998</v>
      </c>
      <c r="AQ101" s="452">
        <v>23.845479999999998</v>
      </c>
      <c r="AR101" s="452">
        <v>16.934519000000002</v>
      </c>
      <c r="AS101" s="452">
        <v>58.040064999999998</v>
      </c>
      <c r="AT101" s="453">
        <v>27.493009000000001</v>
      </c>
      <c r="AU101" s="95" t="s">
        <v>338</v>
      </c>
      <c r="AV101" s="96">
        <v>95</v>
      </c>
      <c r="AW101" s="235"/>
    </row>
    <row r="102" spans="1:49" ht="18" customHeight="1" x14ac:dyDescent="0.5">
      <c r="A102" s="97">
        <v>96</v>
      </c>
      <c r="B102" s="77" t="s">
        <v>153</v>
      </c>
      <c r="C102" s="349">
        <v>9.6080000000000002E-3</v>
      </c>
      <c r="D102" s="349">
        <v>0</v>
      </c>
      <c r="E102" s="349">
        <v>0.43065300000000001</v>
      </c>
      <c r="F102" s="349">
        <v>0.44026100000000001</v>
      </c>
      <c r="G102" s="349">
        <v>1.557E-3</v>
      </c>
      <c r="H102" s="349">
        <v>0</v>
      </c>
      <c r="I102" s="349">
        <v>0</v>
      </c>
      <c r="J102" s="349">
        <v>1.557E-3</v>
      </c>
      <c r="K102" s="349">
        <v>7.1209999999999997E-3</v>
      </c>
      <c r="L102" s="349">
        <v>0</v>
      </c>
      <c r="M102" s="349">
        <v>3.3165E-2</v>
      </c>
      <c r="N102" s="349">
        <v>4.0286000000000002E-2</v>
      </c>
      <c r="O102" s="349">
        <v>0.17798800000000001</v>
      </c>
      <c r="P102" s="349">
        <v>0.34065400000000001</v>
      </c>
      <c r="Q102" s="349">
        <v>0.99053199999999997</v>
      </c>
      <c r="R102" s="349">
        <v>1.5091730000000001</v>
      </c>
      <c r="S102" s="350">
        <v>1.9912780000000001</v>
      </c>
      <c r="T102" s="338">
        <v>2.9098869999999999</v>
      </c>
      <c r="U102" s="339">
        <v>7.326657</v>
      </c>
      <c r="V102" s="455">
        <v>10.981213</v>
      </c>
      <c r="W102" s="455">
        <v>21.217756999999999</v>
      </c>
      <c r="X102" s="456">
        <v>15.253477</v>
      </c>
      <c r="Y102" s="349">
        <v>29.984145000000002</v>
      </c>
      <c r="Z102" s="349">
        <v>33.290917</v>
      </c>
      <c r="AA102" s="349">
        <v>24.898377</v>
      </c>
      <c r="AB102" s="349">
        <v>88.173439000000002</v>
      </c>
      <c r="AC102" s="349">
        <v>32.647576999999998</v>
      </c>
      <c r="AD102" s="349">
        <v>21.366441999999999</v>
      </c>
      <c r="AE102" s="349">
        <v>19.891780000000001</v>
      </c>
      <c r="AF102" s="349">
        <v>73.905799000000002</v>
      </c>
      <c r="AG102" s="349">
        <v>41.849372000000002</v>
      </c>
      <c r="AH102" s="349">
        <v>32.768205000000002</v>
      </c>
      <c r="AI102" s="349">
        <v>34.189943</v>
      </c>
      <c r="AJ102" s="349">
        <v>108.80752</v>
      </c>
      <c r="AK102" s="349">
        <v>30.804089999999999</v>
      </c>
      <c r="AL102" s="349">
        <v>19.922173000000001</v>
      </c>
      <c r="AM102" s="349">
        <v>32.427441999999999</v>
      </c>
      <c r="AN102" s="349">
        <v>83.153705000000002</v>
      </c>
      <c r="AO102" s="350">
        <v>354.04046199999999</v>
      </c>
      <c r="AP102" s="454">
        <v>4.6883939999999997</v>
      </c>
      <c r="AQ102" s="455">
        <v>6.3069259999999998</v>
      </c>
      <c r="AR102" s="455">
        <v>4.7177990000000003</v>
      </c>
      <c r="AS102" s="455">
        <v>15.713119000000001</v>
      </c>
      <c r="AT102" s="456">
        <v>8.0097670000000001</v>
      </c>
      <c r="AU102" s="98" t="s">
        <v>325</v>
      </c>
      <c r="AV102" s="99">
        <v>96</v>
      </c>
      <c r="AW102" s="235"/>
    </row>
    <row r="103" spans="1:49" ht="18" customHeight="1" x14ac:dyDescent="0.5">
      <c r="A103" s="94">
        <v>97</v>
      </c>
      <c r="B103" s="71" t="s">
        <v>126</v>
      </c>
      <c r="C103" s="347">
        <v>10.737583000000001</v>
      </c>
      <c r="D103" s="347">
        <v>12.472358</v>
      </c>
      <c r="E103" s="347">
        <v>15.220701</v>
      </c>
      <c r="F103" s="347">
        <v>38.430641999999999</v>
      </c>
      <c r="G103" s="347">
        <v>12.034153</v>
      </c>
      <c r="H103" s="347">
        <v>12.312502</v>
      </c>
      <c r="I103" s="347">
        <v>12.159293</v>
      </c>
      <c r="J103" s="347">
        <v>36.505947999999997</v>
      </c>
      <c r="K103" s="347">
        <v>15.092454</v>
      </c>
      <c r="L103" s="347">
        <v>10.287272</v>
      </c>
      <c r="M103" s="347">
        <v>5.0500100000000003</v>
      </c>
      <c r="N103" s="347">
        <v>30.429735999999998</v>
      </c>
      <c r="O103" s="347">
        <v>9.508934</v>
      </c>
      <c r="P103" s="347">
        <v>4.5854600000000003</v>
      </c>
      <c r="Q103" s="347">
        <v>15.711418999999999</v>
      </c>
      <c r="R103" s="347">
        <v>29.805812</v>
      </c>
      <c r="S103" s="348">
        <v>135.17213899999999</v>
      </c>
      <c r="T103" s="336">
        <v>5.1080550000000002</v>
      </c>
      <c r="U103" s="337">
        <v>3.9619140000000002</v>
      </c>
      <c r="V103" s="452">
        <v>3.9560110000000002</v>
      </c>
      <c r="W103" s="452">
        <v>13.025980000000001</v>
      </c>
      <c r="X103" s="453">
        <v>1.544824</v>
      </c>
      <c r="Y103" s="347">
        <v>10.792403999999999</v>
      </c>
      <c r="Z103" s="347">
        <v>15.047407</v>
      </c>
      <c r="AA103" s="347">
        <v>14.134036</v>
      </c>
      <c r="AB103" s="347">
        <v>39.973846999999999</v>
      </c>
      <c r="AC103" s="347">
        <v>7.3104449999999996</v>
      </c>
      <c r="AD103" s="347">
        <v>8.7847430000000006</v>
      </c>
      <c r="AE103" s="347">
        <v>5.6869379999999996</v>
      </c>
      <c r="AF103" s="347">
        <v>21.782126000000002</v>
      </c>
      <c r="AG103" s="347">
        <v>4.6302060000000003</v>
      </c>
      <c r="AH103" s="347">
        <v>8.7850809999999999</v>
      </c>
      <c r="AI103" s="347">
        <v>13.888805</v>
      </c>
      <c r="AJ103" s="347">
        <v>27.304091</v>
      </c>
      <c r="AK103" s="347">
        <v>16.220396000000001</v>
      </c>
      <c r="AL103" s="347">
        <v>17.406832000000001</v>
      </c>
      <c r="AM103" s="347">
        <v>18.231901000000001</v>
      </c>
      <c r="AN103" s="347">
        <v>51.859129000000003</v>
      </c>
      <c r="AO103" s="348">
        <v>140.91919200000001</v>
      </c>
      <c r="AP103" s="451">
        <v>8.6433870000000006</v>
      </c>
      <c r="AQ103" s="452">
        <v>8.4013449999999992</v>
      </c>
      <c r="AR103" s="452">
        <v>11.341248999999999</v>
      </c>
      <c r="AS103" s="452">
        <v>28.385981999999998</v>
      </c>
      <c r="AT103" s="453">
        <v>8.3283579999999997</v>
      </c>
      <c r="AU103" s="95" t="s">
        <v>326</v>
      </c>
      <c r="AV103" s="96">
        <v>97</v>
      </c>
      <c r="AW103" s="235"/>
    </row>
    <row r="104" spans="1:49" ht="18" customHeight="1" x14ac:dyDescent="0.5">
      <c r="A104" s="97">
        <v>98</v>
      </c>
      <c r="B104" s="77" t="s">
        <v>82</v>
      </c>
      <c r="C104" s="349">
        <v>105.779493</v>
      </c>
      <c r="D104" s="349">
        <v>380.774742</v>
      </c>
      <c r="E104" s="349">
        <v>412.90086200000002</v>
      </c>
      <c r="F104" s="349">
        <v>899.45509800000002</v>
      </c>
      <c r="G104" s="349">
        <v>280.43188199999997</v>
      </c>
      <c r="H104" s="349">
        <v>573.78316500000005</v>
      </c>
      <c r="I104" s="349">
        <v>490.01210600000002</v>
      </c>
      <c r="J104" s="349">
        <v>1344.227153</v>
      </c>
      <c r="K104" s="349">
        <v>696.446597</v>
      </c>
      <c r="L104" s="349">
        <v>95.735229000000004</v>
      </c>
      <c r="M104" s="349">
        <v>188.736389</v>
      </c>
      <c r="N104" s="349">
        <v>980.91821500000003</v>
      </c>
      <c r="O104" s="349">
        <v>4.0103350000000004</v>
      </c>
      <c r="P104" s="349">
        <v>159.35793000000001</v>
      </c>
      <c r="Q104" s="349">
        <v>92.835851000000005</v>
      </c>
      <c r="R104" s="349">
        <v>256.204116</v>
      </c>
      <c r="S104" s="350">
        <v>3480.8045809999999</v>
      </c>
      <c r="T104" s="338">
        <v>4.3087460000000002</v>
      </c>
      <c r="U104" s="339">
        <v>9.6571929999999995</v>
      </c>
      <c r="V104" s="455">
        <v>0.17100000000000001</v>
      </c>
      <c r="W104" s="455">
        <v>14.136939</v>
      </c>
      <c r="X104" s="456">
        <v>1.023774</v>
      </c>
      <c r="Y104" s="349">
        <v>16.514123999999999</v>
      </c>
      <c r="Z104" s="349">
        <v>13.929997</v>
      </c>
      <c r="AA104" s="349">
        <v>17.020067999999998</v>
      </c>
      <c r="AB104" s="349">
        <v>47.464190000000002</v>
      </c>
      <c r="AC104" s="349">
        <v>12.402227999999999</v>
      </c>
      <c r="AD104" s="349">
        <v>106.562849</v>
      </c>
      <c r="AE104" s="349">
        <v>141.22664399999999</v>
      </c>
      <c r="AF104" s="349">
        <v>260.19172099999997</v>
      </c>
      <c r="AG104" s="349">
        <v>38.266280000000002</v>
      </c>
      <c r="AH104" s="349">
        <v>242.34637599999999</v>
      </c>
      <c r="AI104" s="349">
        <v>120.186627</v>
      </c>
      <c r="AJ104" s="349">
        <v>400.799284</v>
      </c>
      <c r="AK104" s="349">
        <v>120.788017</v>
      </c>
      <c r="AL104" s="349">
        <v>119.5943</v>
      </c>
      <c r="AM104" s="349">
        <v>23.922483</v>
      </c>
      <c r="AN104" s="349">
        <v>264.3048</v>
      </c>
      <c r="AO104" s="350">
        <v>972.759995</v>
      </c>
      <c r="AP104" s="454">
        <v>12.774805000000001</v>
      </c>
      <c r="AQ104" s="455">
        <v>2.0724469999999999</v>
      </c>
      <c r="AR104" s="455">
        <v>14.677273</v>
      </c>
      <c r="AS104" s="455">
        <v>29.524525000000001</v>
      </c>
      <c r="AT104" s="456">
        <v>4.3194949999999999</v>
      </c>
      <c r="AU104" s="98" t="s">
        <v>354</v>
      </c>
      <c r="AV104" s="99">
        <v>98</v>
      </c>
      <c r="AW104" s="235"/>
    </row>
    <row r="105" spans="1:49" ht="18" customHeight="1" x14ac:dyDescent="0.5">
      <c r="A105" s="94">
        <v>99</v>
      </c>
      <c r="B105" s="71" t="s">
        <v>62</v>
      </c>
      <c r="C105" s="347">
        <v>550.76411299999995</v>
      </c>
      <c r="D105" s="347">
        <v>115.35513400000001</v>
      </c>
      <c r="E105" s="347">
        <v>35.954523999999999</v>
      </c>
      <c r="F105" s="347">
        <v>702.07377099999997</v>
      </c>
      <c r="G105" s="347">
        <v>24.442713000000001</v>
      </c>
      <c r="H105" s="347">
        <v>99.111900000000006</v>
      </c>
      <c r="I105" s="347">
        <v>19.656262999999999</v>
      </c>
      <c r="J105" s="347">
        <v>143.21087700000001</v>
      </c>
      <c r="K105" s="347">
        <v>17.527128999999999</v>
      </c>
      <c r="L105" s="347">
        <v>25.579875000000001</v>
      </c>
      <c r="M105" s="347">
        <v>924.34417900000005</v>
      </c>
      <c r="N105" s="347">
        <v>967.45118300000001</v>
      </c>
      <c r="O105" s="347">
        <v>288.852304</v>
      </c>
      <c r="P105" s="347">
        <v>30.537064000000001</v>
      </c>
      <c r="Q105" s="347">
        <v>179.22757200000001</v>
      </c>
      <c r="R105" s="347">
        <v>498.61694</v>
      </c>
      <c r="S105" s="348">
        <v>2311.3527720000002</v>
      </c>
      <c r="T105" s="336">
        <v>2.4174790000000002</v>
      </c>
      <c r="U105" s="337">
        <v>3.4698959999999999</v>
      </c>
      <c r="V105" s="452">
        <v>3.9513799999999999</v>
      </c>
      <c r="W105" s="452">
        <v>9.8387539999999998</v>
      </c>
      <c r="X105" s="453">
        <v>3.7725390000000001</v>
      </c>
      <c r="Y105" s="347">
        <v>0.180284</v>
      </c>
      <c r="Z105" s="347">
        <v>0.34772500000000001</v>
      </c>
      <c r="AA105" s="347">
        <v>0.51798599999999995</v>
      </c>
      <c r="AB105" s="347">
        <v>1.045995</v>
      </c>
      <c r="AC105" s="347">
        <v>7.4739999999999997E-3</v>
      </c>
      <c r="AD105" s="347">
        <v>2.3063950000000002</v>
      </c>
      <c r="AE105" s="347">
        <v>0.33776499999999998</v>
      </c>
      <c r="AF105" s="347">
        <v>2.6516350000000002</v>
      </c>
      <c r="AG105" s="347">
        <v>1.8521209999999999</v>
      </c>
      <c r="AH105" s="347">
        <v>0.84158599999999995</v>
      </c>
      <c r="AI105" s="347">
        <v>1.0429900000000001</v>
      </c>
      <c r="AJ105" s="347">
        <v>3.7366969999999999</v>
      </c>
      <c r="AK105" s="347">
        <v>0.24893899999999999</v>
      </c>
      <c r="AL105" s="347">
        <v>1.48E-3</v>
      </c>
      <c r="AM105" s="347">
        <v>2.04E-4</v>
      </c>
      <c r="AN105" s="347">
        <v>0.25062400000000001</v>
      </c>
      <c r="AO105" s="348">
        <v>7.6849509999999999</v>
      </c>
      <c r="AP105" s="451">
        <v>22.478095</v>
      </c>
      <c r="AQ105" s="452">
        <v>15.271829</v>
      </c>
      <c r="AR105" s="452">
        <v>9.6739259999999998</v>
      </c>
      <c r="AS105" s="452">
        <v>47.423850000000002</v>
      </c>
      <c r="AT105" s="453">
        <v>13.274592</v>
      </c>
      <c r="AU105" s="95" t="s">
        <v>310</v>
      </c>
      <c r="AV105" s="96">
        <v>99</v>
      </c>
      <c r="AW105" s="235"/>
    </row>
    <row r="106" spans="1:49" ht="18" customHeight="1" x14ac:dyDescent="0.5">
      <c r="A106" s="97">
        <v>100</v>
      </c>
      <c r="B106" s="77" t="s">
        <v>148</v>
      </c>
      <c r="C106" s="349">
        <v>12.976139</v>
      </c>
      <c r="D106" s="349">
        <v>15.889415</v>
      </c>
      <c r="E106" s="349">
        <v>22.064017</v>
      </c>
      <c r="F106" s="349">
        <v>50.929571000000003</v>
      </c>
      <c r="G106" s="349">
        <v>22.271885999999999</v>
      </c>
      <c r="H106" s="349">
        <v>28.548469999999998</v>
      </c>
      <c r="I106" s="349">
        <v>11.243072</v>
      </c>
      <c r="J106" s="349">
        <v>62.063428000000002</v>
      </c>
      <c r="K106" s="349">
        <v>16.868711000000001</v>
      </c>
      <c r="L106" s="349">
        <v>22.821701999999998</v>
      </c>
      <c r="M106" s="349">
        <v>9.8972010000000008</v>
      </c>
      <c r="N106" s="349">
        <v>49.587614000000002</v>
      </c>
      <c r="O106" s="349">
        <v>19.415174</v>
      </c>
      <c r="P106" s="349">
        <v>14.751792999999999</v>
      </c>
      <c r="Q106" s="349">
        <v>13.426005999999999</v>
      </c>
      <c r="R106" s="349">
        <v>47.592973000000001</v>
      </c>
      <c r="S106" s="350">
        <v>210.173586</v>
      </c>
      <c r="T106" s="338">
        <v>8.0397800000000004</v>
      </c>
      <c r="U106" s="339">
        <v>13.454946</v>
      </c>
      <c r="V106" s="455">
        <v>12.692282000000001</v>
      </c>
      <c r="W106" s="455">
        <v>34.187009000000003</v>
      </c>
      <c r="X106" s="456">
        <v>15.156216000000001</v>
      </c>
      <c r="Y106" s="349">
        <v>2.3934540000000002</v>
      </c>
      <c r="Z106" s="349">
        <v>1.9335599999999999</v>
      </c>
      <c r="AA106" s="349">
        <v>3.5238339999999999</v>
      </c>
      <c r="AB106" s="349">
        <v>7.850848</v>
      </c>
      <c r="AC106" s="349">
        <v>2.0079069999999999</v>
      </c>
      <c r="AD106" s="349">
        <v>3.1812140000000002</v>
      </c>
      <c r="AE106" s="349">
        <v>1.325453</v>
      </c>
      <c r="AF106" s="349">
        <v>6.5145739999999996</v>
      </c>
      <c r="AG106" s="349">
        <v>2.81637</v>
      </c>
      <c r="AH106" s="349">
        <v>1.544937</v>
      </c>
      <c r="AI106" s="349">
        <v>1.3986700000000001</v>
      </c>
      <c r="AJ106" s="349">
        <v>5.7599780000000003</v>
      </c>
      <c r="AK106" s="349">
        <v>2.1159560000000002</v>
      </c>
      <c r="AL106" s="349">
        <v>5.3635390000000003</v>
      </c>
      <c r="AM106" s="349">
        <v>1.0176769999999999</v>
      </c>
      <c r="AN106" s="349">
        <v>8.4971720000000008</v>
      </c>
      <c r="AO106" s="350">
        <v>28.622572000000002</v>
      </c>
      <c r="AP106" s="454">
        <v>2.0504999999999999E-2</v>
      </c>
      <c r="AQ106" s="455">
        <v>8.1099999999999992E-3</v>
      </c>
      <c r="AR106" s="455">
        <v>3.016E-3</v>
      </c>
      <c r="AS106" s="455">
        <v>3.1629999999999998E-2</v>
      </c>
      <c r="AT106" s="456">
        <v>4.1973000000000003E-2</v>
      </c>
      <c r="AU106" s="98" t="s">
        <v>306</v>
      </c>
      <c r="AV106" s="99">
        <v>100</v>
      </c>
      <c r="AW106" s="235"/>
    </row>
    <row r="107" spans="1:49" ht="18" customHeight="1" x14ac:dyDescent="0.5">
      <c r="A107" s="94">
        <v>101</v>
      </c>
      <c r="B107" s="71" t="s">
        <v>204</v>
      </c>
      <c r="C107" s="347">
        <v>62.466256000000001</v>
      </c>
      <c r="D107" s="347">
        <v>10.096641</v>
      </c>
      <c r="E107" s="347">
        <v>4.3087929999999997</v>
      </c>
      <c r="F107" s="347">
        <v>76.871689000000003</v>
      </c>
      <c r="G107" s="347">
        <v>7.2990060000000003</v>
      </c>
      <c r="H107" s="347">
        <v>7.7659450000000003</v>
      </c>
      <c r="I107" s="347">
        <v>13.750375999999999</v>
      </c>
      <c r="J107" s="347">
        <v>28.815327</v>
      </c>
      <c r="K107" s="347">
        <v>17.271526999999999</v>
      </c>
      <c r="L107" s="347">
        <v>12.558230999999999</v>
      </c>
      <c r="M107" s="347">
        <v>17.327783</v>
      </c>
      <c r="N107" s="347">
        <v>47.157541000000002</v>
      </c>
      <c r="O107" s="347">
        <v>8.1694680000000002</v>
      </c>
      <c r="P107" s="347">
        <v>11.966737</v>
      </c>
      <c r="Q107" s="347">
        <v>15.825907000000001</v>
      </c>
      <c r="R107" s="347">
        <v>35.962111999999998</v>
      </c>
      <c r="S107" s="348">
        <v>188.80667</v>
      </c>
      <c r="T107" s="336">
        <v>3.4372590000000001</v>
      </c>
      <c r="U107" s="337">
        <v>2.5053879999999999</v>
      </c>
      <c r="V107" s="452">
        <v>3.2731949999999999</v>
      </c>
      <c r="W107" s="452">
        <v>9.2158420000000003</v>
      </c>
      <c r="X107" s="453">
        <v>2.6492019999999998</v>
      </c>
      <c r="Y107" s="347">
        <v>3.0221000000000001E-2</v>
      </c>
      <c r="Z107" s="347">
        <v>1.2869999999999999E-3</v>
      </c>
      <c r="AA107" s="347">
        <v>5.0500000000000003E-2</v>
      </c>
      <c r="AB107" s="347">
        <v>8.2006999999999997E-2</v>
      </c>
      <c r="AC107" s="347">
        <v>0.35883399999999999</v>
      </c>
      <c r="AD107" s="347">
        <v>0.16958500000000001</v>
      </c>
      <c r="AE107" s="347">
        <v>0.100896</v>
      </c>
      <c r="AF107" s="347">
        <v>0.62931599999999999</v>
      </c>
      <c r="AG107" s="347">
        <v>0.52567699999999995</v>
      </c>
      <c r="AH107" s="347">
        <v>0.54077200000000003</v>
      </c>
      <c r="AI107" s="347">
        <v>1.367378</v>
      </c>
      <c r="AJ107" s="347">
        <v>2.4338259999999998</v>
      </c>
      <c r="AK107" s="347">
        <v>0.27735399999999999</v>
      </c>
      <c r="AL107" s="347">
        <v>0.24124699999999999</v>
      </c>
      <c r="AM107" s="347">
        <v>9.6651000000000001E-2</v>
      </c>
      <c r="AN107" s="347">
        <v>0.61525200000000002</v>
      </c>
      <c r="AO107" s="348">
        <v>3.760402</v>
      </c>
      <c r="AP107" s="451">
        <v>7.4923299999999999</v>
      </c>
      <c r="AQ107" s="452">
        <v>4.6057480000000002</v>
      </c>
      <c r="AR107" s="452">
        <v>8.3088180000000005</v>
      </c>
      <c r="AS107" s="452">
        <v>20.406896</v>
      </c>
      <c r="AT107" s="453">
        <v>5.4984029999999997</v>
      </c>
      <c r="AU107" s="95" t="s">
        <v>335</v>
      </c>
      <c r="AV107" s="96">
        <v>101</v>
      </c>
      <c r="AW107" s="235"/>
    </row>
    <row r="108" spans="1:49" ht="18" customHeight="1" x14ac:dyDescent="0.5">
      <c r="A108" s="97">
        <v>102</v>
      </c>
      <c r="B108" s="77" t="s">
        <v>87</v>
      </c>
      <c r="C108" s="349">
        <v>4.1770310000000004</v>
      </c>
      <c r="D108" s="349">
        <v>4.1340079999999997</v>
      </c>
      <c r="E108" s="349">
        <v>5.7979419999999999</v>
      </c>
      <c r="F108" s="349">
        <v>14.108981999999999</v>
      </c>
      <c r="G108" s="349">
        <v>8.3777100000000004</v>
      </c>
      <c r="H108" s="349">
        <v>9.6665740000000007</v>
      </c>
      <c r="I108" s="349">
        <v>15.197727</v>
      </c>
      <c r="J108" s="349">
        <v>33.242010999999998</v>
      </c>
      <c r="K108" s="349">
        <v>10.132209</v>
      </c>
      <c r="L108" s="349">
        <v>10.345362</v>
      </c>
      <c r="M108" s="349">
        <v>16.405512000000002</v>
      </c>
      <c r="N108" s="349">
        <v>36.883082999999999</v>
      </c>
      <c r="O108" s="349">
        <v>5.3659470000000002</v>
      </c>
      <c r="P108" s="349">
        <v>12.942102</v>
      </c>
      <c r="Q108" s="349">
        <v>9.2162059999999997</v>
      </c>
      <c r="R108" s="349">
        <v>27.524255</v>
      </c>
      <c r="S108" s="350">
        <v>111.758331</v>
      </c>
      <c r="T108" s="338">
        <v>70.218996000000004</v>
      </c>
      <c r="U108" s="339">
        <v>0.66098299999999999</v>
      </c>
      <c r="V108" s="455">
        <v>0.83207299999999995</v>
      </c>
      <c r="W108" s="455">
        <v>71.712052</v>
      </c>
      <c r="X108" s="456">
        <v>1.2885230000000001</v>
      </c>
      <c r="Y108" s="349">
        <v>5.7306869999999996</v>
      </c>
      <c r="Z108" s="349">
        <v>5.1276029999999997</v>
      </c>
      <c r="AA108" s="349">
        <v>6.9475499999999997</v>
      </c>
      <c r="AB108" s="349">
        <v>17.80584</v>
      </c>
      <c r="AC108" s="349">
        <v>3.7492049999999999</v>
      </c>
      <c r="AD108" s="349">
        <v>5.0701669999999996</v>
      </c>
      <c r="AE108" s="349">
        <v>7.3323999999999998</v>
      </c>
      <c r="AF108" s="349">
        <v>16.151772000000001</v>
      </c>
      <c r="AG108" s="349">
        <v>6.2371910000000002</v>
      </c>
      <c r="AH108" s="349">
        <v>10.637843999999999</v>
      </c>
      <c r="AI108" s="349">
        <v>8.9558149999999994</v>
      </c>
      <c r="AJ108" s="349">
        <v>25.830849000000001</v>
      </c>
      <c r="AK108" s="349">
        <v>6.7475319999999996</v>
      </c>
      <c r="AL108" s="349">
        <v>5.3632749999999998</v>
      </c>
      <c r="AM108" s="349">
        <v>3.7503250000000001</v>
      </c>
      <c r="AN108" s="349">
        <v>15.861133000000001</v>
      </c>
      <c r="AO108" s="350">
        <v>75.649593999999993</v>
      </c>
      <c r="AP108" s="454">
        <v>13.601081000000001</v>
      </c>
      <c r="AQ108" s="455">
        <v>12.802232</v>
      </c>
      <c r="AR108" s="455">
        <v>10.746699</v>
      </c>
      <c r="AS108" s="455">
        <v>37.150011999999997</v>
      </c>
      <c r="AT108" s="456">
        <v>12.358992000000001</v>
      </c>
      <c r="AU108" s="98" t="s">
        <v>323</v>
      </c>
      <c r="AV108" s="99">
        <v>102</v>
      </c>
      <c r="AW108" s="235"/>
    </row>
    <row r="109" spans="1:49" ht="18" customHeight="1" x14ac:dyDescent="0.5">
      <c r="A109" s="94">
        <v>103</v>
      </c>
      <c r="B109" s="71" t="s">
        <v>54</v>
      </c>
      <c r="C109" s="347">
        <v>0.82390799999999997</v>
      </c>
      <c r="D109" s="347">
        <v>3.6000000000000002E-4</v>
      </c>
      <c r="E109" s="347">
        <v>0.195739</v>
      </c>
      <c r="F109" s="347">
        <v>1.0200070000000001</v>
      </c>
      <c r="G109" s="347">
        <v>0.96821100000000004</v>
      </c>
      <c r="H109" s="347">
        <v>11.129763000000001</v>
      </c>
      <c r="I109" s="347">
        <v>0.68702799999999997</v>
      </c>
      <c r="J109" s="347">
        <v>12.785002</v>
      </c>
      <c r="K109" s="347">
        <v>0.402619</v>
      </c>
      <c r="L109" s="347">
        <v>0.13444200000000001</v>
      </c>
      <c r="M109" s="347">
        <v>0.36077700000000001</v>
      </c>
      <c r="N109" s="347">
        <v>0.89783800000000002</v>
      </c>
      <c r="O109" s="347">
        <v>1.0197700000000001</v>
      </c>
      <c r="P109" s="347">
        <v>1.3725400000000001</v>
      </c>
      <c r="Q109" s="347">
        <v>0.28398099999999998</v>
      </c>
      <c r="R109" s="347">
        <v>2.6762899999999998</v>
      </c>
      <c r="S109" s="348">
        <v>17.379137</v>
      </c>
      <c r="T109" s="336">
        <v>13.451091999999999</v>
      </c>
      <c r="U109" s="337">
        <v>43.066811999999999</v>
      </c>
      <c r="V109" s="452">
        <v>10.95482</v>
      </c>
      <c r="W109" s="452">
        <v>67.472723999999999</v>
      </c>
      <c r="X109" s="453">
        <v>7.6286009999999997</v>
      </c>
      <c r="Y109" s="347">
        <v>18.576411</v>
      </c>
      <c r="Z109" s="347">
        <v>12.34473</v>
      </c>
      <c r="AA109" s="347">
        <v>21.228548</v>
      </c>
      <c r="AB109" s="347">
        <v>52.149689000000002</v>
      </c>
      <c r="AC109" s="347">
        <v>19.666795</v>
      </c>
      <c r="AD109" s="347">
        <v>17.45767</v>
      </c>
      <c r="AE109" s="347">
        <v>21.370031999999998</v>
      </c>
      <c r="AF109" s="347">
        <v>58.494497000000003</v>
      </c>
      <c r="AG109" s="347">
        <v>17.588521</v>
      </c>
      <c r="AH109" s="347">
        <v>16.691717000000001</v>
      </c>
      <c r="AI109" s="347">
        <v>14.752471999999999</v>
      </c>
      <c r="AJ109" s="347">
        <v>49.032710000000002</v>
      </c>
      <c r="AK109" s="347">
        <v>26.609514000000001</v>
      </c>
      <c r="AL109" s="347">
        <v>21.305239</v>
      </c>
      <c r="AM109" s="347">
        <v>17.247342</v>
      </c>
      <c r="AN109" s="347">
        <v>65.162094999999994</v>
      </c>
      <c r="AO109" s="348">
        <v>224.83899099999999</v>
      </c>
      <c r="AP109" s="451">
        <v>27.322780000000002</v>
      </c>
      <c r="AQ109" s="452">
        <v>9.2160000000000002E-3</v>
      </c>
      <c r="AR109" s="452">
        <v>2.1100000000000001E-4</v>
      </c>
      <c r="AS109" s="452">
        <v>27.332207</v>
      </c>
      <c r="AT109" s="453">
        <v>0.53256599999999998</v>
      </c>
      <c r="AU109" s="95" t="s">
        <v>304</v>
      </c>
      <c r="AV109" s="96">
        <v>103</v>
      </c>
      <c r="AW109" s="235"/>
    </row>
    <row r="110" spans="1:49" ht="18" customHeight="1" x14ac:dyDescent="0.5">
      <c r="A110" s="97">
        <v>104</v>
      </c>
      <c r="B110" s="77" t="s">
        <v>149</v>
      </c>
      <c r="C110" s="349">
        <v>10.646134</v>
      </c>
      <c r="D110" s="349">
        <v>9.2083180000000002</v>
      </c>
      <c r="E110" s="349">
        <v>16.489616999999999</v>
      </c>
      <c r="F110" s="349">
        <v>36.344068999999998</v>
      </c>
      <c r="G110" s="349">
        <v>15.246176999999999</v>
      </c>
      <c r="H110" s="349">
        <v>15.309125999999999</v>
      </c>
      <c r="I110" s="349">
        <v>9.5532149999999998</v>
      </c>
      <c r="J110" s="349">
        <v>40.108519000000001</v>
      </c>
      <c r="K110" s="349">
        <v>13.696771</v>
      </c>
      <c r="L110" s="349">
        <v>23.223164000000001</v>
      </c>
      <c r="M110" s="349">
        <v>7.916836</v>
      </c>
      <c r="N110" s="349">
        <v>44.836770999999999</v>
      </c>
      <c r="O110" s="349">
        <v>12.043281</v>
      </c>
      <c r="P110" s="349">
        <v>14.382899999999999</v>
      </c>
      <c r="Q110" s="349">
        <v>11.461314</v>
      </c>
      <c r="R110" s="349">
        <v>37.887495000000001</v>
      </c>
      <c r="S110" s="350">
        <v>159.17685399999999</v>
      </c>
      <c r="T110" s="338">
        <v>17.261952000000001</v>
      </c>
      <c r="U110" s="339">
        <v>13.53858</v>
      </c>
      <c r="V110" s="455">
        <v>10.069565000000001</v>
      </c>
      <c r="W110" s="455">
        <v>40.870097000000001</v>
      </c>
      <c r="X110" s="456">
        <v>6.6392139999999999</v>
      </c>
      <c r="Y110" s="349">
        <v>0.18643100000000001</v>
      </c>
      <c r="Z110" s="349">
        <v>0.109031</v>
      </c>
      <c r="AA110" s="349">
        <v>4.1856999999999998E-2</v>
      </c>
      <c r="AB110" s="349">
        <v>0.33731899999999998</v>
      </c>
      <c r="AC110" s="349">
        <v>0.34012500000000001</v>
      </c>
      <c r="AD110" s="349">
        <v>0.72896799999999995</v>
      </c>
      <c r="AE110" s="349">
        <v>0.65482799999999997</v>
      </c>
      <c r="AF110" s="349">
        <v>1.723921</v>
      </c>
      <c r="AG110" s="349">
        <v>0.93203000000000003</v>
      </c>
      <c r="AH110" s="349">
        <v>0.34165499999999999</v>
      </c>
      <c r="AI110" s="349">
        <v>0.32794200000000001</v>
      </c>
      <c r="AJ110" s="349">
        <v>1.6016269999999999</v>
      </c>
      <c r="AK110" s="349">
        <v>1.0227E-2</v>
      </c>
      <c r="AL110" s="349">
        <v>0.10176499999999999</v>
      </c>
      <c r="AM110" s="349">
        <v>0.1522</v>
      </c>
      <c r="AN110" s="349">
        <v>0.26419199999999998</v>
      </c>
      <c r="AO110" s="350">
        <v>3.9270580000000002</v>
      </c>
      <c r="AP110" s="454">
        <v>0.29134500000000002</v>
      </c>
      <c r="AQ110" s="455">
        <v>0.15323800000000001</v>
      </c>
      <c r="AR110" s="455">
        <v>0.40849099999999999</v>
      </c>
      <c r="AS110" s="455">
        <v>0.853074</v>
      </c>
      <c r="AT110" s="456">
        <v>0.886042</v>
      </c>
      <c r="AU110" s="98" t="s">
        <v>305</v>
      </c>
      <c r="AV110" s="99">
        <v>104</v>
      </c>
      <c r="AW110" s="235"/>
    </row>
    <row r="111" spans="1:49" ht="18" customHeight="1" x14ac:dyDescent="0.5">
      <c r="A111" s="94">
        <v>105</v>
      </c>
      <c r="B111" s="71" t="s">
        <v>201</v>
      </c>
      <c r="C111" s="347">
        <v>2.7856329999999998</v>
      </c>
      <c r="D111" s="347">
        <v>2.0950760000000002</v>
      </c>
      <c r="E111" s="347">
        <v>3.9980190000000002</v>
      </c>
      <c r="F111" s="347">
        <v>8.8787280000000006</v>
      </c>
      <c r="G111" s="347">
        <v>4.0454090000000003</v>
      </c>
      <c r="H111" s="347">
        <v>4.0217749999999999</v>
      </c>
      <c r="I111" s="347">
        <v>4.137994</v>
      </c>
      <c r="J111" s="347">
        <v>12.205178</v>
      </c>
      <c r="K111" s="347">
        <v>2.5558399999999999</v>
      </c>
      <c r="L111" s="347">
        <v>0.41157700000000003</v>
      </c>
      <c r="M111" s="347">
        <v>0.611537</v>
      </c>
      <c r="N111" s="347">
        <v>3.578954</v>
      </c>
      <c r="O111" s="347">
        <v>3.2876850000000002</v>
      </c>
      <c r="P111" s="347">
        <v>3.4252799999999999</v>
      </c>
      <c r="Q111" s="347">
        <v>1.4126259999999999</v>
      </c>
      <c r="R111" s="347">
        <v>8.125591</v>
      </c>
      <c r="S111" s="348">
        <v>32.788451000000002</v>
      </c>
      <c r="T111" s="336">
        <v>2.2211959999999999</v>
      </c>
      <c r="U111" s="337">
        <v>1.1303989999999999</v>
      </c>
      <c r="V111" s="452">
        <v>4.0000000000000001E-3</v>
      </c>
      <c r="W111" s="452">
        <v>3.3555950000000001</v>
      </c>
      <c r="X111" s="453">
        <v>2.1610000000000002E-3</v>
      </c>
      <c r="Y111" s="347">
        <v>15.493892000000001</v>
      </c>
      <c r="Z111" s="347">
        <v>14.053307999999999</v>
      </c>
      <c r="AA111" s="347">
        <v>12.266736999999999</v>
      </c>
      <c r="AB111" s="347">
        <v>41.813937000000003</v>
      </c>
      <c r="AC111" s="347">
        <v>10.517161</v>
      </c>
      <c r="AD111" s="347">
        <v>15.469290000000001</v>
      </c>
      <c r="AE111" s="347">
        <v>15.233535</v>
      </c>
      <c r="AF111" s="347">
        <v>41.219985999999999</v>
      </c>
      <c r="AG111" s="347">
        <v>12.111871000000001</v>
      </c>
      <c r="AH111" s="347">
        <v>15.179048</v>
      </c>
      <c r="AI111" s="347">
        <v>16.915222</v>
      </c>
      <c r="AJ111" s="347">
        <v>44.206141000000002</v>
      </c>
      <c r="AK111" s="347">
        <v>13.247339</v>
      </c>
      <c r="AL111" s="347">
        <v>17.513961999999999</v>
      </c>
      <c r="AM111" s="347">
        <v>17.575870999999999</v>
      </c>
      <c r="AN111" s="347">
        <v>48.337172000000002</v>
      </c>
      <c r="AO111" s="348">
        <v>175.577235</v>
      </c>
      <c r="AP111" s="451">
        <v>10.520671999999999</v>
      </c>
      <c r="AQ111" s="452">
        <v>22.400103999999999</v>
      </c>
      <c r="AR111" s="452">
        <v>9.2311029999999992</v>
      </c>
      <c r="AS111" s="452">
        <v>42.151879999999998</v>
      </c>
      <c r="AT111" s="453">
        <v>10.978529</v>
      </c>
      <c r="AU111" s="95" t="s">
        <v>360</v>
      </c>
      <c r="AV111" s="96">
        <v>105</v>
      </c>
      <c r="AW111" s="235"/>
    </row>
    <row r="112" spans="1:49" ht="18" customHeight="1" x14ac:dyDescent="0.5">
      <c r="A112" s="97">
        <v>106</v>
      </c>
      <c r="B112" s="77" t="s">
        <v>65</v>
      </c>
      <c r="C112" s="349">
        <v>6.5892730000000004</v>
      </c>
      <c r="D112" s="349">
        <v>3.9311699999999998</v>
      </c>
      <c r="E112" s="349">
        <v>2.135113</v>
      </c>
      <c r="F112" s="349">
        <v>12.655556000000001</v>
      </c>
      <c r="G112" s="349">
        <v>2.7904170000000001</v>
      </c>
      <c r="H112" s="349">
        <v>0.57608800000000004</v>
      </c>
      <c r="I112" s="349">
        <v>3.9239169999999999</v>
      </c>
      <c r="J112" s="349">
        <v>7.2904229999999997</v>
      </c>
      <c r="K112" s="349">
        <v>3.5820310000000002</v>
      </c>
      <c r="L112" s="349">
        <v>5.6853129999999998</v>
      </c>
      <c r="M112" s="349">
        <v>4.8251249999999999</v>
      </c>
      <c r="N112" s="349">
        <v>14.092468999999999</v>
      </c>
      <c r="O112" s="349">
        <v>6.7601959999999996</v>
      </c>
      <c r="P112" s="349">
        <v>4.0677409999999998</v>
      </c>
      <c r="Q112" s="349">
        <v>6.4103139999999996</v>
      </c>
      <c r="R112" s="349">
        <v>17.238250000000001</v>
      </c>
      <c r="S112" s="350">
        <v>51.276699000000001</v>
      </c>
      <c r="T112" s="338">
        <v>2.9495870000000002</v>
      </c>
      <c r="U112" s="339">
        <v>259.686059</v>
      </c>
      <c r="V112" s="455">
        <v>3.5189300000000001</v>
      </c>
      <c r="W112" s="455">
        <v>266.15457600000002</v>
      </c>
      <c r="X112" s="456">
        <v>3.5808309999999999</v>
      </c>
      <c r="Y112" s="349">
        <v>15.275013</v>
      </c>
      <c r="Z112" s="349">
        <v>13.146566</v>
      </c>
      <c r="AA112" s="349">
        <v>11.923678000000001</v>
      </c>
      <c r="AB112" s="349">
        <v>40.345256999999997</v>
      </c>
      <c r="AC112" s="349">
        <v>5.6185299999999998</v>
      </c>
      <c r="AD112" s="349">
        <v>66.943014000000005</v>
      </c>
      <c r="AE112" s="349">
        <v>2.928083</v>
      </c>
      <c r="AF112" s="349">
        <v>75.489626999999999</v>
      </c>
      <c r="AG112" s="349">
        <v>2.5835620000000001</v>
      </c>
      <c r="AH112" s="349">
        <v>2.293936</v>
      </c>
      <c r="AI112" s="349">
        <v>7.6798679999999999</v>
      </c>
      <c r="AJ112" s="349">
        <v>12.557366</v>
      </c>
      <c r="AK112" s="349">
        <v>1.8763879999999999</v>
      </c>
      <c r="AL112" s="349">
        <v>10.261699</v>
      </c>
      <c r="AM112" s="349">
        <v>5.6435550000000001</v>
      </c>
      <c r="AN112" s="349">
        <v>17.781641</v>
      </c>
      <c r="AO112" s="350">
        <v>146.173892</v>
      </c>
      <c r="AP112" s="454">
        <v>5.4214570000000002</v>
      </c>
      <c r="AQ112" s="455">
        <v>4.8138629999999996</v>
      </c>
      <c r="AR112" s="455">
        <v>5.445443</v>
      </c>
      <c r="AS112" s="455">
        <v>15.680762</v>
      </c>
      <c r="AT112" s="456">
        <v>6.9375419999999997</v>
      </c>
      <c r="AU112" s="98" t="s">
        <v>334</v>
      </c>
      <c r="AV112" s="99">
        <v>106</v>
      </c>
      <c r="AW112" s="235"/>
    </row>
    <row r="113" spans="1:49" ht="18" customHeight="1" x14ac:dyDescent="0.5">
      <c r="A113" s="94">
        <v>107</v>
      </c>
      <c r="B113" s="71" t="s">
        <v>198</v>
      </c>
      <c r="C113" s="347">
        <v>5.1218830000000004</v>
      </c>
      <c r="D113" s="347">
        <v>12.893926</v>
      </c>
      <c r="E113" s="347">
        <v>5.0519889999999998</v>
      </c>
      <c r="F113" s="347">
        <v>23.067798</v>
      </c>
      <c r="G113" s="347">
        <v>12.575049</v>
      </c>
      <c r="H113" s="347">
        <v>4.8885810000000003</v>
      </c>
      <c r="I113" s="347">
        <v>3.4288940000000001</v>
      </c>
      <c r="J113" s="347">
        <v>20.892523000000001</v>
      </c>
      <c r="K113" s="347">
        <v>1.9316199999999999</v>
      </c>
      <c r="L113" s="347">
        <v>12.082648000000001</v>
      </c>
      <c r="M113" s="347">
        <v>11.607334</v>
      </c>
      <c r="N113" s="347">
        <v>25.621601999999999</v>
      </c>
      <c r="O113" s="347">
        <v>7.775563</v>
      </c>
      <c r="P113" s="347">
        <v>6.008629</v>
      </c>
      <c r="Q113" s="347">
        <v>9.0449040000000007</v>
      </c>
      <c r="R113" s="347">
        <v>22.829096</v>
      </c>
      <c r="S113" s="348">
        <v>92.411019999999994</v>
      </c>
      <c r="T113" s="336">
        <v>8.4846939999999993</v>
      </c>
      <c r="U113" s="337">
        <v>8.1920809999999999</v>
      </c>
      <c r="V113" s="452">
        <v>5.6358670000000002</v>
      </c>
      <c r="W113" s="452">
        <v>22.312642</v>
      </c>
      <c r="X113" s="453">
        <v>9.5573709999999998</v>
      </c>
      <c r="Y113" s="347">
        <v>1.4965520000000001</v>
      </c>
      <c r="Z113" s="347">
        <v>3.75298</v>
      </c>
      <c r="AA113" s="347">
        <v>3.148183</v>
      </c>
      <c r="AB113" s="347">
        <v>8.3977149999999998</v>
      </c>
      <c r="AC113" s="347">
        <v>2.4144899999999998</v>
      </c>
      <c r="AD113" s="347">
        <v>4.7978009999999998</v>
      </c>
      <c r="AE113" s="347">
        <v>1.409092</v>
      </c>
      <c r="AF113" s="347">
        <v>8.6213829999999998</v>
      </c>
      <c r="AG113" s="347">
        <v>1.2946200000000001</v>
      </c>
      <c r="AH113" s="347">
        <v>1.7476050000000001</v>
      </c>
      <c r="AI113" s="347">
        <v>2.0138400000000001</v>
      </c>
      <c r="AJ113" s="347">
        <v>5.0560650000000003</v>
      </c>
      <c r="AK113" s="347">
        <v>2.0196420000000002</v>
      </c>
      <c r="AL113" s="347">
        <v>4.879524</v>
      </c>
      <c r="AM113" s="347">
        <v>2.5829949999999999</v>
      </c>
      <c r="AN113" s="347">
        <v>9.4821609999999996</v>
      </c>
      <c r="AO113" s="348">
        <v>31.557324999999999</v>
      </c>
      <c r="AP113" s="451">
        <v>0.74089300000000002</v>
      </c>
      <c r="AQ113" s="452">
        <v>3.55166</v>
      </c>
      <c r="AR113" s="452">
        <v>3.211824</v>
      </c>
      <c r="AS113" s="452">
        <v>7.504378</v>
      </c>
      <c r="AT113" s="453">
        <v>35.900362999999999</v>
      </c>
      <c r="AU113" s="95" t="s">
        <v>327</v>
      </c>
      <c r="AV113" s="96">
        <v>107</v>
      </c>
      <c r="AW113" s="235"/>
    </row>
    <row r="114" spans="1:49" ht="18" customHeight="1" x14ac:dyDescent="0.5">
      <c r="A114" s="97">
        <v>108</v>
      </c>
      <c r="B114" s="77" t="s">
        <v>151</v>
      </c>
      <c r="C114" s="349">
        <v>4.8545470000000002</v>
      </c>
      <c r="D114" s="349">
        <v>6.9362349999999999</v>
      </c>
      <c r="E114" s="349">
        <v>13.020311</v>
      </c>
      <c r="F114" s="349">
        <v>24.811093</v>
      </c>
      <c r="G114" s="349">
        <v>7.9622590000000004</v>
      </c>
      <c r="H114" s="349">
        <v>18.485728999999999</v>
      </c>
      <c r="I114" s="349">
        <v>5.2979909999999997</v>
      </c>
      <c r="J114" s="349">
        <v>31.745978999999998</v>
      </c>
      <c r="K114" s="349">
        <v>14.060907</v>
      </c>
      <c r="L114" s="349">
        <v>24.294090000000001</v>
      </c>
      <c r="M114" s="349">
        <v>12.69868</v>
      </c>
      <c r="N114" s="349">
        <v>51.053677</v>
      </c>
      <c r="O114" s="349">
        <v>8.0098699999999994</v>
      </c>
      <c r="P114" s="349">
        <v>5.2923650000000002</v>
      </c>
      <c r="Q114" s="349">
        <v>6.1849379999999998</v>
      </c>
      <c r="R114" s="349">
        <v>19.487172999999999</v>
      </c>
      <c r="S114" s="350">
        <v>127.097922</v>
      </c>
      <c r="T114" s="338">
        <v>13.60596</v>
      </c>
      <c r="U114" s="339">
        <v>6.9183450000000004</v>
      </c>
      <c r="V114" s="455">
        <v>4.4882390000000001</v>
      </c>
      <c r="W114" s="455">
        <v>25.012544999999999</v>
      </c>
      <c r="X114" s="456">
        <v>4.8226680000000002</v>
      </c>
      <c r="Y114" s="349">
        <v>2.0699999999999999E-4</v>
      </c>
      <c r="Z114" s="349">
        <v>0.94262100000000004</v>
      </c>
      <c r="AA114" s="349">
        <v>2.4499999999999999E-3</v>
      </c>
      <c r="AB114" s="349">
        <v>0.94527799999999995</v>
      </c>
      <c r="AC114" s="349">
        <v>5.1029999999999999E-3</v>
      </c>
      <c r="AD114" s="349">
        <v>0.18976899999999999</v>
      </c>
      <c r="AE114" s="349">
        <v>1.5375E-2</v>
      </c>
      <c r="AF114" s="349">
        <v>0.21024699999999999</v>
      </c>
      <c r="AG114" s="349">
        <v>1.6119999999999999E-3</v>
      </c>
      <c r="AH114" s="349">
        <v>0</v>
      </c>
      <c r="AI114" s="349">
        <v>2.5209999999999998E-3</v>
      </c>
      <c r="AJ114" s="349">
        <v>4.1330000000000004E-3</v>
      </c>
      <c r="AK114" s="349">
        <v>0</v>
      </c>
      <c r="AL114" s="349">
        <v>1.578E-3</v>
      </c>
      <c r="AM114" s="349">
        <v>4.509E-3</v>
      </c>
      <c r="AN114" s="349">
        <v>6.0870000000000004E-3</v>
      </c>
      <c r="AO114" s="350">
        <v>1.165745</v>
      </c>
      <c r="AP114" s="454">
        <v>7.7536849999999999</v>
      </c>
      <c r="AQ114" s="455">
        <v>3.2369379999999999</v>
      </c>
      <c r="AR114" s="455">
        <v>3.97681</v>
      </c>
      <c r="AS114" s="455">
        <v>14.967432000000001</v>
      </c>
      <c r="AT114" s="456">
        <v>2.8988659999999999</v>
      </c>
      <c r="AU114" s="98" t="s">
        <v>315</v>
      </c>
      <c r="AV114" s="99">
        <v>108</v>
      </c>
      <c r="AW114" s="235"/>
    </row>
    <row r="115" spans="1:49" ht="18" customHeight="1" x14ac:dyDescent="0.5">
      <c r="A115" s="94">
        <v>109</v>
      </c>
      <c r="B115" s="71" t="s">
        <v>66</v>
      </c>
      <c r="C115" s="347">
        <v>9.0506759999999993</v>
      </c>
      <c r="D115" s="347">
        <v>6.3645180000000003</v>
      </c>
      <c r="E115" s="347">
        <v>9.5143529999999998</v>
      </c>
      <c r="F115" s="347">
        <v>24.929546999999999</v>
      </c>
      <c r="G115" s="347">
        <v>5.0005240000000004</v>
      </c>
      <c r="H115" s="347">
        <v>6.257358</v>
      </c>
      <c r="I115" s="347">
        <v>4.5330389999999996</v>
      </c>
      <c r="J115" s="347">
        <v>15.790921000000001</v>
      </c>
      <c r="K115" s="347">
        <v>8.992089</v>
      </c>
      <c r="L115" s="347">
        <v>10.258369999999999</v>
      </c>
      <c r="M115" s="347">
        <v>7.7440009999999999</v>
      </c>
      <c r="N115" s="347">
        <v>26.99446</v>
      </c>
      <c r="O115" s="347">
        <v>9.4518260000000005</v>
      </c>
      <c r="P115" s="347">
        <v>12.393484000000001</v>
      </c>
      <c r="Q115" s="347">
        <v>13.664165000000001</v>
      </c>
      <c r="R115" s="347">
        <v>35.509475999999999</v>
      </c>
      <c r="S115" s="348">
        <v>103.224403</v>
      </c>
      <c r="T115" s="336">
        <v>8.6072740000000003</v>
      </c>
      <c r="U115" s="337">
        <v>12.043127</v>
      </c>
      <c r="V115" s="452">
        <v>4.5514200000000002</v>
      </c>
      <c r="W115" s="452">
        <v>25.201820999999999</v>
      </c>
      <c r="X115" s="453">
        <v>13.705688</v>
      </c>
      <c r="Y115" s="347">
        <v>5.9531799999999997</v>
      </c>
      <c r="Z115" s="347">
        <v>4.235417</v>
      </c>
      <c r="AA115" s="347">
        <v>2.308376</v>
      </c>
      <c r="AB115" s="347">
        <v>12.496972</v>
      </c>
      <c r="AC115" s="347">
        <v>6.2712669999999999</v>
      </c>
      <c r="AD115" s="347">
        <v>7.9405950000000001</v>
      </c>
      <c r="AE115" s="347">
        <v>2.7371470000000002</v>
      </c>
      <c r="AF115" s="347">
        <v>16.949009</v>
      </c>
      <c r="AG115" s="347">
        <v>6.2428970000000001</v>
      </c>
      <c r="AH115" s="347">
        <v>8.9629150000000006</v>
      </c>
      <c r="AI115" s="347">
        <v>6.580387</v>
      </c>
      <c r="AJ115" s="347">
        <v>21.786197999999999</v>
      </c>
      <c r="AK115" s="347">
        <v>7.2873330000000003</v>
      </c>
      <c r="AL115" s="347">
        <v>12.354709</v>
      </c>
      <c r="AM115" s="347">
        <v>8.9324759999999994</v>
      </c>
      <c r="AN115" s="347">
        <v>28.574518000000001</v>
      </c>
      <c r="AO115" s="348">
        <v>79.806697</v>
      </c>
      <c r="AP115" s="451">
        <v>2.4539900000000001</v>
      </c>
      <c r="AQ115" s="452">
        <v>1.989655</v>
      </c>
      <c r="AR115" s="452">
        <v>1.302411</v>
      </c>
      <c r="AS115" s="452">
        <v>5.7460550000000001</v>
      </c>
      <c r="AT115" s="453">
        <v>2.3782459999999999</v>
      </c>
      <c r="AU115" s="95" t="s">
        <v>337</v>
      </c>
      <c r="AV115" s="96">
        <v>109</v>
      </c>
      <c r="AW115" s="235"/>
    </row>
    <row r="116" spans="1:49" ht="18" customHeight="1" x14ac:dyDescent="0.5">
      <c r="A116" s="97">
        <v>110</v>
      </c>
      <c r="B116" s="77" t="s">
        <v>70</v>
      </c>
      <c r="C116" s="349">
        <v>2.5790479999999998</v>
      </c>
      <c r="D116" s="349">
        <v>1.1225430000000001</v>
      </c>
      <c r="E116" s="349">
        <v>1.387678</v>
      </c>
      <c r="F116" s="349">
        <v>5.0892689999999998</v>
      </c>
      <c r="G116" s="349">
        <v>4.2527819999999998</v>
      </c>
      <c r="H116" s="349">
        <v>0.77775799999999995</v>
      </c>
      <c r="I116" s="349">
        <v>0.72901300000000002</v>
      </c>
      <c r="J116" s="349">
        <v>5.7595530000000004</v>
      </c>
      <c r="K116" s="349">
        <v>1.334036</v>
      </c>
      <c r="L116" s="349">
        <v>0.51145600000000002</v>
      </c>
      <c r="M116" s="349">
        <v>1.1180209999999999</v>
      </c>
      <c r="N116" s="349">
        <v>2.9635129999999998</v>
      </c>
      <c r="O116" s="349">
        <v>0.33547500000000002</v>
      </c>
      <c r="P116" s="349">
        <v>0.36033399999999999</v>
      </c>
      <c r="Q116" s="349">
        <v>0.87986600000000004</v>
      </c>
      <c r="R116" s="349">
        <v>1.5756760000000001</v>
      </c>
      <c r="S116" s="350">
        <v>15.388011000000001</v>
      </c>
      <c r="T116" s="338">
        <v>9.0021939999999994</v>
      </c>
      <c r="U116" s="339">
        <v>4.9705820000000003</v>
      </c>
      <c r="V116" s="455">
        <v>4.7888719999999996</v>
      </c>
      <c r="W116" s="455">
        <v>18.761647</v>
      </c>
      <c r="X116" s="456">
        <v>15.756085000000001</v>
      </c>
      <c r="Y116" s="349">
        <v>6.8712799999999996</v>
      </c>
      <c r="Z116" s="349">
        <v>73.881073000000001</v>
      </c>
      <c r="AA116" s="349">
        <v>46.951624000000002</v>
      </c>
      <c r="AB116" s="349">
        <v>127.70397699999999</v>
      </c>
      <c r="AC116" s="349">
        <v>141.03088299999999</v>
      </c>
      <c r="AD116" s="349">
        <v>8.6230189999999993</v>
      </c>
      <c r="AE116" s="349">
        <v>5.9300540000000002</v>
      </c>
      <c r="AF116" s="349">
        <v>155.583955</v>
      </c>
      <c r="AG116" s="349">
        <v>8.6781950000000005</v>
      </c>
      <c r="AH116" s="349">
        <v>10.999295999999999</v>
      </c>
      <c r="AI116" s="349">
        <v>23.724885</v>
      </c>
      <c r="AJ116" s="349">
        <v>43.402375999999997</v>
      </c>
      <c r="AK116" s="349">
        <v>10.933020000000001</v>
      </c>
      <c r="AL116" s="349">
        <v>3.3918750000000002</v>
      </c>
      <c r="AM116" s="349">
        <v>23.892040000000001</v>
      </c>
      <c r="AN116" s="349">
        <v>38.216934999999999</v>
      </c>
      <c r="AO116" s="350">
        <v>364.90724299999999</v>
      </c>
      <c r="AP116" s="454">
        <v>0</v>
      </c>
      <c r="AQ116" s="455">
        <v>0</v>
      </c>
      <c r="AR116" s="455">
        <v>0</v>
      </c>
      <c r="AS116" s="455">
        <v>0</v>
      </c>
      <c r="AT116" s="456">
        <v>3.8999999999999999E-5</v>
      </c>
      <c r="AU116" s="98" t="s">
        <v>320</v>
      </c>
      <c r="AV116" s="99">
        <v>110</v>
      </c>
      <c r="AW116" s="235"/>
    </row>
    <row r="117" spans="1:49" ht="18" customHeight="1" x14ac:dyDescent="0.5">
      <c r="A117" s="94">
        <v>111</v>
      </c>
      <c r="B117" s="71" t="s">
        <v>40</v>
      </c>
      <c r="C117" s="347">
        <v>1.4757670000000001</v>
      </c>
      <c r="D117" s="347">
        <v>2.959441</v>
      </c>
      <c r="E117" s="347">
        <v>1.3637870000000001</v>
      </c>
      <c r="F117" s="347">
        <v>5.7989949999999997</v>
      </c>
      <c r="G117" s="347">
        <v>4.0379940000000003</v>
      </c>
      <c r="H117" s="347">
        <v>4.0456899999999996</v>
      </c>
      <c r="I117" s="347">
        <v>0.98528400000000005</v>
      </c>
      <c r="J117" s="347">
        <v>9.0689670000000007</v>
      </c>
      <c r="K117" s="347">
        <v>2.493096</v>
      </c>
      <c r="L117" s="347">
        <v>5.024845</v>
      </c>
      <c r="M117" s="347">
        <v>1.4514609999999999</v>
      </c>
      <c r="N117" s="347">
        <v>8.9694020000000005</v>
      </c>
      <c r="O117" s="347">
        <v>2.9739179999999998</v>
      </c>
      <c r="P117" s="347">
        <v>3.2723650000000002</v>
      </c>
      <c r="Q117" s="347">
        <v>6.8369419999999996</v>
      </c>
      <c r="R117" s="347">
        <v>13.083225000000001</v>
      </c>
      <c r="S117" s="348">
        <v>36.920589999999997</v>
      </c>
      <c r="T117" s="336">
        <v>387.23728299999999</v>
      </c>
      <c r="U117" s="337">
        <v>14.023505999999999</v>
      </c>
      <c r="V117" s="452">
        <v>4.6574549999999997</v>
      </c>
      <c r="W117" s="452">
        <v>405.91824500000001</v>
      </c>
      <c r="X117" s="453">
        <v>1.9495690000000001</v>
      </c>
      <c r="Y117" s="347">
        <v>21.011223999999999</v>
      </c>
      <c r="Z117" s="347">
        <v>13.954871000000001</v>
      </c>
      <c r="AA117" s="347">
        <v>15.303449000000001</v>
      </c>
      <c r="AB117" s="347">
        <v>50.269542999999999</v>
      </c>
      <c r="AC117" s="347">
        <v>10.638795999999999</v>
      </c>
      <c r="AD117" s="347">
        <v>12.767778</v>
      </c>
      <c r="AE117" s="347">
        <v>22.649432999999998</v>
      </c>
      <c r="AF117" s="347">
        <v>46.056007000000001</v>
      </c>
      <c r="AG117" s="347">
        <v>23.638387999999999</v>
      </c>
      <c r="AH117" s="347">
        <v>15.587410999999999</v>
      </c>
      <c r="AI117" s="347">
        <v>19.495353000000001</v>
      </c>
      <c r="AJ117" s="347">
        <v>58.721151999999996</v>
      </c>
      <c r="AK117" s="347">
        <v>74.584280000000007</v>
      </c>
      <c r="AL117" s="347">
        <v>14.124309999999999</v>
      </c>
      <c r="AM117" s="347">
        <v>12.210162</v>
      </c>
      <c r="AN117" s="347">
        <v>100.918752</v>
      </c>
      <c r="AO117" s="348">
        <v>255.96545399999999</v>
      </c>
      <c r="AP117" s="451">
        <v>8.7929999999999994E-2</v>
      </c>
      <c r="AQ117" s="452">
        <v>1.515E-2</v>
      </c>
      <c r="AR117" s="452">
        <v>0</v>
      </c>
      <c r="AS117" s="452">
        <v>0.10308</v>
      </c>
      <c r="AT117" s="453">
        <v>2.7668999999999999E-2</v>
      </c>
      <c r="AU117" s="95" t="s">
        <v>294</v>
      </c>
      <c r="AV117" s="96">
        <v>111</v>
      </c>
      <c r="AW117" s="235"/>
    </row>
    <row r="118" spans="1:49" ht="18" customHeight="1" x14ac:dyDescent="0.5">
      <c r="A118" s="97">
        <v>112</v>
      </c>
      <c r="B118" s="77" t="s">
        <v>189</v>
      </c>
      <c r="C118" s="349">
        <v>0.34518799999999999</v>
      </c>
      <c r="D118" s="349">
        <v>1.107121</v>
      </c>
      <c r="E118" s="349">
        <v>1.9578450000000001</v>
      </c>
      <c r="F118" s="349">
        <v>3.410155</v>
      </c>
      <c r="G118" s="349">
        <v>0.85746299999999998</v>
      </c>
      <c r="H118" s="349">
        <v>0.46917199999999998</v>
      </c>
      <c r="I118" s="349">
        <v>0.76304899999999998</v>
      </c>
      <c r="J118" s="349">
        <v>2.0896840000000001</v>
      </c>
      <c r="K118" s="349">
        <v>1.622671</v>
      </c>
      <c r="L118" s="349">
        <v>0.75271100000000002</v>
      </c>
      <c r="M118" s="349">
        <v>2.7205170000000001</v>
      </c>
      <c r="N118" s="349">
        <v>5.095898</v>
      </c>
      <c r="O118" s="349">
        <v>1.5127790000000001</v>
      </c>
      <c r="P118" s="349">
        <v>2.2718579999999999</v>
      </c>
      <c r="Q118" s="349">
        <v>1.1408609999999999</v>
      </c>
      <c r="R118" s="349">
        <v>4.925497</v>
      </c>
      <c r="S118" s="350">
        <v>15.521234</v>
      </c>
      <c r="T118" s="338">
        <v>2.9665159999999999</v>
      </c>
      <c r="U118" s="339">
        <v>1.9374229999999999</v>
      </c>
      <c r="V118" s="455">
        <v>3.9506600000000001</v>
      </c>
      <c r="W118" s="455">
        <v>8.8545979999999993</v>
      </c>
      <c r="X118" s="456">
        <v>1.2871710000000001</v>
      </c>
      <c r="Y118" s="349">
        <v>5.8711890000000002</v>
      </c>
      <c r="Z118" s="349">
        <v>3.2495669999999999</v>
      </c>
      <c r="AA118" s="349">
        <v>1.1627099999999999</v>
      </c>
      <c r="AB118" s="349">
        <v>10.283466000000001</v>
      </c>
      <c r="AC118" s="349">
        <v>1.9716560000000001</v>
      </c>
      <c r="AD118" s="349">
        <v>1.584773</v>
      </c>
      <c r="AE118" s="349">
        <v>1.2257499999999999</v>
      </c>
      <c r="AF118" s="349">
        <v>4.7821790000000002</v>
      </c>
      <c r="AG118" s="349">
        <v>3.9450829999999999</v>
      </c>
      <c r="AH118" s="349">
        <v>2.775455</v>
      </c>
      <c r="AI118" s="349">
        <v>1.4993030000000001</v>
      </c>
      <c r="AJ118" s="349">
        <v>8.2198410000000006</v>
      </c>
      <c r="AK118" s="349">
        <v>2.1884549999999998</v>
      </c>
      <c r="AL118" s="349">
        <v>2.391359</v>
      </c>
      <c r="AM118" s="349">
        <v>5.2831539999999997</v>
      </c>
      <c r="AN118" s="349">
        <v>9.8629669999999994</v>
      </c>
      <c r="AO118" s="350">
        <v>33.148453000000003</v>
      </c>
      <c r="AP118" s="454">
        <v>0.102224</v>
      </c>
      <c r="AQ118" s="455">
        <v>6.1961000000000002E-2</v>
      </c>
      <c r="AR118" s="455">
        <v>0.109254</v>
      </c>
      <c r="AS118" s="455">
        <v>0.27343899999999999</v>
      </c>
      <c r="AT118" s="456">
        <v>8.43E-4</v>
      </c>
      <c r="AU118" s="98" t="s">
        <v>348</v>
      </c>
      <c r="AV118" s="99">
        <v>112</v>
      </c>
      <c r="AW118" s="235"/>
    </row>
    <row r="119" spans="1:49" ht="18" customHeight="1" x14ac:dyDescent="0.5">
      <c r="A119" s="94">
        <v>113</v>
      </c>
      <c r="B119" s="71" t="s">
        <v>72</v>
      </c>
      <c r="C119" s="347">
        <v>2.0580370000000001</v>
      </c>
      <c r="D119" s="347">
        <v>2.123122</v>
      </c>
      <c r="E119" s="347">
        <v>1.584857</v>
      </c>
      <c r="F119" s="347">
        <v>5.7660159999999996</v>
      </c>
      <c r="G119" s="347">
        <v>2.4134380000000002</v>
      </c>
      <c r="H119" s="347">
        <v>0.91651000000000005</v>
      </c>
      <c r="I119" s="347">
        <v>1.6666069999999999</v>
      </c>
      <c r="J119" s="347">
        <v>4.9965549999999999</v>
      </c>
      <c r="K119" s="347">
        <v>6.4403610000000002</v>
      </c>
      <c r="L119" s="347">
        <v>7.0484059999999999</v>
      </c>
      <c r="M119" s="347">
        <v>3.5983109999999998</v>
      </c>
      <c r="N119" s="347">
        <v>17.087078000000002</v>
      </c>
      <c r="O119" s="347">
        <v>2.3138510000000001</v>
      </c>
      <c r="P119" s="347">
        <v>2.4703659999999998</v>
      </c>
      <c r="Q119" s="347">
        <v>5.1500859999999999</v>
      </c>
      <c r="R119" s="347">
        <v>9.9343029999999999</v>
      </c>
      <c r="S119" s="348">
        <v>37.783952999999997</v>
      </c>
      <c r="T119" s="336">
        <v>4.9145719999999997</v>
      </c>
      <c r="U119" s="337">
        <v>1.4496819999999999</v>
      </c>
      <c r="V119" s="452">
        <v>3.942177</v>
      </c>
      <c r="W119" s="452">
        <v>10.306431</v>
      </c>
      <c r="X119" s="453">
        <v>0.69800899999999999</v>
      </c>
      <c r="Y119" s="347">
        <v>1E-4</v>
      </c>
      <c r="Z119" s="347">
        <v>5.6639000000000002E-2</v>
      </c>
      <c r="AA119" s="347">
        <v>1.173E-3</v>
      </c>
      <c r="AB119" s="347">
        <v>5.7911999999999998E-2</v>
      </c>
      <c r="AC119" s="347">
        <v>0</v>
      </c>
      <c r="AD119" s="347">
        <v>0.215948</v>
      </c>
      <c r="AE119" s="347">
        <v>0</v>
      </c>
      <c r="AF119" s="347">
        <v>0.215948</v>
      </c>
      <c r="AG119" s="347">
        <v>0</v>
      </c>
      <c r="AH119" s="347">
        <v>0</v>
      </c>
      <c r="AI119" s="347">
        <v>0.20996799999999999</v>
      </c>
      <c r="AJ119" s="347">
        <v>0.20996799999999999</v>
      </c>
      <c r="AK119" s="347">
        <v>0</v>
      </c>
      <c r="AL119" s="347">
        <v>0</v>
      </c>
      <c r="AM119" s="347">
        <v>9.0899999999999998E-4</v>
      </c>
      <c r="AN119" s="347">
        <v>9.0899999999999998E-4</v>
      </c>
      <c r="AO119" s="348">
        <v>0.48473699999999997</v>
      </c>
      <c r="AP119" s="451">
        <v>0.31474600000000003</v>
      </c>
      <c r="AQ119" s="452">
        <v>0.38681700000000002</v>
      </c>
      <c r="AR119" s="452">
        <v>6.5546999999999994E-2</v>
      </c>
      <c r="AS119" s="452">
        <v>0.76710999999999996</v>
      </c>
      <c r="AT119" s="453">
        <v>5.1903490000000003</v>
      </c>
      <c r="AU119" s="95" t="s">
        <v>342</v>
      </c>
      <c r="AV119" s="96">
        <v>113</v>
      </c>
      <c r="AW119" s="235"/>
    </row>
    <row r="120" spans="1:49" ht="18" customHeight="1" x14ac:dyDescent="0.5">
      <c r="A120" s="97">
        <v>114</v>
      </c>
      <c r="B120" s="77" t="s">
        <v>85</v>
      </c>
      <c r="C120" s="349">
        <v>1.369278</v>
      </c>
      <c r="D120" s="349">
        <v>3.7445909999999998</v>
      </c>
      <c r="E120" s="349">
        <v>179.772367</v>
      </c>
      <c r="F120" s="349">
        <v>184.886236</v>
      </c>
      <c r="G120" s="349">
        <v>0</v>
      </c>
      <c r="H120" s="349">
        <v>158.75109599999999</v>
      </c>
      <c r="I120" s="349">
        <v>12.032912</v>
      </c>
      <c r="J120" s="349">
        <v>170.784008</v>
      </c>
      <c r="K120" s="349">
        <v>6.953436</v>
      </c>
      <c r="L120" s="349">
        <v>4.5699439999999996</v>
      </c>
      <c r="M120" s="349">
        <v>459.825898</v>
      </c>
      <c r="N120" s="349">
        <v>471.34927900000002</v>
      </c>
      <c r="O120" s="349">
        <v>2.9947499999999998</v>
      </c>
      <c r="P120" s="349">
        <v>162.776501</v>
      </c>
      <c r="Q120" s="349">
        <v>7.2865869999999999</v>
      </c>
      <c r="R120" s="349">
        <v>173.057839</v>
      </c>
      <c r="S120" s="350">
        <v>1000.077361</v>
      </c>
      <c r="T120" s="338">
        <v>2.369335</v>
      </c>
      <c r="U120" s="339">
        <v>0.54065099999999999</v>
      </c>
      <c r="V120" s="455">
        <v>0.23296500000000001</v>
      </c>
      <c r="W120" s="455">
        <v>3.1429520000000002</v>
      </c>
      <c r="X120" s="456">
        <v>0.216145</v>
      </c>
      <c r="Y120" s="349">
        <v>3.4783000000000001E-2</v>
      </c>
      <c r="Z120" s="349">
        <v>0.84061699999999995</v>
      </c>
      <c r="AA120" s="349">
        <v>0.781393</v>
      </c>
      <c r="AB120" s="349">
        <v>1.656792</v>
      </c>
      <c r="AC120" s="349">
        <v>6.9880000000000003E-3</v>
      </c>
      <c r="AD120" s="349">
        <v>9.7352999999999995E-2</v>
      </c>
      <c r="AE120" s="349">
        <v>1.5622990000000001</v>
      </c>
      <c r="AF120" s="349">
        <v>1.6666399999999999</v>
      </c>
      <c r="AG120" s="349">
        <v>3.0269000000000001E-2</v>
      </c>
      <c r="AH120" s="349">
        <v>0.33813399999999999</v>
      </c>
      <c r="AI120" s="349">
        <v>0.448882</v>
      </c>
      <c r="AJ120" s="349">
        <v>0.81728500000000004</v>
      </c>
      <c r="AK120" s="349">
        <v>0.25656299999999999</v>
      </c>
      <c r="AL120" s="349">
        <v>0.53117300000000001</v>
      </c>
      <c r="AM120" s="349">
        <v>0.37136999999999998</v>
      </c>
      <c r="AN120" s="349">
        <v>1.1591050000000001</v>
      </c>
      <c r="AO120" s="350">
        <v>5.2998219999999998</v>
      </c>
      <c r="AP120" s="454">
        <v>4.9221339999999998</v>
      </c>
      <c r="AQ120" s="455">
        <v>1.553787</v>
      </c>
      <c r="AR120" s="455">
        <v>3.640082</v>
      </c>
      <c r="AS120" s="455">
        <v>10.116004</v>
      </c>
      <c r="AT120" s="456">
        <v>3.7666569999999999</v>
      </c>
      <c r="AU120" s="98" t="s">
        <v>355</v>
      </c>
      <c r="AV120" s="99">
        <v>114</v>
      </c>
      <c r="AW120" s="235"/>
    </row>
    <row r="121" spans="1:49" ht="18" customHeight="1" x14ac:dyDescent="0.5">
      <c r="A121" s="94">
        <v>115</v>
      </c>
      <c r="B121" s="71" t="s">
        <v>128</v>
      </c>
      <c r="C121" s="347">
        <v>2.0400870000000002</v>
      </c>
      <c r="D121" s="347">
        <v>2.1918660000000001</v>
      </c>
      <c r="E121" s="347">
        <v>3.185289</v>
      </c>
      <c r="F121" s="347">
        <v>7.4172419999999999</v>
      </c>
      <c r="G121" s="347">
        <v>1.551666</v>
      </c>
      <c r="H121" s="347">
        <v>2.3069199999999999</v>
      </c>
      <c r="I121" s="347">
        <v>1.845837</v>
      </c>
      <c r="J121" s="347">
        <v>5.7044230000000002</v>
      </c>
      <c r="K121" s="347">
        <v>1.1742030000000001</v>
      </c>
      <c r="L121" s="347">
        <v>1.872941</v>
      </c>
      <c r="M121" s="347">
        <v>1.1831780000000001</v>
      </c>
      <c r="N121" s="347">
        <v>4.2303220000000001</v>
      </c>
      <c r="O121" s="347">
        <v>2.114754</v>
      </c>
      <c r="P121" s="347">
        <v>0.21148600000000001</v>
      </c>
      <c r="Q121" s="347">
        <v>0.78511200000000003</v>
      </c>
      <c r="R121" s="347">
        <v>3.1113529999999998</v>
      </c>
      <c r="S121" s="348">
        <v>20.463339999999999</v>
      </c>
      <c r="T121" s="336">
        <v>0</v>
      </c>
      <c r="U121" s="337">
        <v>0</v>
      </c>
      <c r="V121" s="452">
        <v>0</v>
      </c>
      <c r="W121" s="452">
        <v>0</v>
      </c>
      <c r="X121" s="453">
        <v>0</v>
      </c>
      <c r="Y121" s="347">
        <v>2.8105910000000001</v>
      </c>
      <c r="Z121" s="347">
        <v>1.766653</v>
      </c>
      <c r="AA121" s="347">
        <v>1.440056</v>
      </c>
      <c r="AB121" s="347">
        <v>6.0172999999999996</v>
      </c>
      <c r="AC121" s="347">
        <v>1.6532549999999999</v>
      </c>
      <c r="AD121" s="347">
        <v>1.520481</v>
      </c>
      <c r="AE121" s="347">
        <v>0.83278300000000005</v>
      </c>
      <c r="AF121" s="347">
        <v>4.0065200000000001</v>
      </c>
      <c r="AG121" s="347">
        <v>1.151297</v>
      </c>
      <c r="AH121" s="347">
        <v>1.136442</v>
      </c>
      <c r="AI121" s="347">
        <v>1.5089030000000001</v>
      </c>
      <c r="AJ121" s="347">
        <v>3.7966419999999999</v>
      </c>
      <c r="AK121" s="347">
        <v>1.6868320000000001</v>
      </c>
      <c r="AL121" s="347">
        <v>0.76109499999999997</v>
      </c>
      <c r="AM121" s="347">
        <v>5.2044509999999997</v>
      </c>
      <c r="AN121" s="347">
        <v>7.6523770000000004</v>
      </c>
      <c r="AO121" s="348">
        <v>21.472839</v>
      </c>
      <c r="AP121" s="451">
        <v>4.7429550000000003</v>
      </c>
      <c r="AQ121" s="452">
        <v>3.705047</v>
      </c>
      <c r="AR121" s="452">
        <v>3.458437</v>
      </c>
      <c r="AS121" s="452">
        <v>11.906439000000001</v>
      </c>
      <c r="AT121" s="453">
        <v>18.329369</v>
      </c>
      <c r="AU121" s="95" t="s">
        <v>427</v>
      </c>
      <c r="AV121" s="96">
        <v>115</v>
      </c>
      <c r="AW121" s="235"/>
    </row>
    <row r="122" spans="1:49" ht="18" customHeight="1" x14ac:dyDescent="0.5">
      <c r="A122" s="97">
        <v>116</v>
      </c>
      <c r="B122" s="77" t="s">
        <v>152</v>
      </c>
      <c r="C122" s="349">
        <v>4.356757</v>
      </c>
      <c r="D122" s="349">
        <v>7.7176410000000004</v>
      </c>
      <c r="E122" s="349">
        <v>11.176237</v>
      </c>
      <c r="F122" s="349">
        <v>23.250634999999999</v>
      </c>
      <c r="G122" s="349">
        <v>7.202712</v>
      </c>
      <c r="H122" s="349">
        <v>7.627739</v>
      </c>
      <c r="I122" s="349">
        <v>11.46861</v>
      </c>
      <c r="J122" s="349">
        <v>26.299060999999998</v>
      </c>
      <c r="K122" s="349">
        <v>1.428096</v>
      </c>
      <c r="L122" s="349">
        <v>4.3228770000000001</v>
      </c>
      <c r="M122" s="349">
        <v>8.7195870000000006</v>
      </c>
      <c r="N122" s="349">
        <v>14.470560000000001</v>
      </c>
      <c r="O122" s="349">
        <v>7.1586569999999998</v>
      </c>
      <c r="P122" s="349">
        <v>12.974016000000001</v>
      </c>
      <c r="Q122" s="349">
        <v>3.1197119999999998</v>
      </c>
      <c r="R122" s="349">
        <v>23.252386000000001</v>
      </c>
      <c r="S122" s="350">
        <v>87.272640999999993</v>
      </c>
      <c r="T122" s="338">
        <v>2.296036</v>
      </c>
      <c r="U122" s="339">
        <v>1.553059</v>
      </c>
      <c r="V122" s="455">
        <v>0.174233</v>
      </c>
      <c r="W122" s="455">
        <v>4.0233270000000001</v>
      </c>
      <c r="X122" s="456">
        <v>0.32522600000000002</v>
      </c>
      <c r="Y122" s="349">
        <v>0.17477899999999999</v>
      </c>
      <c r="Z122" s="349">
        <v>0.183341</v>
      </c>
      <c r="AA122" s="349">
        <v>0</v>
      </c>
      <c r="AB122" s="349">
        <v>0.35812100000000002</v>
      </c>
      <c r="AC122" s="349">
        <v>0</v>
      </c>
      <c r="AD122" s="349">
        <v>0.173759</v>
      </c>
      <c r="AE122" s="349">
        <v>1.1511E-2</v>
      </c>
      <c r="AF122" s="349">
        <v>0.18527099999999999</v>
      </c>
      <c r="AG122" s="349">
        <v>0.33209899999999998</v>
      </c>
      <c r="AH122" s="349">
        <v>5.4377000000000002E-2</v>
      </c>
      <c r="AI122" s="349">
        <v>0.18687100000000001</v>
      </c>
      <c r="AJ122" s="349">
        <v>0.57334700000000005</v>
      </c>
      <c r="AK122" s="349">
        <v>2.679E-3</v>
      </c>
      <c r="AL122" s="349">
        <v>5.7300000000000005E-4</v>
      </c>
      <c r="AM122" s="349">
        <v>0</v>
      </c>
      <c r="AN122" s="349">
        <v>3.2520000000000001E-3</v>
      </c>
      <c r="AO122" s="350">
        <v>1.11999</v>
      </c>
      <c r="AP122" s="454">
        <v>4.1470399999999996</v>
      </c>
      <c r="AQ122" s="455">
        <v>88.930640999999994</v>
      </c>
      <c r="AR122" s="455">
        <v>3.2142750000000002</v>
      </c>
      <c r="AS122" s="455">
        <v>96.291955999999999</v>
      </c>
      <c r="AT122" s="456">
        <v>1.387124</v>
      </c>
      <c r="AU122" s="98" t="s">
        <v>340</v>
      </c>
      <c r="AV122" s="99">
        <v>116</v>
      </c>
      <c r="AW122" s="235"/>
    </row>
    <row r="123" spans="1:49" ht="18" customHeight="1" x14ac:dyDescent="0.5">
      <c r="A123" s="94">
        <v>117</v>
      </c>
      <c r="B123" s="71" t="s">
        <v>515</v>
      </c>
      <c r="C123" s="347">
        <v>1.2028099999999999</v>
      </c>
      <c r="D123" s="347">
        <v>2.1993499999999999</v>
      </c>
      <c r="E123" s="347">
        <v>0.483545</v>
      </c>
      <c r="F123" s="347">
        <v>3.885704</v>
      </c>
      <c r="G123" s="347">
        <v>2.785485</v>
      </c>
      <c r="H123" s="347">
        <v>2.4581900000000001</v>
      </c>
      <c r="I123" s="347">
        <v>244.996658</v>
      </c>
      <c r="J123" s="347">
        <v>250.24033299999999</v>
      </c>
      <c r="K123" s="347">
        <v>5.2483370000000003</v>
      </c>
      <c r="L123" s="347">
        <v>1.68327</v>
      </c>
      <c r="M123" s="347">
        <v>1.0957539999999999</v>
      </c>
      <c r="N123" s="347">
        <v>8.0273610000000009</v>
      </c>
      <c r="O123" s="347">
        <v>0.85982599999999998</v>
      </c>
      <c r="P123" s="347">
        <v>5.9719509999999998</v>
      </c>
      <c r="Q123" s="347">
        <v>2.5469210000000002</v>
      </c>
      <c r="R123" s="347">
        <v>9.3786989999999992</v>
      </c>
      <c r="S123" s="348">
        <v>271.53209600000002</v>
      </c>
      <c r="T123" s="336">
        <v>6.7128819999999996</v>
      </c>
      <c r="U123" s="337">
        <v>4.9345049999999997</v>
      </c>
      <c r="V123" s="452">
        <v>3.096438</v>
      </c>
      <c r="W123" s="452">
        <v>14.743826</v>
      </c>
      <c r="X123" s="453">
        <v>415.08564100000001</v>
      </c>
      <c r="Y123" s="347">
        <v>4.9166460000000001</v>
      </c>
      <c r="Z123" s="347">
        <v>1.3385720000000001</v>
      </c>
      <c r="AA123" s="347">
        <v>1.734124</v>
      </c>
      <c r="AB123" s="347">
        <v>7.9893419999999997</v>
      </c>
      <c r="AC123" s="347">
        <v>1.719152</v>
      </c>
      <c r="AD123" s="347">
        <v>0.94213599999999997</v>
      </c>
      <c r="AE123" s="347">
        <v>1.1776819999999999</v>
      </c>
      <c r="AF123" s="347">
        <v>3.8389700000000002</v>
      </c>
      <c r="AG123" s="347">
        <v>1.685376</v>
      </c>
      <c r="AH123" s="347">
        <v>1.190315</v>
      </c>
      <c r="AI123" s="347">
        <v>1.359356</v>
      </c>
      <c r="AJ123" s="347">
        <v>4.2350469999999998</v>
      </c>
      <c r="AK123" s="347">
        <v>0.49519600000000003</v>
      </c>
      <c r="AL123" s="347">
        <v>2.8249939999999998</v>
      </c>
      <c r="AM123" s="347">
        <v>1.242761</v>
      </c>
      <c r="AN123" s="347">
        <v>4.5629520000000001</v>
      </c>
      <c r="AO123" s="348">
        <v>20.626311000000001</v>
      </c>
      <c r="AP123" s="451">
        <v>0.237153</v>
      </c>
      <c r="AQ123" s="452">
        <v>0.429286</v>
      </c>
      <c r="AR123" s="452">
        <v>6.5141000000000004E-2</v>
      </c>
      <c r="AS123" s="452">
        <v>0.73157899999999998</v>
      </c>
      <c r="AT123" s="453">
        <v>0.25003399999999998</v>
      </c>
      <c r="AU123" s="95" t="s">
        <v>516</v>
      </c>
      <c r="AV123" s="96">
        <v>117</v>
      </c>
      <c r="AW123" s="235"/>
    </row>
    <row r="124" spans="1:49" ht="18" customHeight="1" x14ac:dyDescent="0.5">
      <c r="A124" s="97">
        <v>118</v>
      </c>
      <c r="B124" s="77" t="s">
        <v>513</v>
      </c>
      <c r="C124" s="349">
        <v>0</v>
      </c>
      <c r="D124" s="349">
        <v>0</v>
      </c>
      <c r="E124" s="349">
        <v>0</v>
      </c>
      <c r="F124" s="349">
        <v>0</v>
      </c>
      <c r="G124" s="349">
        <v>0</v>
      </c>
      <c r="H124" s="349">
        <v>0</v>
      </c>
      <c r="I124" s="349">
        <v>0</v>
      </c>
      <c r="J124" s="349">
        <v>0</v>
      </c>
      <c r="K124" s="349">
        <v>0</v>
      </c>
      <c r="L124" s="349">
        <v>0</v>
      </c>
      <c r="M124" s="349">
        <v>0</v>
      </c>
      <c r="N124" s="349">
        <v>0</v>
      </c>
      <c r="O124" s="349">
        <v>0.20163700000000001</v>
      </c>
      <c r="P124" s="349">
        <v>0</v>
      </c>
      <c r="Q124" s="349">
        <v>0</v>
      </c>
      <c r="R124" s="349">
        <v>0.20163700000000001</v>
      </c>
      <c r="S124" s="350">
        <v>0.20163700000000001</v>
      </c>
      <c r="T124" s="338">
        <v>2.3491650000000002</v>
      </c>
      <c r="U124" s="339">
        <v>1.1343799999999999</v>
      </c>
      <c r="V124" s="455">
        <v>3.059847</v>
      </c>
      <c r="W124" s="455">
        <v>6.5433919999999999</v>
      </c>
      <c r="X124" s="456">
        <v>2.067431</v>
      </c>
      <c r="Y124" s="349">
        <v>2.6299730000000001</v>
      </c>
      <c r="Z124" s="349">
        <v>5.9895069999999997</v>
      </c>
      <c r="AA124" s="349">
        <v>5.0584189999999998</v>
      </c>
      <c r="AB124" s="349">
        <v>13.677899</v>
      </c>
      <c r="AC124" s="349">
        <v>0.98817900000000003</v>
      </c>
      <c r="AD124" s="349">
        <v>1.7047049999999999</v>
      </c>
      <c r="AE124" s="349">
        <v>3.1252300000000002</v>
      </c>
      <c r="AF124" s="349">
        <v>5.8181139999999996</v>
      </c>
      <c r="AG124" s="349">
        <v>1.585299</v>
      </c>
      <c r="AH124" s="349">
        <v>0.80017499999999997</v>
      </c>
      <c r="AI124" s="349">
        <v>0.83737799999999996</v>
      </c>
      <c r="AJ124" s="349">
        <v>3.2228520000000001</v>
      </c>
      <c r="AK124" s="349">
        <v>1.4030229999999999</v>
      </c>
      <c r="AL124" s="349">
        <v>2.200968</v>
      </c>
      <c r="AM124" s="349">
        <v>4.9336200000000003</v>
      </c>
      <c r="AN124" s="349">
        <v>8.5376119999999993</v>
      </c>
      <c r="AO124" s="350">
        <v>31.256475999999999</v>
      </c>
      <c r="AP124" s="454">
        <v>0.25063099999999999</v>
      </c>
      <c r="AQ124" s="455">
        <v>0.14801</v>
      </c>
      <c r="AR124" s="455">
        <v>1.0020000000000001E-3</v>
      </c>
      <c r="AS124" s="455">
        <v>0.399642</v>
      </c>
      <c r="AT124" s="456">
        <v>2.9300000000000002E-4</v>
      </c>
      <c r="AU124" s="98" t="s">
        <v>514</v>
      </c>
      <c r="AV124" s="99">
        <v>118</v>
      </c>
      <c r="AW124" s="235"/>
    </row>
    <row r="125" spans="1:49" ht="18" customHeight="1" x14ac:dyDescent="0.5">
      <c r="A125" s="94">
        <v>119</v>
      </c>
      <c r="B125" s="71" t="s">
        <v>74</v>
      </c>
      <c r="C125" s="347">
        <v>1.8810000000000001E-3</v>
      </c>
      <c r="D125" s="347">
        <v>0.34739100000000001</v>
      </c>
      <c r="E125" s="347">
        <v>2.0947619999999998</v>
      </c>
      <c r="F125" s="347">
        <v>2.4440339999999998</v>
      </c>
      <c r="G125" s="347">
        <v>1.022551</v>
      </c>
      <c r="H125" s="347">
        <v>3.215042</v>
      </c>
      <c r="I125" s="347">
        <v>0.29476799999999997</v>
      </c>
      <c r="J125" s="347">
        <v>4.5323609999999999</v>
      </c>
      <c r="K125" s="347">
        <v>0.79113699999999998</v>
      </c>
      <c r="L125" s="347">
        <v>2.0238830000000001</v>
      </c>
      <c r="M125" s="347">
        <v>11.695558999999999</v>
      </c>
      <c r="N125" s="347">
        <v>14.510579999999999</v>
      </c>
      <c r="O125" s="347">
        <v>3.7989310000000001</v>
      </c>
      <c r="P125" s="347">
        <v>1.0201899999999999</v>
      </c>
      <c r="Q125" s="347">
        <v>1.127265</v>
      </c>
      <c r="R125" s="347">
        <v>5.9463850000000003</v>
      </c>
      <c r="S125" s="348">
        <v>27.43336</v>
      </c>
      <c r="T125" s="336">
        <v>3.3266879999999999</v>
      </c>
      <c r="U125" s="337">
        <v>2.1473550000000001</v>
      </c>
      <c r="V125" s="452">
        <v>0.59664399999999995</v>
      </c>
      <c r="W125" s="452">
        <v>6.0706870000000004</v>
      </c>
      <c r="X125" s="453">
        <v>0.74013799999999996</v>
      </c>
      <c r="Y125" s="347">
        <v>1.1676470000000001</v>
      </c>
      <c r="Z125" s="347">
        <v>2.4089960000000001</v>
      </c>
      <c r="AA125" s="347">
        <v>1.6384129999999999</v>
      </c>
      <c r="AB125" s="347">
        <v>5.2150550000000004</v>
      </c>
      <c r="AC125" s="347">
        <v>4.0277130000000003</v>
      </c>
      <c r="AD125" s="347">
        <v>2.9674680000000002</v>
      </c>
      <c r="AE125" s="347">
        <v>0.77376100000000003</v>
      </c>
      <c r="AF125" s="347">
        <v>7.768942</v>
      </c>
      <c r="AG125" s="347">
        <v>2.1253190000000002</v>
      </c>
      <c r="AH125" s="347">
        <v>2.7982849999999999</v>
      </c>
      <c r="AI125" s="347">
        <v>1.093261</v>
      </c>
      <c r="AJ125" s="347">
        <v>6.0168650000000001</v>
      </c>
      <c r="AK125" s="347">
        <v>0.54088899999999995</v>
      </c>
      <c r="AL125" s="347">
        <v>1.7083429999999999</v>
      </c>
      <c r="AM125" s="347">
        <v>2.5790389999999999</v>
      </c>
      <c r="AN125" s="347">
        <v>4.828271</v>
      </c>
      <c r="AO125" s="348">
        <v>23.829134</v>
      </c>
      <c r="AP125" s="451">
        <v>2.764786</v>
      </c>
      <c r="AQ125" s="452">
        <v>2.907635</v>
      </c>
      <c r="AR125" s="452">
        <v>1.909929</v>
      </c>
      <c r="AS125" s="452">
        <v>7.5823510000000001</v>
      </c>
      <c r="AT125" s="453">
        <v>1.002775</v>
      </c>
      <c r="AU125" s="95" t="s">
        <v>350</v>
      </c>
      <c r="AV125" s="96">
        <v>119</v>
      </c>
      <c r="AW125" s="235"/>
    </row>
    <row r="126" spans="1:49" ht="18" customHeight="1" x14ac:dyDescent="0.5">
      <c r="A126" s="97">
        <v>120</v>
      </c>
      <c r="B126" s="77" t="s">
        <v>511</v>
      </c>
      <c r="C126" s="349">
        <v>84.046839000000006</v>
      </c>
      <c r="D126" s="349">
        <v>116.944796</v>
      </c>
      <c r="E126" s="349">
        <v>143.38780600000001</v>
      </c>
      <c r="F126" s="349">
        <v>344.37944099999999</v>
      </c>
      <c r="G126" s="349">
        <v>69.919889999999995</v>
      </c>
      <c r="H126" s="349">
        <v>83.639266000000006</v>
      </c>
      <c r="I126" s="349">
        <v>132.835228</v>
      </c>
      <c r="J126" s="349">
        <v>286.394384</v>
      </c>
      <c r="K126" s="349">
        <v>83.632441999999998</v>
      </c>
      <c r="L126" s="349">
        <v>2.8142909999999999</v>
      </c>
      <c r="M126" s="349">
        <v>8.0057550000000006</v>
      </c>
      <c r="N126" s="349">
        <v>94.452488000000002</v>
      </c>
      <c r="O126" s="349">
        <v>2.9411610000000001</v>
      </c>
      <c r="P126" s="349">
        <v>9.6754169999999995</v>
      </c>
      <c r="Q126" s="349">
        <v>3.325215</v>
      </c>
      <c r="R126" s="349">
        <v>15.941794</v>
      </c>
      <c r="S126" s="350">
        <v>741.16810699999996</v>
      </c>
      <c r="T126" s="338">
        <v>0.870085</v>
      </c>
      <c r="U126" s="339">
        <v>1.4673</v>
      </c>
      <c r="V126" s="455">
        <v>2.3685260000000001</v>
      </c>
      <c r="W126" s="455">
        <v>4.7059100000000003</v>
      </c>
      <c r="X126" s="456">
        <v>1.5330000000000001E-3</v>
      </c>
      <c r="Y126" s="349">
        <v>2.94171</v>
      </c>
      <c r="Z126" s="349">
        <v>2.1958069999999998</v>
      </c>
      <c r="AA126" s="349">
        <v>1.9508209999999999</v>
      </c>
      <c r="AB126" s="349">
        <v>7.0883370000000001</v>
      </c>
      <c r="AC126" s="349">
        <v>3.1717919999999999</v>
      </c>
      <c r="AD126" s="349">
        <v>2.1541009999999998</v>
      </c>
      <c r="AE126" s="349">
        <v>1.707543</v>
      </c>
      <c r="AF126" s="349">
        <v>7.033436</v>
      </c>
      <c r="AG126" s="349">
        <v>1.8578809999999999</v>
      </c>
      <c r="AH126" s="349">
        <v>0.37490800000000002</v>
      </c>
      <c r="AI126" s="349">
        <v>1.6229789999999999</v>
      </c>
      <c r="AJ126" s="349">
        <v>3.8557679999999999</v>
      </c>
      <c r="AK126" s="349">
        <v>3.379006</v>
      </c>
      <c r="AL126" s="349">
        <v>2.5078450000000001</v>
      </c>
      <c r="AM126" s="349">
        <v>3.0028109999999999</v>
      </c>
      <c r="AN126" s="349">
        <v>8.8896619999999995</v>
      </c>
      <c r="AO126" s="350">
        <v>26.867203</v>
      </c>
      <c r="AP126" s="454">
        <v>0</v>
      </c>
      <c r="AQ126" s="455">
        <v>8.489E-3</v>
      </c>
      <c r="AR126" s="455">
        <v>0</v>
      </c>
      <c r="AS126" s="455">
        <v>8.489E-3</v>
      </c>
      <c r="AT126" s="456">
        <v>0.25467499999999998</v>
      </c>
      <c r="AU126" s="98" t="s">
        <v>512</v>
      </c>
      <c r="AV126" s="99">
        <v>120</v>
      </c>
      <c r="AW126" s="235"/>
    </row>
    <row r="127" spans="1:49" ht="18" customHeight="1" x14ac:dyDescent="0.5">
      <c r="A127" s="94">
        <v>121</v>
      </c>
      <c r="B127" s="71" t="s">
        <v>75</v>
      </c>
      <c r="C127" s="347">
        <v>0</v>
      </c>
      <c r="D127" s="347">
        <v>0</v>
      </c>
      <c r="E127" s="347">
        <v>0</v>
      </c>
      <c r="F127" s="347">
        <v>0</v>
      </c>
      <c r="G127" s="347">
        <v>0.21937499999999999</v>
      </c>
      <c r="H127" s="347">
        <v>0</v>
      </c>
      <c r="I127" s="347">
        <v>0</v>
      </c>
      <c r="J127" s="347">
        <v>0.21937499999999999</v>
      </c>
      <c r="K127" s="347">
        <v>2.1035400000000002</v>
      </c>
      <c r="L127" s="347">
        <v>2.312967</v>
      </c>
      <c r="M127" s="347">
        <v>2.0653239999999999</v>
      </c>
      <c r="N127" s="347">
        <v>6.4818300000000004</v>
      </c>
      <c r="O127" s="347">
        <v>3.0495999999999999</v>
      </c>
      <c r="P127" s="347">
        <v>0</v>
      </c>
      <c r="Q127" s="347">
        <v>0</v>
      </c>
      <c r="R127" s="347">
        <v>3.0495999999999999</v>
      </c>
      <c r="S127" s="348">
        <v>9.7508049999999997</v>
      </c>
      <c r="T127" s="336">
        <v>3.3997269999999999</v>
      </c>
      <c r="U127" s="337">
        <v>3.1054119999999998</v>
      </c>
      <c r="V127" s="452">
        <v>1.5851820000000001</v>
      </c>
      <c r="W127" s="452">
        <v>8.0903200000000002</v>
      </c>
      <c r="X127" s="453">
        <v>0.96867400000000004</v>
      </c>
      <c r="Y127" s="347">
        <v>0.80719099999999999</v>
      </c>
      <c r="Z127" s="347">
        <v>0</v>
      </c>
      <c r="AA127" s="347">
        <v>5.6129999999999999E-3</v>
      </c>
      <c r="AB127" s="347">
        <v>0.81280399999999997</v>
      </c>
      <c r="AC127" s="347">
        <v>7.8602000000000005E-2</v>
      </c>
      <c r="AD127" s="347">
        <v>3.9403000000000001E-2</v>
      </c>
      <c r="AE127" s="347">
        <v>0</v>
      </c>
      <c r="AF127" s="347">
        <v>0.118005</v>
      </c>
      <c r="AG127" s="347">
        <v>4.8849999999999996E-3</v>
      </c>
      <c r="AH127" s="347">
        <v>1.6351999999999998E-2</v>
      </c>
      <c r="AI127" s="347">
        <v>2.7730000000000001E-2</v>
      </c>
      <c r="AJ127" s="347">
        <v>4.8966999999999997E-2</v>
      </c>
      <c r="AK127" s="347">
        <v>1.3884000000000001E-2</v>
      </c>
      <c r="AL127" s="347">
        <v>5.9762999999999997E-2</v>
      </c>
      <c r="AM127" s="347">
        <v>1.6962000000000001E-2</v>
      </c>
      <c r="AN127" s="347">
        <v>9.0608999999999995E-2</v>
      </c>
      <c r="AO127" s="348">
        <v>1.0703860000000001</v>
      </c>
      <c r="AP127" s="451">
        <v>1.5504230000000001</v>
      </c>
      <c r="AQ127" s="452">
        <v>0.32539099999999999</v>
      </c>
      <c r="AR127" s="452">
        <v>0.78297099999999997</v>
      </c>
      <c r="AS127" s="452">
        <v>2.6587860000000001</v>
      </c>
      <c r="AT127" s="453">
        <v>1.108703</v>
      </c>
      <c r="AU127" s="95" t="s">
        <v>353</v>
      </c>
      <c r="AV127" s="96">
        <v>121</v>
      </c>
      <c r="AW127" s="235"/>
    </row>
    <row r="128" spans="1:49" ht="18" customHeight="1" x14ac:dyDescent="0.5">
      <c r="A128" s="97">
        <v>122</v>
      </c>
      <c r="B128" s="77" t="s">
        <v>555</v>
      </c>
      <c r="C128" s="349">
        <v>0</v>
      </c>
      <c r="D128" s="349">
        <v>2.929E-2</v>
      </c>
      <c r="E128" s="349">
        <v>0.24332699999999999</v>
      </c>
      <c r="F128" s="349">
        <v>0.272617</v>
      </c>
      <c r="G128" s="349">
        <v>5.8874999999999997E-2</v>
      </c>
      <c r="H128" s="349">
        <v>0</v>
      </c>
      <c r="I128" s="349">
        <v>8.8807999999999998E-2</v>
      </c>
      <c r="J128" s="349">
        <v>0.14768300000000001</v>
      </c>
      <c r="K128" s="349">
        <v>0.13896</v>
      </c>
      <c r="L128" s="349">
        <v>0.13928299999999999</v>
      </c>
      <c r="M128" s="349">
        <v>6.2303999999999998E-2</v>
      </c>
      <c r="N128" s="349">
        <v>0.34054800000000002</v>
      </c>
      <c r="O128" s="349">
        <v>2.9258730000000002</v>
      </c>
      <c r="P128" s="349">
        <v>0.78801699999999997</v>
      </c>
      <c r="Q128" s="349">
        <v>1.8365670000000001</v>
      </c>
      <c r="R128" s="349">
        <v>5.5504569999999998</v>
      </c>
      <c r="S128" s="350">
        <v>6.3113049999999999</v>
      </c>
      <c r="T128" s="338">
        <v>1.07012</v>
      </c>
      <c r="U128" s="339">
        <v>0.74151999999999996</v>
      </c>
      <c r="V128" s="455">
        <v>1.2421549999999999</v>
      </c>
      <c r="W128" s="455">
        <v>3.053795</v>
      </c>
      <c r="X128" s="456">
        <v>3.2468400000000002</v>
      </c>
      <c r="Y128" s="349">
        <v>6.5698999999999994E-2</v>
      </c>
      <c r="Z128" s="349">
        <v>0</v>
      </c>
      <c r="AA128" s="349">
        <v>2.3050000000000002E-3</v>
      </c>
      <c r="AB128" s="349">
        <v>6.8003999999999995E-2</v>
      </c>
      <c r="AC128" s="349">
        <v>0.10138900000000001</v>
      </c>
      <c r="AD128" s="349">
        <v>0.34955599999999998</v>
      </c>
      <c r="AE128" s="349">
        <v>0</v>
      </c>
      <c r="AF128" s="349">
        <v>0.45094499999999998</v>
      </c>
      <c r="AG128" s="349">
        <v>2.4480000000000001E-3</v>
      </c>
      <c r="AH128" s="349">
        <v>0.28757199999999999</v>
      </c>
      <c r="AI128" s="349">
        <v>6.8599999999999998E-4</v>
      </c>
      <c r="AJ128" s="349">
        <v>0.29070600000000002</v>
      </c>
      <c r="AK128" s="349">
        <v>7.2983000000000006E-2</v>
      </c>
      <c r="AL128" s="349">
        <v>3.6879999999999999E-3</v>
      </c>
      <c r="AM128" s="349">
        <v>6.7199999999999996E-4</v>
      </c>
      <c r="AN128" s="349">
        <v>7.7341999999999994E-2</v>
      </c>
      <c r="AO128" s="350">
        <v>0.88699700000000004</v>
      </c>
      <c r="AP128" s="454">
        <v>1.9999999999999999E-6</v>
      </c>
      <c r="AQ128" s="455">
        <v>1.2822E-2</v>
      </c>
      <c r="AR128" s="455">
        <v>0.98377099999999995</v>
      </c>
      <c r="AS128" s="455">
        <v>0.99659500000000001</v>
      </c>
      <c r="AT128" s="456">
        <v>0.48525800000000002</v>
      </c>
      <c r="AU128" s="98" t="s">
        <v>556</v>
      </c>
      <c r="AV128" s="99">
        <v>122</v>
      </c>
      <c r="AW128" s="235"/>
    </row>
    <row r="129" spans="1:49" ht="18" customHeight="1" x14ac:dyDescent="0.5">
      <c r="A129" s="94">
        <v>123</v>
      </c>
      <c r="B129" s="71" t="s">
        <v>641</v>
      </c>
      <c r="C129" s="347">
        <v>0</v>
      </c>
      <c r="D129" s="347">
        <v>0</v>
      </c>
      <c r="E129" s="347">
        <v>0.18981500000000001</v>
      </c>
      <c r="F129" s="347">
        <v>0.18981500000000001</v>
      </c>
      <c r="G129" s="347">
        <v>0</v>
      </c>
      <c r="H129" s="347">
        <v>3.8268000000000003E-2</v>
      </c>
      <c r="I129" s="347">
        <v>0</v>
      </c>
      <c r="J129" s="347">
        <v>3.8268000000000003E-2</v>
      </c>
      <c r="K129" s="347">
        <v>0</v>
      </c>
      <c r="L129" s="347">
        <v>0.66046199999999999</v>
      </c>
      <c r="M129" s="347">
        <v>0</v>
      </c>
      <c r="N129" s="347">
        <v>0.66046199999999999</v>
      </c>
      <c r="O129" s="347">
        <v>0</v>
      </c>
      <c r="P129" s="347">
        <v>68.367405000000005</v>
      </c>
      <c r="Q129" s="347">
        <v>0</v>
      </c>
      <c r="R129" s="347">
        <v>68.367405000000005</v>
      </c>
      <c r="S129" s="348">
        <v>69.255949999999999</v>
      </c>
      <c r="T129" s="336">
        <v>1.9690129999999999</v>
      </c>
      <c r="U129" s="337">
        <v>3.0714579999999998</v>
      </c>
      <c r="V129" s="452">
        <v>1.5518149999999999</v>
      </c>
      <c r="W129" s="452">
        <v>6.5922850000000004</v>
      </c>
      <c r="X129" s="453">
        <v>3.7357629999999999</v>
      </c>
      <c r="Y129" s="347">
        <v>3.7180149999999998</v>
      </c>
      <c r="Z129" s="347">
        <v>2.7553480000000001</v>
      </c>
      <c r="AA129" s="347">
        <v>2.4447950000000001</v>
      </c>
      <c r="AB129" s="347">
        <v>8.918158</v>
      </c>
      <c r="AC129" s="347">
        <v>1.2944530000000001</v>
      </c>
      <c r="AD129" s="347">
        <v>3.1249280000000002</v>
      </c>
      <c r="AE129" s="347">
        <v>1.1945509999999999</v>
      </c>
      <c r="AF129" s="347">
        <v>5.6139320000000001</v>
      </c>
      <c r="AG129" s="347">
        <v>2.3795250000000001</v>
      </c>
      <c r="AH129" s="347">
        <v>1.540413</v>
      </c>
      <c r="AI129" s="347">
        <v>2.0901730000000001</v>
      </c>
      <c r="AJ129" s="347">
        <v>6.0101100000000001</v>
      </c>
      <c r="AK129" s="347">
        <v>5.3645800000000001</v>
      </c>
      <c r="AL129" s="347">
        <v>5.6092659999999999</v>
      </c>
      <c r="AM129" s="347">
        <v>1.6217330000000001</v>
      </c>
      <c r="AN129" s="347">
        <v>12.595578</v>
      </c>
      <c r="AO129" s="348">
        <v>33.137779000000002</v>
      </c>
      <c r="AP129" s="451">
        <v>5.8820000000000001E-3</v>
      </c>
      <c r="AQ129" s="452">
        <v>5.6769999999999998E-3</v>
      </c>
      <c r="AR129" s="452">
        <v>0.26470399999999999</v>
      </c>
      <c r="AS129" s="452">
        <v>0.27626299999999998</v>
      </c>
      <c r="AT129" s="453">
        <v>0.64583599999999997</v>
      </c>
      <c r="AU129" s="95" t="s">
        <v>642</v>
      </c>
      <c r="AV129" s="96">
        <v>123</v>
      </c>
      <c r="AW129" s="235"/>
    </row>
    <row r="130" spans="1:49" ht="18" customHeight="1" x14ac:dyDescent="0.5">
      <c r="A130" s="97">
        <v>124</v>
      </c>
      <c r="B130" s="77" t="s">
        <v>639</v>
      </c>
      <c r="C130" s="349">
        <v>2.6905450000000002</v>
      </c>
      <c r="D130" s="349">
        <v>2.1956190000000002</v>
      </c>
      <c r="E130" s="349">
        <v>1.9198850000000001</v>
      </c>
      <c r="F130" s="349">
        <v>6.8060489999999998</v>
      </c>
      <c r="G130" s="349">
        <v>2.3992979999999999</v>
      </c>
      <c r="H130" s="349">
        <v>2.5872419999999998</v>
      </c>
      <c r="I130" s="349">
        <v>4.0048110000000001</v>
      </c>
      <c r="J130" s="349">
        <v>8.9913509999999999</v>
      </c>
      <c r="K130" s="349">
        <v>3.8664830000000001</v>
      </c>
      <c r="L130" s="349">
        <v>2.7683270000000002</v>
      </c>
      <c r="M130" s="349">
        <v>2.8181780000000001</v>
      </c>
      <c r="N130" s="349">
        <v>9.4529879999999995</v>
      </c>
      <c r="O130" s="349">
        <v>1.3122180000000001</v>
      </c>
      <c r="P130" s="349">
        <v>3.3662420000000002</v>
      </c>
      <c r="Q130" s="349">
        <v>3.3058290000000001</v>
      </c>
      <c r="R130" s="349">
        <v>7.9842890000000004</v>
      </c>
      <c r="S130" s="350">
        <v>33.234676999999998</v>
      </c>
      <c r="T130" s="338">
        <v>8.8284040000000008</v>
      </c>
      <c r="U130" s="339">
        <v>5.7379239999999996</v>
      </c>
      <c r="V130" s="455">
        <v>1.709166</v>
      </c>
      <c r="W130" s="455">
        <v>16.275494999999999</v>
      </c>
      <c r="X130" s="456">
        <v>1.356473</v>
      </c>
      <c r="Y130" s="349">
        <v>7.7188999999999994E-2</v>
      </c>
      <c r="Z130" s="349">
        <v>0.91531300000000004</v>
      </c>
      <c r="AA130" s="349">
        <v>0.157028</v>
      </c>
      <c r="AB130" s="349">
        <v>1.1495299999999999</v>
      </c>
      <c r="AC130" s="349">
        <v>0.29972900000000002</v>
      </c>
      <c r="AD130" s="349">
        <v>5.3546999999999997E-2</v>
      </c>
      <c r="AE130" s="349">
        <v>6.4570000000000002E-2</v>
      </c>
      <c r="AF130" s="349">
        <v>0.417846</v>
      </c>
      <c r="AG130" s="349">
        <v>4.2719999999999998E-3</v>
      </c>
      <c r="AH130" s="349">
        <v>0.111126</v>
      </c>
      <c r="AI130" s="349">
        <v>0.52050700000000005</v>
      </c>
      <c r="AJ130" s="349">
        <v>0.63590599999999997</v>
      </c>
      <c r="AK130" s="349">
        <v>0.58759099999999997</v>
      </c>
      <c r="AL130" s="349">
        <v>0.18962100000000001</v>
      </c>
      <c r="AM130" s="349">
        <v>0.384712</v>
      </c>
      <c r="AN130" s="349">
        <v>1.161924</v>
      </c>
      <c r="AO130" s="350">
        <v>3.3652060000000001</v>
      </c>
      <c r="AP130" s="454">
        <v>0</v>
      </c>
      <c r="AQ130" s="455">
        <v>0</v>
      </c>
      <c r="AR130" s="455">
        <v>0</v>
      </c>
      <c r="AS130" s="455">
        <v>0</v>
      </c>
      <c r="AT130" s="456">
        <v>0</v>
      </c>
      <c r="AU130" s="98" t="s">
        <v>640</v>
      </c>
      <c r="AV130" s="99">
        <v>124</v>
      </c>
      <c r="AW130" s="235"/>
    </row>
    <row r="131" spans="1:49" ht="18" customHeight="1" x14ac:dyDescent="0.5">
      <c r="A131" s="94">
        <v>125</v>
      </c>
      <c r="B131" s="71" t="s">
        <v>166</v>
      </c>
      <c r="C131" s="347">
        <v>1.4344539999999999</v>
      </c>
      <c r="D131" s="347">
        <v>0.20219500000000001</v>
      </c>
      <c r="E131" s="347">
        <v>0.407225</v>
      </c>
      <c r="F131" s="347">
        <v>2.0438740000000002</v>
      </c>
      <c r="G131" s="347">
        <v>0.13390199999999999</v>
      </c>
      <c r="H131" s="347">
        <v>0.67206999999999995</v>
      </c>
      <c r="I131" s="347">
        <v>0.37754300000000002</v>
      </c>
      <c r="J131" s="347">
        <v>1.1835150000000001</v>
      </c>
      <c r="K131" s="347">
        <v>0.22239100000000001</v>
      </c>
      <c r="L131" s="347">
        <v>3.539784</v>
      </c>
      <c r="M131" s="347">
        <v>0.175146</v>
      </c>
      <c r="N131" s="347">
        <v>3.9373209999999998</v>
      </c>
      <c r="O131" s="347">
        <v>0.739653</v>
      </c>
      <c r="P131" s="347">
        <v>3.0979290000000002</v>
      </c>
      <c r="Q131" s="347">
        <v>1.980642</v>
      </c>
      <c r="R131" s="347">
        <v>5.8182239999999998</v>
      </c>
      <c r="S131" s="348">
        <v>12.982934</v>
      </c>
      <c r="T131" s="336">
        <v>0.44059999999999999</v>
      </c>
      <c r="U131" s="337">
        <v>1.7235590000000001</v>
      </c>
      <c r="V131" s="452">
        <v>6.4198000000000005E-2</v>
      </c>
      <c r="W131" s="452">
        <v>2.2283569999999999</v>
      </c>
      <c r="X131" s="453">
        <v>1.8767450000000001</v>
      </c>
      <c r="Y131" s="347">
        <v>6.7000000000000002E-5</v>
      </c>
      <c r="Z131" s="347">
        <v>4.6976999999999998E-2</v>
      </c>
      <c r="AA131" s="347">
        <v>1E-4</v>
      </c>
      <c r="AB131" s="347">
        <v>4.7142999999999997E-2</v>
      </c>
      <c r="AC131" s="347">
        <v>0</v>
      </c>
      <c r="AD131" s="347">
        <v>2.7100000000000002E-3</v>
      </c>
      <c r="AE131" s="347">
        <v>0</v>
      </c>
      <c r="AF131" s="347">
        <v>2.7100000000000002E-3</v>
      </c>
      <c r="AG131" s="347">
        <v>0</v>
      </c>
      <c r="AH131" s="347">
        <v>6.3051999999999997E-2</v>
      </c>
      <c r="AI131" s="347">
        <v>7.4679999999999998E-3</v>
      </c>
      <c r="AJ131" s="347">
        <v>7.0518999999999998E-2</v>
      </c>
      <c r="AK131" s="347">
        <v>0.14654500000000001</v>
      </c>
      <c r="AL131" s="347">
        <v>6.4453999999999997E-2</v>
      </c>
      <c r="AM131" s="347">
        <v>7.2779999999999997E-3</v>
      </c>
      <c r="AN131" s="347">
        <v>0.218277</v>
      </c>
      <c r="AO131" s="348">
        <v>0.33865000000000001</v>
      </c>
      <c r="AP131" s="451">
        <v>8.1098320000000008</v>
      </c>
      <c r="AQ131" s="452">
        <v>4.5865109999999998</v>
      </c>
      <c r="AR131" s="452">
        <v>1.6420459999999999</v>
      </c>
      <c r="AS131" s="452">
        <v>14.33839</v>
      </c>
      <c r="AT131" s="453">
        <v>1.2365870000000001</v>
      </c>
      <c r="AU131" s="95" t="s">
        <v>358</v>
      </c>
      <c r="AV131" s="96">
        <v>125</v>
      </c>
      <c r="AW131" s="235"/>
    </row>
    <row r="132" spans="1:49" ht="18" customHeight="1" x14ac:dyDescent="0.5">
      <c r="A132" s="97">
        <v>126</v>
      </c>
      <c r="B132" s="77" t="s">
        <v>711</v>
      </c>
      <c r="C132" s="349">
        <v>0</v>
      </c>
      <c r="D132" s="349">
        <v>0</v>
      </c>
      <c r="E132" s="349">
        <v>0</v>
      </c>
      <c r="F132" s="349">
        <v>0</v>
      </c>
      <c r="G132" s="349">
        <v>0</v>
      </c>
      <c r="H132" s="349">
        <v>0</v>
      </c>
      <c r="I132" s="349">
        <v>0</v>
      </c>
      <c r="J132" s="349">
        <v>0</v>
      </c>
      <c r="K132" s="349">
        <v>0</v>
      </c>
      <c r="L132" s="349">
        <v>0</v>
      </c>
      <c r="M132" s="349">
        <v>0</v>
      </c>
      <c r="N132" s="349">
        <v>0</v>
      </c>
      <c r="O132" s="349">
        <v>0</v>
      </c>
      <c r="P132" s="349">
        <v>0</v>
      </c>
      <c r="Q132" s="349">
        <v>0</v>
      </c>
      <c r="R132" s="349">
        <v>0</v>
      </c>
      <c r="S132" s="350">
        <v>0</v>
      </c>
      <c r="T132" s="338">
        <v>1.1590929999999999</v>
      </c>
      <c r="U132" s="339">
        <v>0</v>
      </c>
      <c r="V132" s="455">
        <v>1.326902</v>
      </c>
      <c r="W132" s="455">
        <v>2.485995</v>
      </c>
      <c r="X132" s="456">
        <v>2.9766219999999999</v>
      </c>
      <c r="Y132" s="349">
        <v>30.533010000000001</v>
      </c>
      <c r="Z132" s="349">
        <v>18.741063</v>
      </c>
      <c r="AA132" s="349">
        <v>2.6802169999999998</v>
      </c>
      <c r="AB132" s="349">
        <v>51.95429</v>
      </c>
      <c r="AC132" s="349">
        <v>0.40372200000000003</v>
      </c>
      <c r="AD132" s="349">
        <v>69.819811000000001</v>
      </c>
      <c r="AE132" s="349">
        <v>19.803304000000001</v>
      </c>
      <c r="AF132" s="349">
        <v>90.026837</v>
      </c>
      <c r="AG132" s="349">
        <v>0.27099200000000001</v>
      </c>
      <c r="AH132" s="349">
        <v>32.923834999999997</v>
      </c>
      <c r="AI132" s="349">
        <v>0.52795899999999996</v>
      </c>
      <c r="AJ132" s="349">
        <v>33.722785999999999</v>
      </c>
      <c r="AK132" s="349">
        <v>1.115024</v>
      </c>
      <c r="AL132" s="349">
        <v>0.32733499999999999</v>
      </c>
      <c r="AM132" s="349">
        <v>33.511668999999998</v>
      </c>
      <c r="AN132" s="349">
        <v>34.954028000000001</v>
      </c>
      <c r="AO132" s="350">
        <v>210.65794099999999</v>
      </c>
      <c r="AP132" s="454">
        <v>0.28420299999999998</v>
      </c>
      <c r="AQ132" s="455">
        <v>0.26028200000000001</v>
      </c>
      <c r="AR132" s="455">
        <v>0.278864</v>
      </c>
      <c r="AS132" s="455">
        <v>0.82334799999999997</v>
      </c>
      <c r="AT132" s="456">
        <v>6.3277E-2</v>
      </c>
      <c r="AU132" s="98" t="s">
        <v>716</v>
      </c>
      <c r="AV132" s="99">
        <v>126</v>
      </c>
      <c r="AW132" s="235"/>
    </row>
    <row r="133" spans="1:49" ht="18" customHeight="1" x14ac:dyDescent="0.5">
      <c r="A133" s="94">
        <v>127</v>
      </c>
      <c r="B133" s="71" t="s">
        <v>633</v>
      </c>
      <c r="C133" s="347">
        <v>0.388295</v>
      </c>
      <c r="D133" s="347">
        <v>1.6533340000000001</v>
      </c>
      <c r="E133" s="347">
        <v>0.23586399999999999</v>
      </c>
      <c r="F133" s="347">
        <v>2.2774939999999999</v>
      </c>
      <c r="G133" s="347">
        <v>0.18990799999999999</v>
      </c>
      <c r="H133" s="347">
        <v>1.181684</v>
      </c>
      <c r="I133" s="347">
        <v>0.27692600000000001</v>
      </c>
      <c r="J133" s="347">
        <v>1.6485179999999999</v>
      </c>
      <c r="K133" s="347">
        <v>1.2752410000000001</v>
      </c>
      <c r="L133" s="347">
        <v>0.22931599999999999</v>
      </c>
      <c r="M133" s="347">
        <v>0.460511</v>
      </c>
      <c r="N133" s="347">
        <v>1.965069</v>
      </c>
      <c r="O133" s="347">
        <v>1.0482560000000001</v>
      </c>
      <c r="P133" s="347">
        <v>2.0613700000000001</v>
      </c>
      <c r="Q133" s="347">
        <v>1.9532350000000001</v>
      </c>
      <c r="R133" s="347">
        <v>5.0628609999999998</v>
      </c>
      <c r="S133" s="348">
        <v>10.953941</v>
      </c>
      <c r="T133" s="336">
        <v>0</v>
      </c>
      <c r="U133" s="337">
        <v>0</v>
      </c>
      <c r="V133" s="452">
        <v>0</v>
      </c>
      <c r="W133" s="452">
        <v>0</v>
      </c>
      <c r="X133" s="453">
        <v>0</v>
      </c>
      <c r="Y133" s="347">
        <v>2.6326010000000002</v>
      </c>
      <c r="Z133" s="347">
        <v>5.5936180000000002</v>
      </c>
      <c r="AA133" s="347">
        <v>6.0876539999999997</v>
      </c>
      <c r="AB133" s="347">
        <v>14.313872999999999</v>
      </c>
      <c r="AC133" s="347">
        <v>4.0333009999999998</v>
      </c>
      <c r="AD133" s="347">
        <v>53.162965</v>
      </c>
      <c r="AE133" s="347">
        <v>7.8634959999999996</v>
      </c>
      <c r="AF133" s="347">
        <v>65.059762000000006</v>
      </c>
      <c r="AG133" s="347">
        <v>3.5060120000000001</v>
      </c>
      <c r="AH133" s="347">
        <v>5.05002</v>
      </c>
      <c r="AI133" s="347">
        <v>3.5507430000000002</v>
      </c>
      <c r="AJ133" s="347">
        <v>12.106775000000001</v>
      </c>
      <c r="AK133" s="347">
        <v>4.4659040000000001</v>
      </c>
      <c r="AL133" s="347">
        <v>4.662852</v>
      </c>
      <c r="AM133" s="347">
        <v>4.093</v>
      </c>
      <c r="AN133" s="347">
        <v>13.221755999999999</v>
      </c>
      <c r="AO133" s="348">
        <v>104.702167</v>
      </c>
      <c r="AP133" s="451">
        <v>66.991482000000005</v>
      </c>
      <c r="AQ133" s="452">
        <v>2.3062109999999998</v>
      </c>
      <c r="AR133" s="452">
        <v>1.589852</v>
      </c>
      <c r="AS133" s="452">
        <v>70.887545000000003</v>
      </c>
      <c r="AT133" s="453">
        <v>3.854905</v>
      </c>
      <c r="AU133" s="95" t="s">
        <v>634</v>
      </c>
      <c r="AV133" s="96">
        <v>127</v>
      </c>
      <c r="AW133" s="235"/>
    </row>
    <row r="134" spans="1:49" ht="18" customHeight="1" x14ac:dyDescent="0.5">
      <c r="A134" s="97">
        <v>128</v>
      </c>
      <c r="B134" s="77" t="s">
        <v>159</v>
      </c>
      <c r="C134" s="349">
        <v>0</v>
      </c>
      <c r="D134" s="349">
        <v>0</v>
      </c>
      <c r="E134" s="349">
        <v>0</v>
      </c>
      <c r="F134" s="349">
        <v>0</v>
      </c>
      <c r="G134" s="349">
        <v>0</v>
      </c>
      <c r="H134" s="349">
        <v>0</v>
      </c>
      <c r="I134" s="349">
        <v>0</v>
      </c>
      <c r="J134" s="349">
        <v>0</v>
      </c>
      <c r="K134" s="349">
        <v>0</v>
      </c>
      <c r="L134" s="349">
        <v>0</v>
      </c>
      <c r="M134" s="349">
        <v>0</v>
      </c>
      <c r="N134" s="349">
        <v>0</v>
      </c>
      <c r="O134" s="349">
        <v>0</v>
      </c>
      <c r="P134" s="349">
        <v>0</v>
      </c>
      <c r="Q134" s="349">
        <v>0</v>
      </c>
      <c r="R134" s="349">
        <v>0</v>
      </c>
      <c r="S134" s="350">
        <v>0</v>
      </c>
      <c r="T134" s="338">
        <v>9.7820049999999998</v>
      </c>
      <c r="U134" s="339">
        <v>1.858644</v>
      </c>
      <c r="V134" s="455">
        <v>0.34364400000000001</v>
      </c>
      <c r="W134" s="455">
        <v>11.984292999999999</v>
      </c>
      <c r="X134" s="456">
        <v>2.4246720000000002</v>
      </c>
      <c r="Y134" s="349">
        <v>0.49510900000000002</v>
      </c>
      <c r="Z134" s="349">
        <v>0.68418500000000004</v>
      </c>
      <c r="AA134" s="349">
        <v>0.65369999999999995</v>
      </c>
      <c r="AB134" s="349">
        <v>1.8329930000000001</v>
      </c>
      <c r="AC134" s="349">
        <v>2.0616430000000001</v>
      </c>
      <c r="AD134" s="349">
        <v>2.8253970000000002</v>
      </c>
      <c r="AE134" s="349">
        <v>1.399065</v>
      </c>
      <c r="AF134" s="349">
        <v>6.2861039999999999</v>
      </c>
      <c r="AG134" s="349">
        <v>2.658471</v>
      </c>
      <c r="AH134" s="349">
        <v>4.2465120000000001</v>
      </c>
      <c r="AI134" s="349">
        <v>6.5463589999999998</v>
      </c>
      <c r="AJ134" s="349">
        <v>13.451340999999999</v>
      </c>
      <c r="AK134" s="349">
        <v>1.9317150000000001</v>
      </c>
      <c r="AL134" s="349">
        <v>0.36055100000000001</v>
      </c>
      <c r="AM134" s="349">
        <v>0.69528199999999996</v>
      </c>
      <c r="AN134" s="349">
        <v>2.9875470000000002</v>
      </c>
      <c r="AO134" s="350">
        <v>24.557986</v>
      </c>
      <c r="AP134" s="454">
        <v>1.5729850000000001</v>
      </c>
      <c r="AQ134" s="455">
        <v>1.4038649999999999</v>
      </c>
      <c r="AR134" s="455">
        <v>1.2434339999999999</v>
      </c>
      <c r="AS134" s="455">
        <v>4.2202840000000004</v>
      </c>
      <c r="AT134" s="456">
        <v>1.173054</v>
      </c>
      <c r="AU134" s="98" t="s">
        <v>292</v>
      </c>
      <c r="AV134" s="99">
        <v>128</v>
      </c>
      <c r="AW134" s="235"/>
    </row>
    <row r="135" spans="1:49" ht="18" customHeight="1" x14ac:dyDescent="0.5">
      <c r="A135" s="94">
        <v>129</v>
      </c>
      <c r="B135" s="71" t="s">
        <v>714</v>
      </c>
      <c r="C135" s="347">
        <v>0.77807000000000004</v>
      </c>
      <c r="D135" s="347">
        <v>2.29915</v>
      </c>
      <c r="E135" s="347">
        <v>3.4742540000000002</v>
      </c>
      <c r="F135" s="347">
        <v>6.5514739999999998</v>
      </c>
      <c r="G135" s="347">
        <v>1.899624</v>
      </c>
      <c r="H135" s="347">
        <v>3.6550099999999999</v>
      </c>
      <c r="I135" s="347">
        <v>3.145016</v>
      </c>
      <c r="J135" s="347">
        <v>8.6996490000000009</v>
      </c>
      <c r="K135" s="347">
        <v>3.457036</v>
      </c>
      <c r="L135" s="347">
        <v>4.5894079999999997</v>
      </c>
      <c r="M135" s="347">
        <v>2.784459</v>
      </c>
      <c r="N135" s="347">
        <v>10.830902999999999</v>
      </c>
      <c r="O135" s="347">
        <v>1.99447</v>
      </c>
      <c r="P135" s="347">
        <v>0.697577</v>
      </c>
      <c r="Q135" s="347">
        <v>1.6124149999999999</v>
      </c>
      <c r="R135" s="347">
        <v>4.3044630000000002</v>
      </c>
      <c r="S135" s="348">
        <v>30.386489000000001</v>
      </c>
      <c r="T135" s="336">
        <v>0</v>
      </c>
      <c r="U135" s="337">
        <v>0</v>
      </c>
      <c r="V135" s="452">
        <v>0</v>
      </c>
      <c r="W135" s="452">
        <v>0</v>
      </c>
      <c r="X135" s="453">
        <v>0</v>
      </c>
      <c r="Y135" s="347">
        <v>0</v>
      </c>
      <c r="Z135" s="347">
        <v>0</v>
      </c>
      <c r="AA135" s="347">
        <v>0</v>
      </c>
      <c r="AB135" s="347">
        <v>0</v>
      </c>
      <c r="AC135" s="347">
        <v>0.69617799999999996</v>
      </c>
      <c r="AD135" s="347">
        <v>0.16362499999999999</v>
      </c>
      <c r="AE135" s="347">
        <v>4.0499999999999998E-3</v>
      </c>
      <c r="AF135" s="347">
        <v>0.86385299999999998</v>
      </c>
      <c r="AG135" s="347">
        <v>0.762768</v>
      </c>
      <c r="AH135" s="347">
        <v>0.27819100000000002</v>
      </c>
      <c r="AI135" s="347">
        <v>7.9537999999999998E-2</v>
      </c>
      <c r="AJ135" s="347">
        <v>1.1204970000000001</v>
      </c>
      <c r="AK135" s="347">
        <v>0.32782800000000001</v>
      </c>
      <c r="AL135" s="347">
        <v>0.42816500000000002</v>
      </c>
      <c r="AM135" s="347">
        <v>8.6029999999999995E-3</v>
      </c>
      <c r="AN135" s="347">
        <v>0.76459600000000005</v>
      </c>
      <c r="AO135" s="348">
        <v>2.7489460000000001</v>
      </c>
      <c r="AP135" s="451">
        <v>0.58589100000000005</v>
      </c>
      <c r="AQ135" s="452">
        <v>0.208791</v>
      </c>
      <c r="AR135" s="452">
        <v>1.4595940000000001</v>
      </c>
      <c r="AS135" s="452">
        <v>2.2542749999999998</v>
      </c>
      <c r="AT135" s="453">
        <v>3.1133999999999998E-2</v>
      </c>
      <c r="AU135" s="95" t="s">
        <v>715</v>
      </c>
      <c r="AV135" s="96">
        <v>129</v>
      </c>
      <c r="AW135" s="235"/>
    </row>
    <row r="136" spans="1:49" ht="18" customHeight="1" x14ac:dyDescent="0.5">
      <c r="A136" s="97">
        <v>130</v>
      </c>
      <c r="B136" s="77" t="s">
        <v>164</v>
      </c>
      <c r="C136" s="349">
        <v>2.0630419999999998</v>
      </c>
      <c r="D136" s="349">
        <v>8.7517619999999994</v>
      </c>
      <c r="E136" s="349">
        <v>0.95630300000000001</v>
      </c>
      <c r="F136" s="349">
        <v>11.771107000000001</v>
      </c>
      <c r="G136" s="349">
        <v>5.5271600000000003</v>
      </c>
      <c r="H136" s="349">
        <v>1.615821</v>
      </c>
      <c r="I136" s="349">
        <v>8.1408719999999999</v>
      </c>
      <c r="J136" s="349">
        <v>15.283853000000001</v>
      </c>
      <c r="K136" s="349">
        <v>1.6259479999999999</v>
      </c>
      <c r="L136" s="349">
        <v>0.76485899999999996</v>
      </c>
      <c r="M136" s="349">
        <v>1.2415879999999999</v>
      </c>
      <c r="N136" s="349">
        <v>3.6323949999999998</v>
      </c>
      <c r="O136" s="349">
        <v>1.7305010000000001</v>
      </c>
      <c r="P136" s="349">
        <v>1.2026829999999999</v>
      </c>
      <c r="Q136" s="349">
        <v>3.3402509999999999</v>
      </c>
      <c r="R136" s="349">
        <v>6.2734350000000001</v>
      </c>
      <c r="S136" s="350">
        <v>36.960790000000003</v>
      </c>
      <c r="T136" s="338">
        <v>1.628109</v>
      </c>
      <c r="U136" s="339">
        <v>2.2959149999999999</v>
      </c>
      <c r="V136" s="455">
        <v>0.427342</v>
      </c>
      <c r="W136" s="455">
        <v>4.3513669999999998</v>
      </c>
      <c r="X136" s="456">
        <v>1.9553320000000001</v>
      </c>
      <c r="Y136" s="349">
        <v>4.8261029999999998</v>
      </c>
      <c r="Z136" s="349">
        <v>0.48849300000000001</v>
      </c>
      <c r="AA136" s="349">
        <v>1.412385</v>
      </c>
      <c r="AB136" s="349">
        <v>6.7269810000000003</v>
      </c>
      <c r="AC136" s="349">
        <v>0.23944299999999999</v>
      </c>
      <c r="AD136" s="349">
        <v>2.567456</v>
      </c>
      <c r="AE136" s="349">
        <v>1.010038</v>
      </c>
      <c r="AF136" s="349">
        <v>3.8169369999999998</v>
      </c>
      <c r="AG136" s="349">
        <v>0.95551900000000001</v>
      </c>
      <c r="AH136" s="349">
        <v>9.1859219999999997</v>
      </c>
      <c r="AI136" s="349">
        <v>6.4307550000000004</v>
      </c>
      <c r="AJ136" s="349">
        <v>16.572196000000002</v>
      </c>
      <c r="AK136" s="349">
        <v>4.107564</v>
      </c>
      <c r="AL136" s="349">
        <v>0.90343200000000001</v>
      </c>
      <c r="AM136" s="349">
        <v>3.8908670000000001</v>
      </c>
      <c r="AN136" s="349">
        <v>8.9018639999999998</v>
      </c>
      <c r="AO136" s="350">
        <v>36.017977000000002</v>
      </c>
      <c r="AP136" s="454">
        <v>3.5163700000000002</v>
      </c>
      <c r="AQ136" s="455">
        <v>1.767091</v>
      </c>
      <c r="AR136" s="455">
        <v>0.89546700000000001</v>
      </c>
      <c r="AS136" s="455">
        <v>6.1789269999999998</v>
      </c>
      <c r="AT136" s="456">
        <v>1.4913529999999999</v>
      </c>
      <c r="AU136" s="98" t="s">
        <v>357</v>
      </c>
      <c r="AV136" s="99">
        <v>130</v>
      </c>
      <c r="AW136" s="235"/>
    </row>
    <row r="137" spans="1:49" ht="18" customHeight="1" x14ac:dyDescent="0.5">
      <c r="A137" s="94">
        <v>131</v>
      </c>
      <c r="B137" s="71" t="s">
        <v>712</v>
      </c>
      <c r="C137" s="347">
        <v>4.6397440000000003</v>
      </c>
      <c r="D137" s="347">
        <v>0.71124799999999999</v>
      </c>
      <c r="E137" s="347">
        <v>2.514567</v>
      </c>
      <c r="F137" s="347">
        <v>7.8655590000000002</v>
      </c>
      <c r="G137" s="347">
        <v>4.8608190000000002</v>
      </c>
      <c r="H137" s="347">
        <v>2.815137</v>
      </c>
      <c r="I137" s="347">
        <v>1.568201</v>
      </c>
      <c r="J137" s="347">
        <v>9.2441569999999995</v>
      </c>
      <c r="K137" s="347">
        <v>3.0119769999999999</v>
      </c>
      <c r="L137" s="347">
        <v>6.6816930000000001</v>
      </c>
      <c r="M137" s="347">
        <v>2.5908150000000001</v>
      </c>
      <c r="N137" s="347">
        <v>12.284484000000001</v>
      </c>
      <c r="O137" s="347">
        <v>3.5448040000000001</v>
      </c>
      <c r="P137" s="347">
        <v>5.5431290000000004</v>
      </c>
      <c r="Q137" s="347">
        <v>3.1824080000000001</v>
      </c>
      <c r="R137" s="347">
        <v>12.270341</v>
      </c>
      <c r="S137" s="348">
        <v>41.664541</v>
      </c>
      <c r="T137" s="336">
        <v>0</v>
      </c>
      <c r="U137" s="337">
        <v>0</v>
      </c>
      <c r="V137" s="452">
        <v>1.108689</v>
      </c>
      <c r="W137" s="452">
        <v>1.108689</v>
      </c>
      <c r="X137" s="453">
        <v>0</v>
      </c>
      <c r="Y137" s="347">
        <v>0.609151</v>
      </c>
      <c r="Z137" s="347">
        <v>1.0024</v>
      </c>
      <c r="AA137" s="347">
        <v>2.4521000000000001E-2</v>
      </c>
      <c r="AB137" s="347">
        <v>1.636072</v>
      </c>
      <c r="AC137" s="347">
        <v>0.51113900000000001</v>
      </c>
      <c r="AD137" s="347">
        <v>0.77673099999999995</v>
      </c>
      <c r="AE137" s="347">
        <v>24.981072000000001</v>
      </c>
      <c r="AF137" s="347">
        <v>26.268941999999999</v>
      </c>
      <c r="AG137" s="347">
        <v>0.56767699999999999</v>
      </c>
      <c r="AH137" s="347">
        <v>2.5218449999999999</v>
      </c>
      <c r="AI137" s="347">
        <v>0.43300499999999997</v>
      </c>
      <c r="AJ137" s="347">
        <v>3.522526</v>
      </c>
      <c r="AK137" s="347">
        <v>1.9581999999999999E-2</v>
      </c>
      <c r="AL137" s="347">
        <v>2.0983999999999999E-2</v>
      </c>
      <c r="AM137" s="347">
        <v>3.8449999999999999E-3</v>
      </c>
      <c r="AN137" s="347">
        <v>4.4412E-2</v>
      </c>
      <c r="AO137" s="348">
        <v>31.471952000000002</v>
      </c>
      <c r="AP137" s="451">
        <v>0</v>
      </c>
      <c r="AQ137" s="452">
        <v>0</v>
      </c>
      <c r="AR137" s="452">
        <v>0</v>
      </c>
      <c r="AS137" s="452">
        <v>0</v>
      </c>
      <c r="AT137" s="453">
        <v>0</v>
      </c>
      <c r="AU137" s="95" t="s">
        <v>717</v>
      </c>
      <c r="AV137" s="96">
        <v>131</v>
      </c>
      <c r="AW137" s="235"/>
    </row>
    <row r="138" spans="1:49" ht="18" customHeight="1" x14ac:dyDescent="0.5">
      <c r="A138" s="97">
        <v>132</v>
      </c>
      <c r="B138" s="77" t="s">
        <v>127</v>
      </c>
      <c r="C138" s="349">
        <v>0.718665</v>
      </c>
      <c r="D138" s="349">
        <v>7.9303999999999999E-2</v>
      </c>
      <c r="E138" s="349">
        <v>0</v>
      </c>
      <c r="F138" s="349">
        <v>0.79796900000000004</v>
      </c>
      <c r="G138" s="349">
        <v>0.34118700000000002</v>
      </c>
      <c r="H138" s="349">
        <v>0</v>
      </c>
      <c r="I138" s="349">
        <v>0.216196</v>
      </c>
      <c r="J138" s="349">
        <v>0.55738200000000004</v>
      </c>
      <c r="K138" s="349">
        <v>0.51690599999999998</v>
      </c>
      <c r="L138" s="349">
        <v>2.8860000000000001E-3</v>
      </c>
      <c r="M138" s="349">
        <v>0</v>
      </c>
      <c r="N138" s="349">
        <v>0.519791</v>
      </c>
      <c r="O138" s="349">
        <v>0.57332899999999998</v>
      </c>
      <c r="P138" s="349">
        <v>0.44120900000000002</v>
      </c>
      <c r="Q138" s="349">
        <v>0.45854600000000001</v>
      </c>
      <c r="R138" s="349">
        <v>1.4730840000000001</v>
      </c>
      <c r="S138" s="350">
        <v>3.3482270000000001</v>
      </c>
      <c r="T138" s="338">
        <v>0.29459999999999997</v>
      </c>
      <c r="U138" s="339">
        <v>0</v>
      </c>
      <c r="V138" s="455">
        <v>0</v>
      </c>
      <c r="W138" s="455">
        <v>0.29459999999999997</v>
      </c>
      <c r="X138" s="456">
        <v>0</v>
      </c>
      <c r="Y138" s="349">
        <v>3.0783999999999999E-2</v>
      </c>
      <c r="Z138" s="349">
        <v>2.5818000000000001E-2</v>
      </c>
      <c r="AA138" s="349">
        <v>1.2070000000000001E-2</v>
      </c>
      <c r="AB138" s="349">
        <v>6.8671999999999997E-2</v>
      </c>
      <c r="AC138" s="349">
        <v>1.6463999999999999E-2</v>
      </c>
      <c r="AD138" s="349">
        <v>0.28525299999999998</v>
      </c>
      <c r="AE138" s="349">
        <v>0.72488399999999997</v>
      </c>
      <c r="AF138" s="349">
        <v>1.0266010000000001</v>
      </c>
      <c r="AG138" s="349">
        <v>1.490656</v>
      </c>
      <c r="AH138" s="349">
        <v>2.8121870000000002</v>
      </c>
      <c r="AI138" s="349">
        <v>2.2448100000000002</v>
      </c>
      <c r="AJ138" s="349">
        <v>6.5476539999999996</v>
      </c>
      <c r="AK138" s="349">
        <v>1.6194500000000001</v>
      </c>
      <c r="AL138" s="349">
        <v>5.5252000000000002E-2</v>
      </c>
      <c r="AM138" s="349">
        <v>7.8069999999999997E-3</v>
      </c>
      <c r="AN138" s="349">
        <v>1.682509</v>
      </c>
      <c r="AO138" s="350">
        <v>9.3254350000000006</v>
      </c>
      <c r="AP138" s="454">
        <v>2.4616660000000001</v>
      </c>
      <c r="AQ138" s="455">
        <v>0.788933</v>
      </c>
      <c r="AR138" s="455">
        <v>1.047064</v>
      </c>
      <c r="AS138" s="455">
        <v>4.297663</v>
      </c>
      <c r="AT138" s="456">
        <v>1.306074</v>
      </c>
      <c r="AU138" s="98" t="s">
        <v>423</v>
      </c>
      <c r="AV138" s="99">
        <v>132</v>
      </c>
      <c r="AW138" s="235"/>
    </row>
    <row r="139" spans="1:49" ht="18" customHeight="1" x14ac:dyDescent="0.5">
      <c r="A139" s="94">
        <v>133</v>
      </c>
      <c r="B139" s="71" t="s">
        <v>167</v>
      </c>
      <c r="C139" s="347">
        <v>2.3232339999999998</v>
      </c>
      <c r="D139" s="347">
        <v>0</v>
      </c>
      <c r="E139" s="347">
        <v>0.19297500000000001</v>
      </c>
      <c r="F139" s="347">
        <v>2.5162089999999999</v>
      </c>
      <c r="G139" s="347">
        <v>0.52125999999999995</v>
      </c>
      <c r="H139" s="347">
        <v>0.26683099999999998</v>
      </c>
      <c r="I139" s="347">
        <v>0.173509</v>
      </c>
      <c r="J139" s="347">
        <v>0.96160000000000001</v>
      </c>
      <c r="K139" s="347">
        <v>0.55237599999999998</v>
      </c>
      <c r="L139" s="347">
        <v>0.63192400000000004</v>
      </c>
      <c r="M139" s="347">
        <v>0.51923900000000001</v>
      </c>
      <c r="N139" s="347">
        <v>1.7035389999999999</v>
      </c>
      <c r="O139" s="347">
        <v>2.9602810000000002</v>
      </c>
      <c r="P139" s="347">
        <v>0</v>
      </c>
      <c r="Q139" s="347">
        <v>1.4580420000000001</v>
      </c>
      <c r="R139" s="347">
        <v>4.418323</v>
      </c>
      <c r="S139" s="348">
        <v>9.5996710000000007</v>
      </c>
      <c r="T139" s="336">
        <v>5.4281040000000003</v>
      </c>
      <c r="U139" s="337">
        <v>0.66233799999999998</v>
      </c>
      <c r="V139" s="452">
        <v>0.63023799999999996</v>
      </c>
      <c r="W139" s="452">
        <v>6.7206799999999998</v>
      </c>
      <c r="X139" s="453">
        <v>4.2506779999999997</v>
      </c>
      <c r="Y139" s="347">
        <v>0</v>
      </c>
      <c r="Z139" s="347">
        <v>0</v>
      </c>
      <c r="AA139" s="347">
        <v>0</v>
      </c>
      <c r="AB139" s="347">
        <v>0</v>
      </c>
      <c r="AC139" s="347">
        <v>0</v>
      </c>
      <c r="AD139" s="347">
        <v>0</v>
      </c>
      <c r="AE139" s="347">
        <v>0</v>
      </c>
      <c r="AF139" s="347">
        <v>0</v>
      </c>
      <c r="AG139" s="347">
        <v>0</v>
      </c>
      <c r="AH139" s="347">
        <v>0</v>
      </c>
      <c r="AI139" s="347">
        <v>0</v>
      </c>
      <c r="AJ139" s="347">
        <v>0</v>
      </c>
      <c r="AK139" s="347">
        <v>0</v>
      </c>
      <c r="AL139" s="347">
        <v>0</v>
      </c>
      <c r="AM139" s="347">
        <v>0</v>
      </c>
      <c r="AN139" s="347">
        <v>0</v>
      </c>
      <c r="AO139" s="348">
        <v>0</v>
      </c>
      <c r="AP139" s="451">
        <v>0.31192500000000001</v>
      </c>
      <c r="AQ139" s="452">
        <v>0.70258299999999996</v>
      </c>
      <c r="AR139" s="452">
        <v>0.40525699999999998</v>
      </c>
      <c r="AS139" s="452">
        <v>1.4197649999999999</v>
      </c>
      <c r="AT139" s="453">
        <v>0.28736</v>
      </c>
      <c r="AU139" s="95" t="s">
        <v>426</v>
      </c>
      <c r="AV139" s="96">
        <v>133</v>
      </c>
      <c r="AW139" s="235"/>
    </row>
    <row r="140" spans="1:49" ht="18" customHeight="1" x14ac:dyDescent="0.5">
      <c r="A140" s="97">
        <v>134</v>
      </c>
      <c r="B140" s="77" t="s">
        <v>648</v>
      </c>
      <c r="C140" s="349">
        <v>0.45712700000000001</v>
      </c>
      <c r="D140" s="349">
        <v>0.59604000000000001</v>
      </c>
      <c r="E140" s="349">
        <v>0.89373599999999997</v>
      </c>
      <c r="F140" s="349">
        <v>1.946904</v>
      </c>
      <c r="G140" s="349">
        <v>1.5717639999999999</v>
      </c>
      <c r="H140" s="349">
        <v>1.98702</v>
      </c>
      <c r="I140" s="349">
        <v>2.2384599999999999</v>
      </c>
      <c r="J140" s="349">
        <v>5.7972440000000001</v>
      </c>
      <c r="K140" s="349">
        <v>1.4098139999999999</v>
      </c>
      <c r="L140" s="349">
        <v>1.715271</v>
      </c>
      <c r="M140" s="349">
        <v>1.589218</v>
      </c>
      <c r="N140" s="349">
        <v>4.714302</v>
      </c>
      <c r="O140" s="349">
        <v>2.0798679999999998</v>
      </c>
      <c r="P140" s="349">
        <v>3.064073</v>
      </c>
      <c r="Q140" s="349">
        <v>2.3461370000000001</v>
      </c>
      <c r="R140" s="349">
        <v>7.4900779999999996</v>
      </c>
      <c r="S140" s="350">
        <v>19.948526999999999</v>
      </c>
      <c r="T140" s="338">
        <v>0</v>
      </c>
      <c r="U140" s="339">
        <v>1.7491939999999999</v>
      </c>
      <c r="V140" s="455">
        <v>1.02722</v>
      </c>
      <c r="W140" s="455">
        <v>2.7764139999999999</v>
      </c>
      <c r="X140" s="456">
        <v>0.97134200000000004</v>
      </c>
      <c r="Y140" s="349">
        <v>1.1913210000000001</v>
      </c>
      <c r="Z140" s="349">
        <v>0.95394699999999999</v>
      </c>
      <c r="AA140" s="349">
        <v>0.101595</v>
      </c>
      <c r="AB140" s="349">
        <v>2.2468629999999998</v>
      </c>
      <c r="AC140" s="349">
        <v>5.9827999999999999E-2</v>
      </c>
      <c r="AD140" s="349">
        <v>3.2200000000000002E-3</v>
      </c>
      <c r="AE140" s="349">
        <v>2.7700000000000001E-4</v>
      </c>
      <c r="AF140" s="349">
        <v>6.3325000000000006E-2</v>
      </c>
      <c r="AG140" s="349">
        <v>2.7678000000000001E-2</v>
      </c>
      <c r="AH140" s="349">
        <v>1.5790000000000001E-3</v>
      </c>
      <c r="AI140" s="349">
        <v>0.40943299999999999</v>
      </c>
      <c r="AJ140" s="349">
        <v>0.438689</v>
      </c>
      <c r="AK140" s="349">
        <v>0.63778100000000004</v>
      </c>
      <c r="AL140" s="349">
        <v>1.841699</v>
      </c>
      <c r="AM140" s="349">
        <v>0.21657799999999999</v>
      </c>
      <c r="AN140" s="349">
        <v>2.6960579999999998</v>
      </c>
      <c r="AO140" s="350">
        <v>5.4449350000000001</v>
      </c>
      <c r="AP140" s="454">
        <v>0</v>
      </c>
      <c r="AQ140" s="455">
        <v>0</v>
      </c>
      <c r="AR140" s="455">
        <v>0</v>
      </c>
      <c r="AS140" s="455">
        <v>0</v>
      </c>
      <c r="AT140" s="456">
        <v>0</v>
      </c>
      <c r="AU140" s="98" t="s">
        <v>653</v>
      </c>
      <c r="AV140" s="99">
        <v>134</v>
      </c>
      <c r="AW140" s="235"/>
    </row>
    <row r="141" spans="1:49" ht="18" customHeight="1" x14ac:dyDescent="0.5">
      <c r="A141" s="94"/>
      <c r="B141" s="71" t="s">
        <v>89</v>
      </c>
      <c r="C141" s="347">
        <v>10.843181</v>
      </c>
      <c r="D141" s="347">
        <v>32.208964999999999</v>
      </c>
      <c r="E141" s="347">
        <v>12.502323000000001</v>
      </c>
      <c r="F141" s="347">
        <v>55.554464000000003</v>
      </c>
      <c r="G141" s="347">
        <v>29.325343</v>
      </c>
      <c r="H141" s="347">
        <v>8.9556170000000002</v>
      </c>
      <c r="I141" s="347">
        <v>8.7870099999999987</v>
      </c>
      <c r="J141" s="347">
        <v>47.067968</v>
      </c>
      <c r="K141" s="347">
        <v>15.799155000000001</v>
      </c>
      <c r="L141" s="347">
        <v>29.687667000000001</v>
      </c>
      <c r="M141" s="347">
        <v>18.236739</v>
      </c>
      <c r="N141" s="347">
        <v>63.723560999999997</v>
      </c>
      <c r="O141" s="347">
        <v>18.258262999999999</v>
      </c>
      <c r="P141" s="347">
        <v>9.1746629999999989</v>
      </c>
      <c r="Q141" s="347">
        <v>12.753647000000001</v>
      </c>
      <c r="R141" s="347">
        <v>40.186568999999999</v>
      </c>
      <c r="S141" s="348">
        <v>206.53256099999999</v>
      </c>
      <c r="T141" s="336">
        <v>20.716512000000002</v>
      </c>
      <c r="U141" s="337">
        <v>19.181431</v>
      </c>
      <c r="V141" s="452">
        <v>5.1229050000000003</v>
      </c>
      <c r="W141" s="452">
        <v>45.020848999999998</v>
      </c>
      <c r="X141" s="453">
        <v>54.306669999999997</v>
      </c>
      <c r="Y141" s="347">
        <v>15.226509</v>
      </c>
      <c r="Z141" s="347">
        <v>20.918536</v>
      </c>
      <c r="AA141" s="347">
        <v>12.400535</v>
      </c>
      <c r="AB141" s="347">
        <v>48.545577999999999</v>
      </c>
      <c r="AC141" s="347">
        <v>20.475072999999998</v>
      </c>
      <c r="AD141" s="347">
        <v>19.617224</v>
      </c>
      <c r="AE141" s="347">
        <v>13.868581000000001</v>
      </c>
      <c r="AF141" s="347">
        <v>53.960879000000013</v>
      </c>
      <c r="AG141" s="347">
        <v>14.095549999999999</v>
      </c>
      <c r="AH141" s="347">
        <v>21.032893000000001</v>
      </c>
      <c r="AI141" s="347">
        <v>15.518836</v>
      </c>
      <c r="AJ141" s="347">
        <v>50.647272000000001</v>
      </c>
      <c r="AK141" s="347">
        <v>13.685668</v>
      </c>
      <c r="AL141" s="347">
        <v>17.974881</v>
      </c>
      <c r="AM141" s="347">
        <v>14.658555</v>
      </c>
      <c r="AN141" s="347">
        <v>46.319096999999992</v>
      </c>
      <c r="AO141" s="348">
        <v>199.472825</v>
      </c>
      <c r="AP141" s="451">
        <v>23.239236999999999</v>
      </c>
      <c r="AQ141" s="452">
        <v>13.551403000000001</v>
      </c>
      <c r="AR141" s="452">
        <v>6.9416759999999904</v>
      </c>
      <c r="AS141" s="452">
        <v>43.732315999999997</v>
      </c>
      <c r="AT141" s="453">
        <v>23.181681000000001</v>
      </c>
      <c r="AU141" s="95" t="s">
        <v>362</v>
      </c>
      <c r="AV141" s="96"/>
      <c r="AW141" s="235"/>
    </row>
    <row r="142" spans="1:49" ht="18" customHeight="1" x14ac:dyDescent="0.5">
      <c r="A142" s="183"/>
      <c r="B142" s="184" t="s">
        <v>764</v>
      </c>
      <c r="C142" s="351">
        <v>98209.608294999998</v>
      </c>
      <c r="D142" s="351">
        <v>94615.242117000016</v>
      </c>
      <c r="E142" s="351">
        <v>94816.862755000009</v>
      </c>
      <c r="F142" s="351">
        <v>287641.71317499998</v>
      </c>
      <c r="G142" s="351">
        <v>92534.983183999982</v>
      </c>
      <c r="H142" s="351">
        <v>90288.554403999995</v>
      </c>
      <c r="I142" s="351">
        <v>91901.015174999993</v>
      </c>
      <c r="J142" s="351">
        <v>274724.55274800002</v>
      </c>
      <c r="K142" s="351">
        <v>101865.395302</v>
      </c>
      <c r="L142" s="351">
        <v>98577.291413999992</v>
      </c>
      <c r="M142" s="351">
        <v>101166.482458</v>
      </c>
      <c r="N142" s="351">
        <v>301609.16917399998</v>
      </c>
      <c r="O142" s="351">
        <v>104189.279414</v>
      </c>
      <c r="P142" s="351">
        <v>100278.41864800001</v>
      </c>
      <c r="Q142" s="351">
        <v>101528.06075400001</v>
      </c>
      <c r="R142" s="351">
        <v>305995.75881199999</v>
      </c>
      <c r="S142" s="352">
        <v>1169971.1939059999</v>
      </c>
      <c r="T142" s="449">
        <v>98374.653114000001</v>
      </c>
      <c r="U142" s="450">
        <v>102957.185713</v>
      </c>
      <c r="V142" s="448">
        <v>116520.69555800001</v>
      </c>
      <c r="W142" s="448">
        <v>317852.53438999999</v>
      </c>
      <c r="X142" s="457">
        <v>101175.924720999</v>
      </c>
      <c r="Y142" s="351">
        <v>76379.087991000008</v>
      </c>
      <c r="Z142" s="351">
        <v>71421.906862999997</v>
      </c>
      <c r="AA142" s="351">
        <v>76806.841355000011</v>
      </c>
      <c r="AB142" s="351">
        <v>224607.83619900001</v>
      </c>
      <c r="AC142" s="351">
        <v>79875.11529099998</v>
      </c>
      <c r="AD142" s="351">
        <v>84219.99633899999</v>
      </c>
      <c r="AE142" s="351">
        <v>72654.631167</v>
      </c>
      <c r="AF142" s="351">
        <v>236749.74280000001</v>
      </c>
      <c r="AG142" s="351">
        <v>82719.401322999998</v>
      </c>
      <c r="AH142" s="351">
        <v>78834.553389000008</v>
      </c>
      <c r="AI142" s="351">
        <v>77463.600118999981</v>
      </c>
      <c r="AJ142" s="351">
        <v>239017.554818</v>
      </c>
      <c r="AK142" s="351">
        <v>82814.408813999995</v>
      </c>
      <c r="AL142" s="351">
        <v>80221.918940999996</v>
      </c>
      <c r="AM142" s="351">
        <v>86413.700343000004</v>
      </c>
      <c r="AN142" s="351">
        <v>249450.02809400001</v>
      </c>
      <c r="AO142" s="352">
        <v>949825.16191100003</v>
      </c>
      <c r="AP142" s="447">
        <v>84417.877859</v>
      </c>
      <c r="AQ142" s="448">
        <v>80208.059385999994</v>
      </c>
      <c r="AR142" s="448">
        <v>59589.845807999998</v>
      </c>
      <c r="AS142" s="448">
        <v>224215.78305999999</v>
      </c>
      <c r="AT142" s="457">
        <v>75748.770677999899</v>
      </c>
      <c r="AU142" s="345" t="s">
        <v>765</v>
      </c>
      <c r="AV142" s="185"/>
      <c r="AW142" s="235"/>
    </row>
    <row r="143" spans="1:49" ht="18" customHeight="1" x14ac:dyDescent="0.5">
      <c r="A143" s="92" t="s">
        <v>506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230"/>
      <c r="T143" s="230"/>
      <c r="U143" s="230"/>
      <c r="V143" s="230"/>
      <c r="W143" s="230"/>
      <c r="X143" s="230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230"/>
      <c r="AP143" s="230"/>
      <c r="AQ143" s="230"/>
      <c r="AR143" s="230"/>
      <c r="AS143" s="230"/>
      <c r="AT143" s="230"/>
      <c r="AV143" s="186" t="s">
        <v>507</v>
      </c>
      <c r="AW143" s="235"/>
    </row>
    <row r="144" spans="1:49" ht="17.25" customHeight="1" x14ac:dyDescent="0.5">
      <c r="A144" s="45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</row>
    <row r="145" spans="1:46" ht="17.25" customHeight="1" x14ac:dyDescent="0.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</row>
    <row r="146" spans="1:46" ht="17.25" customHeight="1" x14ac:dyDescent="0.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</row>
    <row r="147" spans="1:46" ht="17.25" customHeight="1" x14ac:dyDescent="0.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</row>
    <row r="148" spans="1:46" ht="17.25" customHeight="1" x14ac:dyDescent="0.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</row>
    <row r="149" spans="1:46" ht="17.25" customHeight="1" x14ac:dyDescent="0.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</row>
    <row r="150" spans="1:46" ht="17.25" customHeight="1" x14ac:dyDescent="0.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</row>
    <row r="151" spans="1:46" ht="17.25" customHeight="1" x14ac:dyDescent="0.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</row>
    <row r="152" spans="1:46" ht="17.25" customHeight="1" x14ac:dyDescent="0.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</row>
    <row r="153" spans="1:46" ht="17.25" customHeight="1" x14ac:dyDescent="0.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</row>
    <row r="154" spans="1:46" ht="17.25" customHeight="1" x14ac:dyDescent="0.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</row>
    <row r="155" spans="1:46" ht="17.25" customHeight="1" x14ac:dyDescent="0.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</row>
    <row r="156" spans="1:46" ht="17.25" customHeight="1" x14ac:dyDescent="0.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</row>
    <row r="157" spans="1:46" ht="17.25" customHeight="1" x14ac:dyDescent="0.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</row>
    <row r="158" spans="1:46" ht="17.25" customHeight="1" x14ac:dyDescent="0.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</row>
    <row r="159" spans="1:46" ht="17.25" customHeight="1" x14ac:dyDescent="0.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</row>
    <row r="160" spans="1:46" ht="17.25" customHeight="1" x14ac:dyDescent="0.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</row>
    <row r="161" spans="1:46" ht="17.25" customHeight="1" x14ac:dyDescent="0.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</row>
    <row r="162" spans="1:46" ht="17.25" customHeight="1" x14ac:dyDescent="0.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</row>
    <row r="163" spans="1:46" ht="17.25" customHeight="1" x14ac:dyDescent="0.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</row>
    <row r="164" spans="1:46" ht="17.25" customHeight="1" x14ac:dyDescent="0.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</row>
    <row r="165" spans="1:46" ht="17.25" customHeight="1" x14ac:dyDescent="0.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</row>
    <row r="166" spans="1:46" ht="17.25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</row>
    <row r="167" spans="1:46" ht="17.25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</row>
    <row r="168" spans="1:46" ht="17.25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</row>
    <row r="169" spans="1:46" ht="17.25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</row>
    <row r="170" spans="1:46" ht="17.25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</row>
    <row r="171" spans="1:46" ht="17.25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</row>
    <row r="172" spans="1:46" ht="17.25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</row>
    <row r="173" spans="1:46" ht="17.25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</row>
    <row r="174" spans="1:46" ht="17.25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</row>
    <row r="175" spans="1:46" ht="17.25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</row>
    <row r="176" spans="1:46" ht="17.25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</row>
    <row r="177" spans="1:46" ht="17.25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</row>
    <row r="178" spans="1:46" ht="17.25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</row>
    <row r="179" spans="1:46" ht="17.25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</row>
    <row r="180" spans="1:46" ht="17.25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</row>
    <row r="181" spans="1:46" ht="17.25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</row>
    <row r="182" spans="1:46" ht="17.25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</row>
    <row r="183" spans="1:46" ht="17.25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</row>
    <row r="184" spans="1:46" ht="17.25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</row>
    <row r="185" spans="1:46" ht="17.25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</row>
    <row r="186" spans="1:46" ht="17.25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</row>
    <row r="187" spans="1:46" ht="17.25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</row>
    <row r="188" spans="1:46" ht="17.25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</row>
    <row r="189" spans="1:46" ht="17.25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</row>
    <row r="190" spans="1:46" ht="17.25" customHeight="1" x14ac:dyDescent="0.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</row>
    <row r="191" spans="1:46" ht="17.25" customHeight="1" x14ac:dyDescent="0.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</row>
    <row r="192" spans="1:46" ht="17.25" customHeight="1" x14ac:dyDescent="0.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</row>
    <row r="193" spans="1:46" ht="17.25" customHeight="1" x14ac:dyDescent="0.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</row>
    <row r="194" spans="1:46" ht="17.25" customHeight="1" x14ac:dyDescent="0.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</row>
    <row r="195" spans="1:46" ht="17.25" customHeight="1" x14ac:dyDescent="0.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</row>
    <row r="196" spans="1:46" ht="17.25" customHeight="1" x14ac:dyDescent="0.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</row>
    <row r="197" spans="1:46" ht="17.25" customHeight="1" x14ac:dyDescent="0.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</row>
    <row r="198" spans="1:46" ht="17.25" customHeight="1" x14ac:dyDescent="0.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</row>
    <row r="199" spans="1:46" ht="17.25" customHeight="1" x14ac:dyDescent="0.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</row>
    <row r="200" spans="1:46" ht="17.25" customHeight="1" x14ac:dyDescent="0.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</row>
    <row r="201" spans="1:46" ht="17.25" customHeight="1" x14ac:dyDescent="0.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</row>
    <row r="202" spans="1:46" ht="17.25" customHeight="1" x14ac:dyDescent="0.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</row>
    <row r="203" spans="1:46" ht="17.25" customHeight="1" x14ac:dyDescent="0.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</row>
    <row r="204" spans="1:46" ht="17.25" customHeight="1" x14ac:dyDescent="0.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</row>
    <row r="205" spans="1:46" ht="17.25" customHeight="1" x14ac:dyDescent="0.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</row>
    <row r="206" spans="1:46" ht="17.25" customHeight="1" x14ac:dyDescent="0.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</row>
    <row r="207" spans="1:46" ht="17.25" customHeight="1" x14ac:dyDescent="0.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</row>
    <row r="208" spans="1:46" ht="17.25" customHeight="1" x14ac:dyDescent="0.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</row>
    <row r="209" spans="1:46" ht="17.25" customHeight="1" x14ac:dyDescent="0.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</row>
    <row r="210" spans="1:46" ht="17.25" customHeight="1" x14ac:dyDescent="0.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</row>
    <row r="211" spans="1:46" ht="17.25" customHeight="1" x14ac:dyDescent="0.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</row>
    <row r="212" spans="1:46" ht="17.25" customHeight="1" x14ac:dyDescent="0.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</row>
    <row r="213" spans="1:46" ht="17.25" customHeight="1" x14ac:dyDescent="0.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</row>
    <row r="214" spans="1:46" ht="17.25" customHeight="1" x14ac:dyDescent="0.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</row>
    <row r="215" spans="1:46" ht="17.25" customHeight="1" x14ac:dyDescent="0.5"/>
    <row r="216" spans="1:46" ht="17.25" customHeight="1" x14ac:dyDescent="0.5"/>
    <row r="217" spans="1:46" ht="17.25" customHeight="1" x14ac:dyDescent="0.5"/>
    <row r="218" spans="1:46" ht="17.25" customHeight="1" x14ac:dyDescent="0.5"/>
    <row r="219" spans="1:46" ht="17.25" customHeight="1" x14ac:dyDescent="0.5"/>
    <row r="220" spans="1:46" ht="17.25" customHeight="1" x14ac:dyDescent="0.5"/>
    <row r="221" spans="1:46" ht="17.25" customHeight="1" x14ac:dyDescent="0.5"/>
    <row r="222" spans="1:46" ht="17.25" customHeight="1" x14ac:dyDescent="0.5"/>
    <row r="223" spans="1:46" ht="17.25" customHeight="1" x14ac:dyDescent="0.5"/>
    <row r="224" spans="1:46" ht="17.25" customHeight="1" x14ac:dyDescent="0.5"/>
    <row r="225" ht="17.25" customHeight="1" x14ac:dyDescent="0.5"/>
    <row r="226" ht="17.25" customHeight="1" x14ac:dyDescent="0.5"/>
    <row r="227" ht="17.25" customHeight="1" x14ac:dyDescent="0.5"/>
    <row r="228" ht="17.25" customHeight="1" x14ac:dyDescent="0.5"/>
    <row r="229" ht="17.25" customHeight="1" x14ac:dyDescent="0.5"/>
    <row r="230" ht="17.25" customHeight="1" x14ac:dyDescent="0.5"/>
    <row r="231" ht="17.25" customHeight="1" x14ac:dyDescent="0.5"/>
    <row r="232" ht="17.25" customHeight="1" x14ac:dyDescent="0.5"/>
    <row r="233" ht="17.25" customHeight="1" x14ac:dyDescent="0.5"/>
    <row r="234" ht="17.25" customHeight="1" x14ac:dyDescent="0.5"/>
    <row r="235" ht="17.25" customHeight="1" x14ac:dyDescent="0.5"/>
    <row r="236" ht="17.25" customHeight="1" x14ac:dyDescent="0.5"/>
    <row r="237" ht="17.25" customHeight="1" x14ac:dyDescent="0.5"/>
    <row r="238" ht="17.25" customHeight="1" x14ac:dyDescent="0.5"/>
    <row r="239" ht="17.25" customHeight="1" x14ac:dyDescent="0.5"/>
    <row r="240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</sheetData>
  <mergeCells count="9">
    <mergeCell ref="A4:A6"/>
    <mergeCell ref="AV4:AV6"/>
    <mergeCell ref="Y5:AO5"/>
    <mergeCell ref="AU5:AU6"/>
    <mergeCell ref="C5:S5"/>
    <mergeCell ref="T5:X5"/>
    <mergeCell ref="C4:X4"/>
    <mergeCell ref="AP5:AT5"/>
    <mergeCell ref="Y4:AT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AW12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6" style="46" customWidth="1"/>
    <col min="2" max="2" width="34" style="46" customWidth="1"/>
    <col min="3" max="5" width="6.6640625" style="241" hidden="1" customWidth="1" outlineLevel="2"/>
    <col min="6" max="6" width="6.6640625" style="241" hidden="1" customWidth="1" outlineLevel="1"/>
    <col min="7" max="9" width="6.6640625" style="241" hidden="1" customWidth="1" outlineLevel="2"/>
    <col min="10" max="10" width="6.6640625" style="241" hidden="1" customWidth="1" outlineLevel="1"/>
    <col min="11" max="13" width="6.6640625" style="241" hidden="1" customWidth="1" outlineLevel="2"/>
    <col min="14" max="14" width="6.6640625" style="241" hidden="1" customWidth="1" outlineLevel="1"/>
    <col min="15" max="17" width="6.6640625" style="241" hidden="1" customWidth="1" outlineLevel="2"/>
    <col min="18" max="18" width="6.6640625" style="241" hidden="1" customWidth="1" outlineLevel="1"/>
    <col min="19" max="19" width="11.109375" style="241" customWidth="1" collapsed="1"/>
    <col min="20" max="24" width="10" style="46" customWidth="1"/>
    <col min="25" max="27" width="6.6640625" style="241" hidden="1" customWidth="1" outlineLevel="2"/>
    <col min="28" max="28" width="6.6640625" style="241" hidden="1" customWidth="1" outlineLevel="1"/>
    <col min="29" max="31" width="6.6640625" style="241" hidden="1" customWidth="1" outlineLevel="2"/>
    <col min="32" max="32" width="6.6640625" style="241" hidden="1" customWidth="1" outlineLevel="1"/>
    <col min="33" max="35" width="6.6640625" style="241" hidden="1" customWidth="1" outlineLevel="2"/>
    <col min="36" max="36" width="6.6640625" style="241" hidden="1" customWidth="1" outlineLevel="1"/>
    <col min="37" max="39" width="6.6640625" style="241" hidden="1" customWidth="1" outlineLevel="2"/>
    <col min="40" max="40" width="6.6640625" style="241" hidden="1" customWidth="1" outlineLevel="1"/>
    <col min="41" max="41" width="11.109375" style="241" customWidth="1" collapsed="1"/>
    <col min="42" max="46" width="10" style="46" customWidth="1"/>
    <col min="47" max="47" width="34" style="46" customWidth="1"/>
    <col min="48" max="48" width="6" style="46" customWidth="1"/>
    <col min="49" max="49" width="8.88671875" style="52"/>
    <col min="50" max="283" width="8.88671875" style="46"/>
    <col min="284" max="284" width="5.88671875" style="46" customWidth="1"/>
    <col min="285" max="285" width="32.88671875" style="46" customWidth="1"/>
    <col min="286" max="286" width="5.88671875" style="46" customWidth="1"/>
    <col min="287" max="287" width="32.88671875" style="46" customWidth="1"/>
    <col min="288" max="293" width="8.88671875" style="46"/>
    <col min="294" max="294" width="32.88671875" style="46" customWidth="1"/>
    <col min="295" max="295" width="5.88671875" style="46" customWidth="1"/>
    <col min="296" max="296" width="32.88671875" style="46" customWidth="1"/>
    <col min="297" max="297" width="5.88671875" style="46" customWidth="1"/>
    <col min="298" max="539" width="8.88671875" style="46"/>
    <col min="540" max="540" width="5.88671875" style="46" customWidth="1"/>
    <col min="541" max="541" width="32.88671875" style="46" customWidth="1"/>
    <col min="542" max="542" width="5.88671875" style="46" customWidth="1"/>
    <col min="543" max="543" width="32.88671875" style="46" customWidth="1"/>
    <col min="544" max="549" width="8.88671875" style="46"/>
    <col min="550" max="550" width="32.88671875" style="46" customWidth="1"/>
    <col min="551" max="551" width="5.88671875" style="46" customWidth="1"/>
    <col min="552" max="552" width="32.88671875" style="46" customWidth="1"/>
    <col min="553" max="553" width="5.88671875" style="46" customWidth="1"/>
    <col min="554" max="795" width="8.88671875" style="46"/>
    <col min="796" max="796" width="5.88671875" style="46" customWidth="1"/>
    <col min="797" max="797" width="32.88671875" style="46" customWidth="1"/>
    <col min="798" max="798" width="5.88671875" style="46" customWidth="1"/>
    <col min="799" max="799" width="32.88671875" style="46" customWidth="1"/>
    <col min="800" max="805" width="8.88671875" style="46"/>
    <col min="806" max="806" width="32.88671875" style="46" customWidth="1"/>
    <col min="807" max="807" width="5.88671875" style="46" customWidth="1"/>
    <col min="808" max="808" width="32.88671875" style="46" customWidth="1"/>
    <col min="809" max="809" width="5.88671875" style="46" customWidth="1"/>
    <col min="810" max="1051" width="8.88671875" style="46"/>
    <col min="1052" max="1052" width="5.88671875" style="46" customWidth="1"/>
    <col min="1053" max="1053" width="32.88671875" style="46" customWidth="1"/>
    <col min="1054" max="1054" width="5.88671875" style="46" customWidth="1"/>
    <col min="1055" max="1055" width="32.88671875" style="46" customWidth="1"/>
    <col min="1056" max="1061" width="8.88671875" style="46"/>
    <col min="1062" max="1062" width="32.88671875" style="46" customWidth="1"/>
    <col min="1063" max="1063" width="5.88671875" style="46" customWidth="1"/>
    <col min="1064" max="1064" width="32.88671875" style="46" customWidth="1"/>
    <col min="1065" max="1065" width="5.88671875" style="46" customWidth="1"/>
    <col min="1066" max="1307" width="8.88671875" style="46"/>
    <col min="1308" max="1308" width="5.88671875" style="46" customWidth="1"/>
    <col min="1309" max="1309" width="32.88671875" style="46" customWidth="1"/>
    <col min="1310" max="1310" width="5.88671875" style="46" customWidth="1"/>
    <col min="1311" max="1311" width="32.88671875" style="46" customWidth="1"/>
    <col min="1312" max="1317" width="8.88671875" style="46"/>
    <col min="1318" max="1318" width="32.88671875" style="46" customWidth="1"/>
    <col min="1319" max="1319" width="5.88671875" style="46" customWidth="1"/>
    <col min="1320" max="1320" width="32.88671875" style="46" customWidth="1"/>
    <col min="1321" max="1321" width="5.88671875" style="46" customWidth="1"/>
    <col min="1322" max="1563" width="8.88671875" style="46"/>
    <col min="1564" max="1564" width="5.88671875" style="46" customWidth="1"/>
    <col min="1565" max="1565" width="32.88671875" style="46" customWidth="1"/>
    <col min="1566" max="1566" width="5.88671875" style="46" customWidth="1"/>
    <col min="1567" max="1567" width="32.88671875" style="46" customWidth="1"/>
    <col min="1568" max="1573" width="8.88671875" style="46"/>
    <col min="1574" max="1574" width="32.88671875" style="46" customWidth="1"/>
    <col min="1575" max="1575" width="5.88671875" style="46" customWidth="1"/>
    <col min="1576" max="1576" width="32.88671875" style="46" customWidth="1"/>
    <col min="1577" max="1577" width="5.88671875" style="46" customWidth="1"/>
    <col min="1578" max="1819" width="8.88671875" style="46"/>
    <col min="1820" max="1820" width="5.88671875" style="46" customWidth="1"/>
    <col min="1821" max="1821" width="32.88671875" style="46" customWidth="1"/>
    <col min="1822" max="1822" width="5.88671875" style="46" customWidth="1"/>
    <col min="1823" max="1823" width="32.88671875" style="46" customWidth="1"/>
    <col min="1824" max="1829" width="8.88671875" style="46"/>
    <col min="1830" max="1830" width="32.88671875" style="46" customWidth="1"/>
    <col min="1831" max="1831" width="5.88671875" style="46" customWidth="1"/>
    <col min="1832" max="1832" width="32.88671875" style="46" customWidth="1"/>
    <col min="1833" max="1833" width="5.88671875" style="46" customWidth="1"/>
    <col min="1834" max="2075" width="8.88671875" style="46"/>
    <col min="2076" max="2076" width="5.88671875" style="46" customWidth="1"/>
    <col min="2077" max="2077" width="32.88671875" style="46" customWidth="1"/>
    <col min="2078" max="2078" width="5.88671875" style="46" customWidth="1"/>
    <col min="2079" max="2079" width="32.88671875" style="46" customWidth="1"/>
    <col min="2080" max="2085" width="8.88671875" style="46"/>
    <col min="2086" max="2086" width="32.88671875" style="46" customWidth="1"/>
    <col min="2087" max="2087" width="5.88671875" style="46" customWidth="1"/>
    <col min="2088" max="2088" width="32.88671875" style="46" customWidth="1"/>
    <col min="2089" max="2089" width="5.88671875" style="46" customWidth="1"/>
    <col min="2090" max="2331" width="8.88671875" style="46"/>
    <col min="2332" max="2332" width="5.88671875" style="46" customWidth="1"/>
    <col min="2333" max="2333" width="32.88671875" style="46" customWidth="1"/>
    <col min="2334" max="2334" width="5.88671875" style="46" customWidth="1"/>
    <col min="2335" max="2335" width="32.88671875" style="46" customWidth="1"/>
    <col min="2336" max="2341" width="8.88671875" style="46"/>
    <col min="2342" max="2342" width="32.88671875" style="46" customWidth="1"/>
    <col min="2343" max="2343" width="5.88671875" style="46" customWidth="1"/>
    <col min="2344" max="2344" width="32.88671875" style="46" customWidth="1"/>
    <col min="2345" max="2345" width="5.88671875" style="46" customWidth="1"/>
    <col min="2346" max="2587" width="8.88671875" style="46"/>
    <col min="2588" max="2588" width="5.88671875" style="46" customWidth="1"/>
    <col min="2589" max="2589" width="32.88671875" style="46" customWidth="1"/>
    <col min="2590" max="2590" width="5.88671875" style="46" customWidth="1"/>
    <col min="2591" max="2591" width="32.88671875" style="46" customWidth="1"/>
    <col min="2592" max="2597" width="8.88671875" style="46"/>
    <col min="2598" max="2598" width="32.88671875" style="46" customWidth="1"/>
    <col min="2599" max="2599" width="5.88671875" style="46" customWidth="1"/>
    <col min="2600" max="2600" width="32.88671875" style="46" customWidth="1"/>
    <col min="2601" max="2601" width="5.88671875" style="46" customWidth="1"/>
    <col min="2602" max="2843" width="8.88671875" style="46"/>
    <col min="2844" max="2844" width="5.88671875" style="46" customWidth="1"/>
    <col min="2845" max="2845" width="32.88671875" style="46" customWidth="1"/>
    <col min="2846" max="2846" width="5.88671875" style="46" customWidth="1"/>
    <col min="2847" max="2847" width="32.88671875" style="46" customWidth="1"/>
    <col min="2848" max="2853" width="8.88671875" style="46"/>
    <col min="2854" max="2854" width="32.88671875" style="46" customWidth="1"/>
    <col min="2855" max="2855" width="5.88671875" style="46" customWidth="1"/>
    <col min="2856" max="2856" width="32.88671875" style="46" customWidth="1"/>
    <col min="2857" max="2857" width="5.88671875" style="46" customWidth="1"/>
    <col min="2858" max="3099" width="8.88671875" style="46"/>
    <col min="3100" max="3100" width="5.88671875" style="46" customWidth="1"/>
    <col min="3101" max="3101" width="32.88671875" style="46" customWidth="1"/>
    <col min="3102" max="3102" width="5.88671875" style="46" customWidth="1"/>
    <col min="3103" max="3103" width="32.88671875" style="46" customWidth="1"/>
    <col min="3104" max="3109" width="8.88671875" style="46"/>
    <col min="3110" max="3110" width="32.88671875" style="46" customWidth="1"/>
    <col min="3111" max="3111" width="5.88671875" style="46" customWidth="1"/>
    <col min="3112" max="3112" width="32.88671875" style="46" customWidth="1"/>
    <col min="3113" max="3113" width="5.88671875" style="46" customWidth="1"/>
    <col min="3114" max="3355" width="8.88671875" style="46"/>
    <col min="3356" max="3356" width="5.88671875" style="46" customWidth="1"/>
    <col min="3357" max="3357" width="32.88671875" style="46" customWidth="1"/>
    <col min="3358" max="3358" width="5.88671875" style="46" customWidth="1"/>
    <col min="3359" max="3359" width="32.88671875" style="46" customWidth="1"/>
    <col min="3360" max="3365" width="8.88671875" style="46"/>
    <col min="3366" max="3366" width="32.88671875" style="46" customWidth="1"/>
    <col min="3367" max="3367" width="5.88671875" style="46" customWidth="1"/>
    <col min="3368" max="3368" width="32.88671875" style="46" customWidth="1"/>
    <col min="3369" max="3369" width="5.88671875" style="46" customWidth="1"/>
    <col min="3370" max="3611" width="8.88671875" style="46"/>
    <col min="3612" max="3612" width="5.88671875" style="46" customWidth="1"/>
    <col min="3613" max="3613" width="32.88671875" style="46" customWidth="1"/>
    <col min="3614" max="3614" width="5.88671875" style="46" customWidth="1"/>
    <col min="3615" max="3615" width="32.88671875" style="46" customWidth="1"/>
    <col min="3616" max="3621" width="8.88671875" style="46"/>
    <col min="3622" max="3622" width="32.88671875" style="46" customWidth="1"/>
    <col min="3623" max="3623" width="5.88671875" style="46" customWidth="1"/>
    <col min="3624" max="3624" width="32.88671875" style="46" customWidth="1"/>
    <col min="3625" max="3625" width="5.88671875" style="46" customWidth="1"/>
    <col min="3626" max="3867" width="8.88671875" style="46"/>
    <col min="3868" max="3868" width="5.88671875" style="46" customWidth="1"/>
    <col min="3869" max="3869" width="32.88671875" style="46" customWidth="1"/>
    <col min="3870" max="3870" width="5.88671875" style="46" customWidth="1"/>
    <col min="3871" max="3871" width="32.88671875" style="46" customWidth="1"/>
    <col min="3872" max="3877" width="8.88671875" style="46"/>
    <col min="3878" max="3878" width="32.88671875" style="46" customWidth="1"/>
    <col min="3879" max="3879" width="5.88671875" style="46" customWidth="1"/>
    <col min="3880" max="3880" width="32.88671875" style="46" customWidth="1"/>
    <col min="3881" max="3881" width="5.88671875" style="46" customWidth="1"/>
    <col min="3882" max="4123" width="8.88671875" style="46"/>
    <col min="4124" max="4124" width="5.88671875" style="46" customWidth="1"/>
    <col min="4125" max="4125" width="32.88671875" style="46" customWidth="1"/>
    <col min="4126" max="4126" width="5.88671875" style="46" customWidth="1"/>
    <col min="4127" max="4127" width="32.88671875" style="46" customWidth="1"/>
    <col min="4128" max="4133" width="8.88671875" style="46"/>
    <col min="4134" max="4134" width="32.88671875" style="46" customWidth="1"/>
    <col min="4135" max="4135" width="5.88671875" style="46" customWidth="1"/>
    <col min="4136" max="4136" width="32.88671875" style="46" customWidth="1"/>
    <col min="4137" max="4137" width="5.88671875" style="46" customWidth="1"/>
    <col min="4138" max="4379" width="8.88671875" style="46"/>
    <col min="4380" max="4380" width="5.88671875" style="46" customWidth="1"/>
    <col min="4381" max="4381" width="32.88671875" style="46" customWidth="1"/>
    <col min="4382" max="4382" width="5.88671875" style="46" customWidth="1"/>
    <col min="4383" max="4383" width="32.88671875" style="46" customWidth="1"/>
    <col min="4384" max="4389" width="8.88671875" style="46"/>
    <col min="4390" max="4390" width="32.88671875" style="46" customWidth="1"/>
    <col min="4391" max="4391" width="5.88671875" style="46" customWidth="1"/>
    <col min="4392" max="4392" width="32.88671875" style="46" customWidth="1"/>
    <col min="4393" max="4393" width="5.88671875" style="46" customWidth="1"/>
    <col min="4394" max="4635" width="8.88671875" style="46"/>
    <col min="4636" max="4636" width="5.88671875" style="46" customWidth="1"/>
    <col min="4637" max="4637" width="32.88671875" style="46" customWidth="1"/>
    <col min="4638" max="4638" width="5.88671875" style="46" customWidth="1"/>
    <col min="4639" max="4639" width="32.88671875" style="46" customWidth="1"/>
    <col min="4640" max="4645" width="8.88671875" style="46"/>
    <col min="4646" max="4646" width="32.88671875" style="46" customWidth="1"/>
    <col min="4647" max="4647" width="5.88671875" style="46" customWidth="1"/>
    <col min="4648" max="4648" width="32.88671875" style="46" customWidth="1"/>
    <col min="4649" max="4649" width="5.88671875" style="46" customWidth="1"/>
    <col min="4650" max="4891" width="8.88671875" style="46"/>
    <col min="4892" max="4892" width="5.88671875" style="46" customWidth="1"/>
    <col min="4893" max="4893" width="32.88671875" style="46" customWidth="1"/>
    <col min="4894" max="4894" width="5.88671875" style="46" customWidth="1"/>
    <col min="4895" max="4895" width="32.88671875" style="46" customWidth="1"/>
    <col min="4896" max="4901" width="8.88671875" style="46"/>
    <col min="4902" max="4902" width="32.88671875" style="46" customWidth="1"/>
    <col min="4903" max="4903" width="5.88671875" style="46" customWidth="1"/>
    <col min="4904" max="4904" width="32.88671875" style="46" customWidth="1"/>
    <col min="4905" max="4905" width="5.88671875" style="46" customWidth="1"/>
    <col min="4906" max="5147" width="8.88671875" style="46"/>
    <col min="5148" max="5148" width="5.88671875" style="46" customWidth="1"/>
    <col min="5149" max="5149" width="32.88671875" style="46" customWidth="1"/>
    <col min="5150" max="5150" width="5.88671875" style="46" customWidth="1"/>
    <col min="5151" max="5151" width="32.88671875" style="46" customWidth="1"/>
    <col min="5152" max="5157" width="8.88671875" style="46"/>
    <col min="5158" max="5158" width="32.88671875" style="46" customWidth="1"/>
    <col min="5159" max="5159" width="5.88671875" style="46" customWidth="1"/>
    <col min="5160" max="5160" width="32.88671875" style="46" customWidth="1"/>
    <col min="5161" max="5161" width="5.88671875" style="46" customWidth="1"/>
    <col min="5162" max="5403" width="8.88671875" style="46"/>
    <col min="5404" max="5404" width="5.88671875" style="46" customWidth="1"/>
    <col min="5405" max="5405" width="32.88671875" style="46" customWidth="1"/>
    <col min="5406" max="5406" width="5.88671875" style="46" customWidth="1"/>
    <col min="5407" max="5407" width="32.88671875" style="46" customWidth="1"/>
    <col min="5408" max="5413" width="8.88671875" style="46"/>
    <col min="5414" max="5414" width="32.88671875" style="46" customWidth="1"/>
    <col min="5415" max="5415" width="5.88671875" style="46" customWidth="1"/>
    <col min="5416" max="5416" width="32.88671875" style="46" customWidth="1"/>
    <col min="5417" max="5417" width="5.88671875" style="46" customWidth="1"/>
    <col min="5418" max="5659" width="8.88671875" style="46"/>
    <col min="5660" max="5660" width="5.88671875" style="46" customWidth="1"/>
    <col min="5661" max="5661" width="32.88671875" style="46" customWidth="1"/>
    <col min="5662" max="5662" width="5.88671875" style="46" customWidth="1"/>
    <col min="5663" max="5663" width="32.88671875" style="46" customWidth="1"/>
    <col min="5664" max="5669" width="8.88671875" style="46"/>
    <col min="5670" max="5670" width="32.88671875" style="46" customWidth="1"/>
    <col min="5671" max="5671" width="5.88671875" style="46" customWidth="1"/>
    <col min="5672" max="5672" width="32.88671875" style="46" customWidth="1"/>
    <col min="5673" max="5673" width="5.88671875" style="46" customWidth="1"/>
    <col min="5674" max="5915" width="8.88671875" style="46"/>
    <col min="5916" max="5916" width="5.88671875" style="46" customWidth="1"/>
    <col min="5917" max="5917" width="32.88671875" style="46" customWidth="1"/>
    <col min="5918" max="5918" width="5.88671875" style="46" customWidth="1"/>
    <col min="5919" max="5919" width="32.88671875" style="46" customWidth="1"/>
    <col min="5920" max="5925" width="8.88671875" style="46"/>
    <col min="5926" max="5926" width="32.88671875" style="46" customWidth="1"/>
    <col min="5927" max="5927" width="5.88671875" style="46" customWidth="1"/>
    <col min="5928" max="5928" width="32.88671875" style="46" customWidth="1"/>
    <col min="5929" max="5929" width="5.88671875" style="46" customWidth="1"/>
    <col min="5930" max="6171" width="8.88671875" style="46"/>
    <col min="6172" max="6172" width="5.88671875" style="46" customWidth="1"/>
    <col min="6173" max="6173" width="32.88671875" style="46" customWidth="1"/>
    <col min="6174" max="6174" width="5.88671875" style="46" customWidth="1"/>
    <col min="6175" max="6175" width="32.88671875" style="46" customWidth="1"/>
    <col min="6176" max="6181" width="8.88671875" style="46"/>
    <col min="6182" max="6182" width="32.88671875" style="46" customWidth="1"/>
    <col min="6183" max="6183" width="5.88671875" style="46" customWidth="1"/>
    <col min="6184" max="6184" width="32.88671875" style="46" customWidth="1"/>
    <col min="6185" max="6185" width="5.88671875" style="46" customWidth="1"/>
    <col min="6186" max="6427" width="8.88671875" style="46"/>
    <col min="6428" max="6428" width="5.88671875" style="46" customWidth="1"/>
    <col min="6429" max="6429" width="32.88671875" style="46" customWidth="1"/>
    <col min="6430" max="6430" width="5.88671875" style="46" customWidth="1"/>
    <col min="6431" max="6431" width="32.88671875" style="46" customWidth="1"/>
    <col min="6432" max="6437" width="8.88671875" style="46"/>
    <col min="6438" max="6438" width="32.88671875" style="46" customWidth="1"/>
    <col min="6439" max="6439" width="5.88671875" style="46" customWidth="1"/>
    <col min="6440" max="6440" width="32.88671875" style="46" customWidth="1"/>
    <col min="6441" max="6441" width="5.88671875" style="46" customWidth="1"/>
    <col min="6442" max="6683" width="8.88671875" style="46"/>
    <col min="6684" max="6684" width="5.88671875" style="46" customWidth="1"/>
    <col min="6685" max="6685" width="32.88671875" style="46" customWidth="1"/>
    <col min="6686" max="6686" width="5.88671875" style="46" customWidth="1"/>
    <col min="6687" max="6687" width="32.88671875" style="46" customWidth="1"/>
    <col min="6688" max="6693" width="8.88671875" style="46"/>
    <col min="6694" max="6694" width="32.88671875" style="46" customWidth="1"/>
    <col min="6695" max="6695" width="5.88671875" style="46" customWidth="1"/>
    <col min="6696" max="6696" width="32.88671875" style="46" customWidth="1"/>
    <col min="6697" max="6697" width="5.88671875" style="46" customWidth="1"/>
    <col min="6698" max="6939" width="8.88671875" style="46"/>
    <col min="6940" max="6940" width="5.88671875" style="46" customWidth="1"/>
    <col min="6941" max="6941" width="32.88671875" style="46" customWidth="1"/>
    <col min="6942" max="6942" width="5.88671875" style="46" customWidth="1"/>
    <col min="6943" max="6943" width="32.88671875" style="46" customWidth="1"/>
    <col min="6944" max="6949" width="8.88671875" style="46"/>
    <col min="6950" max="6950" width="32.88671875" style="46" customWidth="1"/>
    <col min="6951" max="6951" width="5.88671875" style="46" customWidth="1"/>
    <col min="6952" max="6952" width="32.88671875" style="46" customWidth="1"/>
    <col min="6953" max="6953" width="5.88671875" style="46" customWidth="1"/>
    <col min="6954" max="7195" width="8.88671875" style="46"/>
    <col min="7196" max="7196" width="5.88671875" style="46" customWidth="1"/>
    <col min="7197" max="7197" width="32.88671875" style="46" customWidth="1"/>
    <col min="7198" max="7198" width="5.88671875" style="46" customWidth="1"/>
    <col min="7199" max="7199" width="32.88671875" style="46" customWidth="1"/>
    <col min="7200" max="7205" width="8.88671875" style="46"/>
    <col min="7206" max="7206" width="32.88671875" style="46" customWidth="1"/>
    <col min="7207" max="7207" width="5.88671875" style="46" customWidth="1"/>
    <col min="7208" max="7208" width="32.88671875" style="46" customWidth="1"/>
    <col min="7209" max="7209" width="5.88671875" style="46" customWidth="1"/>
    <col min="7210" max="7451" width="8.88671875" style="46"/>
    <col min="7452" max="7452" width="5.88671875" style="46" customWidth="1"/>
    <col min="7453" max="7453" width="32.88671875" style="46" customWidth="1"/>
    <col min="7454" max="7454" width="5.88671875" style="46" customWidth="1"/>
    <col min="7455" max="7455" width="32.88671875" style="46" customWidth="1"/>
    <col min="7456" max="7461" width="8.88671875" style="46"/>
    <col min="7462" max="7462" width="32.88671875" style="46" customWidth="1"/>
    <col min="7463" max="7463" width="5.88671875" style="46" customWidth="1"/>
    <col min="7464" max="7464" width="32.88671875" style="46" customWidth="1"/>
    <col min="7465" max="7465" width="5.88671875" style="46" customWidth="1"/>
    <col min="7466" max="7707" width="8.88671875" style="46"/>
    <col min="7708" max="7708" width="5.88671875" style="46" customWidth="1"/>
    <col min="7709" max="7709" width="32.88671875" style="46" customWidth="1"/>
    <col min="7710" max="7710" width="5.88671875" style="46" customWidth="1"/>
    <col min="7711" max="7711" width="32.88671875" style="46" customWidth="1"/>
    <col min="7712" max="7717" width="8.88671875" style="46"/>
    <col min="7718" max="7718" width="32.88671875" style="46" customWidth="1"/>
    <col min="7719" max="7719" width="5.88671875" style="46" customWidth="1"/>
    <col min="7720" max="7720" width="32.88671875" style="46" customWidth="1"/>
    <col min="7721" max="7721" width="5.88671875" style="46" customWidth="1"/>
    <col min="7722" max="7963" width="8.88671875" style="46"/>
    <col min="7964" max="7964" width="5.88671875" style="46" customWidth="1"/>
    <col min="7965" max="7965" width="32.88671875" style="46" customWidth="1"/>
    <col min="7966" max="7966" width="5.88671875" style="46" customWidth="1"/>
    <col min="7967" max="7967" width="32.88671875" style="46" customWidth="1"/>
    <col min="7968" max="7973" width="8.88671875" style="46"/>
    <col min="7974" max="7974" width="32.88671875" style="46" customWidth="1"/>
    <col min="7975" max="7975" width="5.88671875" style="46" customWidth="1"/>
    <col min="7976" max="7976" width="32.88671875" style="46" customWidth="1"/>
    <col min="7977" max="7977" width="5.88671875" style="46" customWidth="1"/>
    <col min="7978" max="8219" width="8.88671875" style="46"/>
    <col min="8220" max="8220" width="5.88671875" style="46" customWidth="1"/>
    <col min="8221" max="8221" width="32.88671875" style="46" customWidth="1"/>
    <col min="8222" max="8222" width="5.88671875" style="46" customWidth="1"/>
    <col min="8223" max="8223" width="32.88671875" style="46" customWidth="1"/>
    <col min="8224" max="8229" width="8.88671875" style="46"/>
    <col min="8230" max="8230" width="32.88671875" style="46" customWidth="1"/>
    <col min="8231" max="8231" width="5.88671875" style="46" customWidth="1"/>
    <col min="8232" max="8232" width="32.88671875" style="46" customWidth="1"/>
    <col min="8233" max="8233" width="5.88671875" style="46" customWidth="1"/>
    <col min="8234" max="8475" width="8.88671875" style="46"/>
    <col min="8476" max="8476" width="5.88671875" style="46" customWidth="1"/>
    <col min="8477" max="8477" width="32.88671875" style="46" customWidth="1"/>
    <col min="8478" max="8478" width="5.88671875" style="46" customWidth="1"/>
    <col min="8479" max="8479" width="32.88671875" style="46" customWidth="1"/>
    <col min="8480" max="8485" width="8.88671875" style="46"/>
    <col min="8486" max="8486" width="32.88671875" style="46" customWidth="1"/>
    <col min="8487" max="8487" width="5.88671875" style="46" customWidth="1"/>
    <col min="8488" max="8488" width="32.88671875" style="46" customWidth="1"/>
    <col min="8489" max="8489" width="5.88671875" style="46" customWidth="1"/>
    <col min="8490" max="8731" width="8.88671875" style="46"/>
    <col min="8732" max="8732" width="5.88671875" style="46" customWidth="1"/>
    <col min="8733" max="8733" width="32.88671875" style="46" customWidth="1"/>
    <col min="8734" max="8734" width="5.88671875" style="46" customWidth="1"/>
    <col min="8735" max="8735" width="32.88671875" style="46" customWidth="1"/>
    <col min="8736" max="8741" width="8.88671875" style="46"/>
    <col min="8742" max="8742" width="32.88671875" style="46" customWidth="1"/>
    <col min="8743" max="8743" width="5.88671875" style="46" customWidth="1"/>
    <col min="8744" max="8744" width="32.88671875" style="46" customWidth="1"/>
    <col min="8745" max="8745" width="5.88671875" style="46" customWidth="1"/>
    <col min="8746" max="8987" width="8.88671875" style="46"/>
    <col min="8988" max="8988" width="5.88671875" style="46" customWidth="1"/>
    <col min="8989" max="8989" width="32.88671875" style="46" customWidth="1"/>
    <col min="8990" max="8990" width="5.88671875" style="46" customWidth="1"/>
    <col min="8991" max="8991" width="32.88671875" style="46" customWidth="1"/>
    <col min="8992" max="8997" width="8.88671875" style="46"/>
    <col min="8998" max="8998" width="32.88671875" style="46" customWidth="1"/>
    <col min="8999" max="8999" width="5.88671875" style="46" customWidth="1"/>
    <col min="9000" max="9000" width="32.88671875" style="46" customWidth="1"/>
    <col min="9001" max="9001" width="5.88671875" style="46" customWidth="1"/>
    <col min="9002" max="9243" width="8.88671875" style="46"/>
    <col min="9244" max="9244" width="5.88671875" style="46" customWidth="1"/>
    <col min="9245" max="9245" width="32.88671875" style="46" customWidth="1"/>
    <col min="9246" max="9246" width="5.88671875" style="46" customWidth="1"/>
    <col min="9247" max="9247" width="32.88671875" style="46" customWidth="1"/>
    <col min="9248" max="9253" width="8.88671875" style="46"/>
    <col min="9254" max="9254" width="32.88671875" style="46" customWidth="1"/>
    <col min="9255" max="9255" width="5.88671875" style="46" customWidth="1"/>
    <col min="9256" max="9256" width="32.88671875" style="46" customWidth="1"/>
    <col min="9257" max="9257" width="5.88671875" style="46" customWidth="1"/>
    <col min="9258" max="9499" width="8.88671875" style="46"/>
    <col min="9500" max="9500" width="5.88671875" style="46" customWidth="1"/>
    <col min="9501" max="9501" width="32.88671875" style="46" customWidth="1"/>
    <col min="9502" max="9502" width="5.88671875" style="46" customWidth="1"/>
    <col min="9503" max="9503" width="32.88671875" style="46" customWidth="1"/>
    <col min="9504" max="9509" width="8.88671875" style="46"/>
    <col min="9510" max="9510" width="32.88671875" style="46" customWidth="1"/>
    <col min="9511" max="9511" width="5.88671875" style="46" customWidth="1"/>
    <col min="9512" max="9512" width="32.88671875" style="46" customWidth="1"/>
    <col min="9513" max="9513" width="5.88671875" style="46" customWidth="1"/>
    <col min="9514" max="9755" width="8.88671875" style="46"/>
    <col min="9756" max="9756" width="5.88671875" style="46" customWidth="1"/>
    <col min="9757" max="9757" width="32.88671875" style="46" customWidth="1"/>
    <col min="9758" max="9758" width="5.88671875" style="46" customWidth="1"/>
    <col min="9759" max="9759" width="32.88671875" style="46" customWidth="1"/>
    <col min="9760" max="9765" width="8.88671875" style="46"/>
    <col min="9766" max="9766" width="32.88671875" style="46" customWidth="1"/>
    <col min="9767" max="9767" width="5.88671875" style="46" customWidth="1"/>
    <col min="9768" max="9768" width="32.88671875" style="46" customWidth="1"/>
    <col min="9769" max="9769" width="5.88671875" style="46" customWidth="1"/>
    <col min="9770" max="10011" width="8.88671875" style="46"/>
    <col min="10012" max="10012" width="5.88671875" style="46" customWidth="1"/>
    <col min="10013" max="10013" width="32.88671875" style="46" customWidth="1"/>
    <col min="10014" max="10014" width="5.88671875" style="46" customWidth="1"/>
    <col min="10015" max="10015" width="32.88671875" style="46" customWidth="1"/>
    <col min="10016" max="10021" width="8.88671875" style="46"/>
    <col min="10022" max="10022" width="32.88671875" style="46" customWidth="1"/>
    <col min="10023" max="10023" width="5.88671875" style="46" customWidth="1"/>
    <col min="10024" max="10024" width="32.88671875" style="46" customWidth="1"/>
    <col min="10025" max="10025" width="5.88671875" style="46" customWidth="1"/>
    <col min="10026" max="10267" width="8.88671875" style="46"/>
    <col min="10268" max="10268" width="5.88671875" style="46" customWidth="1"/>
    <col min="10269" max="10269" width="32.88671875" style="46" customWidth="1"/>
    <col min="10270" max="10270" width="5.88671875" style="46" customWidth="1"/>
    <col min="10271" max="10271" width="32.88671875" style="46" customWidth="1"/>
    <col min="10272" max="10277" width="8.88671875" style="46"/>
    <col min="10278" max="10278" width="32.88671875" style="46" customWidth="1"/>
    <col min="10279" max="10279" width="5.88671875" style="46" customWidth="1"/>
    <col min="10280" max="10280" width="32.88671875" style="46" customWidth="1"/>
    <col min="10281" max="10281" width="5.88671875" style="46" customWidth="1"/>
    <col min="10282" max="10523" width="8.88671875" style="46"/>
    <col min="10524" max="10524" width="5.88671875" style="46" customWidth="1"/>
    <col min="10525" max="10525" width="32.88671875" style="46" customWidth="1"/>
    <col min="10526" max="10526" width="5.88671875" style="46" customWidth="1"/>
    <col min="10527" max="10527" width="32.88671875" style="46" customWidth="1"/>
    <col min="10528" max="10533" width="8.88671875" style="46"/>
    <col min="10534" max="10534" width="32.88671875" style="46" customWidth="1"/>
    <col min="10535" max="10535" width="5.88671875" style="46" customWidth="1"/>
    <col min="10536" max="10536" width="32.88671875" style="46" customWidth="1"/>
    <col min="10537" max="10537" width="5.88671875" style="46" customWidth="1"/>
    <col min="10538" max="10779" width="8.88671875" style="46"/>
    <col min="10780" max="10780" width="5.88671875" style="46" customWidth="1"/>
    <col min="10781" max="10781" width="32.88671875" style="46" customWidth="1"/>
    <col min="10782" max="10782" width="5.88671875" style="46" customWidth="1"/>
    <col min="10783" max="10783" width="32.88671875" style="46" customWidth="1"/>
    <col min="10784" max="10789" width="8.88671875" style="46"/>
    <col min="10790" max="10790" width="32.88671875" style="46" customWidth="1"/>
    <col min="10791" max="10791" width="5.88671875" style="46" customWidth="1"/>
    <col min="10792" max="10792" width="32.88671875" style="46" customWidth="1"/>
    <col min="10793" max="10793" width="5.88671875" style="46" customWidth="1"/>
    <col min="10794" max="11035" width="8.88671875" style="46"/>
    <col min="11036" max="11036" width="5.88671875" style="46" customWidth="1"/>
    <col min="11037" max="11037" width="32.88671875" style="46" customWidth="1"/>
    <col min="11038" max="11038" width="5.88671875" style="46" customWidth="1"/>
    <col min="11039" max="11039" width="32.88671875" style="46" customWidth="1"/>
    <col min="11040" max="11045" width="8.88671875" style="46"/>
    <col min="11046" max="11046" width="32.88671875" style="46" customWidth="1"/>
    <col min="11047" max="11047" width="5.88671875" style="46" customWidth="1"/>
    <col min="11048" max="11048" width="32.88671875" style="46" customWidth="1"/>
    <col min="11049" max="11049" width="5.88671875" style="46" customWidth="1"/>
    <col min="11050" max="11291" width="8.88671875" style="46"/>
    <col min="11292" max="11292" width="5.88671875" style="46" customWidth="1"/>
    <col min="11293" max="11293" width="32.88671875" style="46" customWidth="1"/>
    <col min="11294" max="11294" width="5.88671875" style="46" customWidth="1"/>
    <col min="11295" max="11295" width="32.88671875" style="46" customWidth="1"/>
    <col min="11296" max="11301" width="8.88671875" style="46"/>
    <col min="11302" max="11302" width="32.88671875" style="46" customWidth="1"/>
    <col min="11303" max="11303" width="5.88671875" style="46" customWidth="1"/>
    <col min="11304" max="11304" width="32.88671875" style="46" customWidth="1"/>
    <col min="11305" max="11305" width="5.88671875" style="46" customWidth="1"/>
    <col min="11306" max="11547" width="8.88671875" style="46"/>
    <col min="11548" max="11548" width="5.88671875" style="46" customWidth="1"/>
    <col min="11549" max="11549" width="32.88671875" style="46" customWidth="1"/>
    <col min="11550" max="11550" width="5.88671875" style="46" customWidth="1"/>
    <col min="11551" max="11551" width="32.88671875" style="46" customWidth="1"/>
    <col min="11552" max="11557" width="8.88671875" style="46"/>
    <col min="11558" max="11558" width="32.88671875" style="46" customWidth="1"/>
    <col min="11559" max="11559" width="5.88671875" style="46" customWidth="1"/>
    <col min="11560" max="11560" width="32.88671875" style="46" customWidth="1"/>
    <col min="11561" max="11561" width="5.88671875" style="46" customWidth="1"/>
    <col min="11562" max="11803" width="8.88671875" style="46"/>
    <col min="11804" max="11804" width="5.88671875" style="46" customWidth="1"/>
    <col min="11805" max="11805" width="32.88671875" style="46" customWidth="1"/>
    <col min="11806" max="11806" width="5.88671875" style="46" customWidth="1"/>
    <col min="11807" max="11807" width="32.88671875" style="46" customWidth="1"/>
    <col min="11808" max="11813" width="8.88671875" style="46"/>
    <col min="11814" max="11814" width="32.88671875" style="46" customWidth="1"/>
    <col min="11815" max="11815" width="5.88671875" style="46" customWidth="1"/>
    <col min="11816" max="11816" width="32.88671875" style="46" customWidth="1"/>
    <col min="11817" max="11817" width="5.88671875" style="46" customWidth="1"/>
    <col min="11818" max="12059" width="8.88671875" style="46"/>
    <col min="12060" max="12060" width="5.88671875" style="46" customWidth="1"/>
    <col min="12061" max="12061" width="32.88671875" style="46" customWidth="1"/>
    <col min="12062" max="12062" width="5.88671875" style="46" customWidth="1"/>
    <col min="12063" max="12063" width="32.88671875" style="46" customWidth="1"/>
    <col min="12064" max="12069" width="8.88671875" style="46"/>
    <col min="12070" max="12070" width="32.88671875" style="46" customWidth="1"/>
    <col min="12071" max="12071" width="5.88671875" style="46" customWidth="1"/>
    <col min="12072" max="12072" width="32.88671875" style="46" customWidth="1"/>
    <col min="12073" max="12073" width="5.88671875" style="46" customWidth="1"/>
    <col min="12074" max="12315" width="8.88671875" style="46"/>
    <col min="12316" max="12316" width="5.88671875" style="46" customWidth="1"/>
    <col min="12317" max="12317" width="32.88671875" style="46" customWidth="1"/>
    <col min="12318" max="12318" width="5.88671875" style="46" customWidth="1"/>
    <col min="12319" max="12319" width="32.88671875" style="46" customWidth="1"/>
    <col min="12320" max="12325" width="8.88671875" style="46"/>
    <col min="12326" max="12326" width="32.88671875" style="46" customWidth="1"/>
    <col min="12327" max="12327" width="5.88671875" style="46" customWidth="1"/>
    <col min="12328" max="12328" width="32.88671875" style="46" customWidth="1"/>
    <col min="12329" max="12329" width="5.88671875" style="46" customWidth="1"/>
    <col min="12330" max="12571" width="8.88671875" style="46"/>
    <col min="12572" max="12572" width="5.88671875" style="46" customWidth="1"/>
    <col min="12573" max="12573" width="32.88671875" style="46" customWidth="1"/>
    <col min="12574" max="12574" width="5.88671875" style="46" customWidth="1"/>
    <col min="12575" max="12575" width="32.88671875" style="46" customWidth="1"/>
    <col min="12576" max="12581" width="8.88671875" style="46"/>
    <col min="12582" max="12582" width="32.88671875" style="46" customWidth="1"/>
    <col min="12583" max="12583" width="5.88671875" style="46" customWidth="1"/>
    <col min="12584" max="12584" width="32.88671875" style="46" customWidth="1"/>
    <col min="12585" max="12585" width="5.88671875" style="46" customWidth="1"/>
    <col min="12586" max="12827" width="8.88671875" style="46"/>
    <col min="12828" max="12828" width="5.88671875" style="46" customWidth="1"/>
    <col min="12829" max="12829" width="32.88671875" style="46" customWidth="1"/>
    <col min="12830" max="12830" width="5.88671875" style="46" customWidth="1"/>
    <col min="12831" max="12831" width="32.88671875" style="46" customWidth="1"/>
    <col min="12832" max="12837" width="8.88671875" style="46"/>
    <col min="12838" max="12838" width="32.88671875" style="46" customWidth="1"/>
    <col min="12839" max="12839" width="5.88671875" style="46" customWidth="1"/>
    <col min="12840" max="12840" width="32.88671875" style="46" customWidth="1"/>
    <col min="12841" max="12841" width="5.88671875" style="46" customWidth="1"/>
    <col min="12842" max="13083" width="8.88671875" style="46"/>
    <col min="13084" max="13084" width="5.88671875" style="46" customWidth="1"/>
    <col min="13085" max="13085" width="32.88671875" style="46" customWidth="1"/>
    <col min="13086" max="13086" width="5.88671875" style="46" customWidth="1"/>
    <col min="13087" max="13087" width="32.88671875" style="46" customWidth="1"/>
    <col min="13088" max="13093" width="8.88671875" style="46"/>
    <col min="13094" max="13094" width="32.88671875" style="46" customWidth="1"/>
    <col min="13095" max="13095" width="5.88671875" style="46" customWidth="1"/>
    <col min="13096" max="13096" width="32.88671875" style="46" customWidth="1"/>
    <col min="13097" max="13097" width="5.88671875" style="46" customWidth="1"/>
    <col min="13098" max="13339" width="8.88671875" style="46"/>
    <col min="13340" max="13340" width="5.88671875" style="46" customWidth="1"/>
    <col min="13341" max="13341" width="32.88671875" style="46" customWidth="1"/>
    <col min="13342" max="13342" width="5.88671875" style="46" customWidth="1"/>
    <col min="13343" max="13343" width="32.88671875" style="46" customWidth="1"/>
    <col min="13344" max="13349" width="8.88671875" style="46"/>
    <col min="13350" max="13350" width="32.88671875" style="46" customWidth="1"/>
    <col min="13351" max="13351" width="5.88671875" style="46" customWidth="1"/>
    <col min="13352" max="13352" width="32.88671875" style="46" customWidth="1"/>
    <col min="13353" max="13353" width="5.88671875" style="46" customWidth="1"/>
    <col min="13354" max="13595" width="8.88671875" style="46"/>
    <col min="13596" max="13596" width="5.88671875" style="46" customWidth="1"/>
    <col min="13597" max="13597" width="32.88671875" style="46" customWidth="1"/>
    <col min="13598" max="13598" width="5.88671875" style="46" customWidth="1"/>
    <col min="13599" max="13599" width="32.88671875" style="46" customWidth="1"/>
    <col min="13600" max="13605" width="8.88671875" style="46"/>
    <col min="13606" max="13606" width="32.88671875" style="46" customWidth="1"/>
    <col min="13607" max="13607" width="5.88671875" style="46" customWidth="1"/>
    <col min="13608" max="13608" width="32.88671875" style="46" customWidth="1"/>
    <col min="13609" max="13609" width="5.88671875" style="46" customWidth="1"/>
    <col min="13610" max="13851" width="8.88671875" style="46"/>
    <col min="13852" max="13852" width="5.88671875" style="46" customWidth="1"/>
    <col min="13853" max="13853" width="32.88671875" style="46" customWidth="1"/>
    <col min="13854" max="13854" width="5.88671875" style="46" customWidth="1"/>
    <col min="13855" max="13855" width="32.88671875" style="46" customWidth="1"/>
    <col min="13856" max="13861" width="8.88671875" style="46"/>
    <col min="13862" max="13862" width="32.88671875" style="46" customWidth="1"/>
    <col min="13863" max="13863" width="5.88671875" style="46" customWidth="1"/>
    <col min="13864" max="13864" width="32.88671875" style="46" customWidth="1"/>
    <col min="13865" max="13865" width="5.88671875" style="46" customWidth="1"/>
    <col min="13866" max="14107" width="8.88671875" style="46"/>
    <col min="14108" max="14108" width="5.88671875" style="46" customWidth="1"/>
    <col min="14109" max="14109" width="32.88671875" style="46" customWidth="1"/>
    <col min="14110" max="14110" width="5.88671875" style="46" customWidth="1"/>
    <col min="14111" max="14111" width="32.88671875" style="46" customWidth="1"/>
    <col min="14112" max="14117" width="8.88671875" style="46"/>
    <col min="14118" max="14118" width="32.88671875" style="46" customWidth="1"/>
    <col min="14119" max="14119" width="5.88671875" style="46" customWidth="1"/>
    <col min="14120" max="14120" width="32.88671875" style="46" customWidth="1"/>
    <col min="14121" max="14121" width="5.88671875" style="46" customWidth="1"/>
    <col min="14122" max="14363" width="8.88671875" style="46"/>
    <col min="14364" max="14364" width="5.88671875" style="46" customWidth="1"/>
    <col min="14365" max="14365" width="32.88671875" style="46" customWidth="1"/>
    <col min="14366" max="14366" width="5.88671875" style="46" customWidth="1"/>
    <col min="14367" max="14367" width="32.88671875" style="46" customWidth="1"/>
    <col min="14368" max="14373" width="8.88671875" style="46"/>
    <col min="14374" max="14374" width="32.88671875" style="46" customWidth="1"/>
    <col min="14375" max="14375" width="5.88671875" style="46" customWidth="1"/>
    <col min="14376" max="14376" width="32.88671875" style="46" customWidth="1"/>
    <col min="14377" max="14377" width="5.88671875" style="46" customWidth="1"/>
    <col min="14378" max="14619" width="8.88671875" style="46"/>
    <col min="14620" max="14620" width="5.88671875" style="46" customWidth="1"/>
    <col min="14621" max="14621" width="32.88671875" style="46" customWidth="1"/>
    <col min="14622" max="14622" width="5.88671875" style="46" customWidth="1"/>
    <col min="14623" max="14623" width="32.88671875" style="46" customWidth="1"/>
    <col min="14624" max="14629" width="8.88671875" style="46"/>
    <col min="14630" max="14630" width="32.88671875" style="46" customWidth="1"/>
    <col min="14631" max="14631" width="5.88671875" style="46" customWidth="1"/>
    <col min="14632" max="14632" width="32.88671875" style="46" customWidth="1"/>
    <col min="14633" max="14633" width="5.88671875" style="46" customWidth="1"/>
    <col min="14634" max="14875" width="8.88671875" style="46"/>
    <col min="14876" max="14876" width="5.88671875" style="46" customWidth="1"/>
    <col min="14877" max="14877" width="32.88671875" style="46" customWidth="1"/>
    <col min="14878" max="14878" width="5.88671875" style="46" customWidth="1"/>
    <col min="14879" max="14879" width="32.88671875" style="46" customWidth="1"/>
    <col min="14880" max="14885" width="8.88671875" style="46"/>
    <col min="14886" max="14886" width="32.88671875" style="46" customWidth="1"/>
    <col min="14887" max="14887" width="5.88671875" style="46" customWidth="1"/>
    <col min="14888" max="14888" width="32.88671875" style="46" customWidth="1"/>
    <col min="14889" max="14889" width="5.88671875" style="46" customWidth="1"/>
    <col min="14890" max="15131" width="8.88671875" style="46"/>
    <col min="15132" max="15132" width="5.88671875" style="46" customWidth="1"/>
    <col min="15133" max="15133" width="32.88671875" style="46" customWidth="1"/>
    <col min="15134" max="15134" width="5.88671875" style="46" customWidth="1"/>
    <col min="15135" max="15135" width="32.88671875" style="46" customWidth="1"/>
    <col min="15136" max="15141" width="8.88671875" style="46"/>
    <col min="15142" max="15142" width="32.88671875" style="46" customWidth="1"/>
    <col min="15143" max="15143" width="5.88671875" style="46" customWidth="1"/>
    <col min="15144" max="15144" width="32.88671875" style="46" customWidth="1"/>
    <col min="15145" max="15145" width="5.88671875" style="46" customWidth="1"/>
    <col min="15146" max="15387" width="8.88671875" style="46"/>
    <col min="15388" max="15388" width="5.88671875" style="46" customWidth="1"/>
    <col min="15389" max="15389" width="32.88671875" style="46" customWidth="1"/>
    <col min="15390" max="15390" width="5.88671875" style="46" customWidth="1"/>
    <col min="15391" max="15391" width="32.88671875" style="46" customWidth="1"/>
    <col min="15392" max="15397" width="8.88671875" style="46"/>
    <col min="15398" max="15398" width="32.88671875" style="46" customWidth="1"/>
    <col min="15399" max="15399" width="5.88671875" style="46" customWidth="1"/>
    <col min="15400" max="15400" width="32.88671875" style="46" customWidth="1"/>
    <col min="15401" max="15401" width="5.88671875" style="46" customWidth="1"/>
    <col min="15402" max="15643" width="8.88671875" style="46"/>
    <col min="15644" max="15644" width="5.88671875" style="46" customWidth="1"/>
    <col min="15645" max="15645" width="32.88671875" style="46" customWidth="1"/>
    <col min="15646" max="15646" width="5.88671875" style="46" customWidth="1"/>
    <col min="15647" max="15647" width="32.88671875" style="46" customWidth="1"/>
    <col min="15648" max="15653" width="8.88671875" style="46"/>
    <col min="15654" max="15654" width="32.88671875" style="46" customWidth="1"/>
    <col min="15655" max="15655" width="5.88671875" style="46" customWidth="1"/>
    <col min="15656" max="15656" width="32.88671875" style="46" customWidth="1"/>
    <col min="15657" max="15657" width="5.88671875" style="46" customWidth="1"/>
    <col min="15658" max="15899" width="8.88671875" style="46"/>
    <col min="15900" max="15900" width="5.88671875" style="46" customWidth="1"/>
    <col min="15901" max="15901" width="32.88671875" style="46" customWidth="1"/>
    <col min="15902" max="15902" width="5.88671875" style="46" customWidth="1"/>
    <col min="15903" max="15903" width="32.88671875" style="46" customWidth="1"/>
    <col min="15904" max="15909" width="8.88671875" style="46"/>
    <col min="15910" max="15910" width="32.88671875" style="46" customWidth="1"/>
    <col min="15911" max="15911" width="5.88671875" style="46" customWidth="1"/>
    <col min="15912" max="15912" width="32.88671875" style="46" customWidth="1"/>
    <col min="15913" max="15913" width="5.88671875" style="46" customWidth="1"/>
    <col min="15914" max="16155" width="8.88671875" style="46"/>
    <col min="16156" max="16156" width="5.88671875" style="46" customWidth="1"/>
    <col min="16157" max="16157" width="32.88671875" style="46" customWidth="1"/>
    <col min="16158" max="16158" width="5.88671875" style="46" customWidth="1"/>
    <col min="16159" max="16159" width="32.88671875" style="46" customWidth="1"/>
    <col min="16160" max="16165" width="8.88671875" style="46"/>
    <col min="16166" max="16166" width="32.88671875" style="46" customWidth="1"/>
    <col min="16167" max="16167" width="5.88671875" style="46" customWidth="1"/>
    <col min="16168" max="16168" width="32.88671875" style="46" customWidth="1"/>
    <col min="16169" max="16169" width="5.88671875" style="46" customWidth="1"/>
    <col min="16170" max="16384" width="8.88671875" style="46"/>
  </cols>
  <sheetData>
    <row r="1" spans="1:49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W1" s="28"/>
    </row>
    <row r="2" spans="1:49" s="32" customFormat="1" ht="26.4" x14ac:dyDescent="0.5">
      <c r="A2" s="111" t="s">
        <v>526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13"/>
      <c r="AQ2" s="13"/>
      <c r="AR2" s="13"/>
      <c r="AS2" s="13"/>
      <c r="AT2" s="13"/>
      <c r="AU2" s="13"/>
      <c r="AV2" s="13"/>
    </row>
    <row r="3" spans="1:49" s="32" customFormat="1" ht="26.4" x14ac:dyDescent="0.5">
      <c r="A3" s="112" t="s">
        <v>527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5"/>
      <c r="AQ3" s="5"/>
      <c r="AR3" s="5"/>
      <c r="AS3" s="5"/>
      <c r="AT3" s="5"/>
      <c r="AU3" s="5"/>
      <c r="AV3" s="5"/>
    </row>
    <row r="4" spans="1:49" s="32" customFormat="1" ht="24" customHeight="1" x14ac:dyDescent="0.5">
      <c r="A4" s="84"/>
      <c r="B4" s="441"/>
      <c r="C4" s="597" t="s">
        <v>525</v>
      </c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9"/>
      <c r="Y4" s="597" t="s">
        <v>520</v>
      </c>
      <c r="Z4" s="598"/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598"/>
      <c r="AM4" s="598"/>
      <c r="AN4" s="598"/>
      <c r="AO4" s="598"/>
      <c r="AP4" s="598"/>
      <c r="AQ4" s="598"/>
      <c r="AR4" s="598"/>
      <c r="AS4" s="598"/>
      <c r="AT4" s="599"/>
      <c r="AU4" s="85"/>
      <c r="AV4" s="86"/>
    </row>
    <row r="5" spans="1:49" s="39" customFormat="1" ht="24" customHeight="1" x14ac:dyDescent="0.5">
      <c r="A5" s="603" t="s">
        <v>109</v>
      </c>
      <c r="B5" s="627" t="s">
        <v>110</v>
      </c>
      <c r="C5" s="604">
        <v>2025</v>
      </c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6"/>
      <c r="T5" s="615" t="s">
        <v>636</v>
      </c>
      <c r="U5" s="616"/>
      <c r="V5" s="616"/>
      <c r="W5" s="616"/>
      <c r="X5" s="617"/>
      <c r="Y5" s="597">
        <v>2025</v>
      </c>
      <c r="Z5" s="598"/>
      <c r="AA5" s="598"/>
      <c r="AB5" s="598"/>
      <c r="AC5" s="598"/>
      <c r="AD5" s="598"/>
      <c r="AE5" s="598"/>
      <c r="AF5" s="598"/>
      <c r="AG5" s="598"/>
      <c r="AH5" s="598"/>
      <c r="AI5" s="598"/>
      <c r="AJ5" s="598"/>
      <c r="AK5" s="598"/>
      <c r="AL5" s="598"/>
      <c r="AM5" s="598"/>
      <c r="AN5" s="598"/>
      <c r="AO5" s="599"/>
      <c r="AP5" s="624" t="s">
        <v>636</v>
      </c>
      <c r="AQ5" s="625"/>
      <c r="AR5" s="625"/>
      <c r="AS5" s="625"/>
      <c r="AT5" s="626"/>
      <c r="AU5" s="623" t="s">
        <v>399</v>
      </c>
      <c r="AV5" s="629" t="s">
        <v>398</v>
      </c>
    </row>
    <row r="6" spans="1:49" s="39" customFormat="1" ht="36" customHeight="1" thickBot="1" x14ac:dyDescent="0.55000000000000004">
      <c r="A6" s="603"/>
      <c r="B6" s="628"/>
      <c r="C6" s="354" t="s">
        <v>637</v>
      </c>
      <c r="D6" s="273" t="s">
        <v>644</v>
      </c>
      <c r="E6" s="273" t="s">
        <v>670</v>
      </c>
      <c r="F6" s="273" t="s">
        <v>671</v>
      </c>
      <c r="G6" s="273" t="s">
        <v>672</v>
      </c>
      <c r="H6" s="273" t="s">
        <v>673</v>
      </c>
      <c r="I6" s="273" t="s">
        <v>674</v>
      </c>
      <c r="J6" s="273" t="s">
        <v>675</v>
      </c>
      <c r="K6" s="273" t="s">
        <v>676</v>
      </c>
      <c r="L6" s="273" t="s">
        <v>677</v>
      </c>
      <c r="M6" s="273" t="s">
        <v>678</v>
      </c>
      <c r="N6" s="273" t="s">
        <v>679</v>
      </c>
      <c r="O6" s="273" t="s">
        <v>680</v>
      </c>
      <c r="P6" s="273" t="s">
        <v>681</v>
      </c>
      <c r="Q6" s="346" t="s">
        <v>682</v>
      </c>
      <c r="R6" s="273" t="s">
        <v>683</v>
      </c>
      <c r="S6" s="328">
        <v>2025</v>
      </c>
      <c r="T6" s="496" t="s">
        <v>637</v>
      </c>
      <c r="U6" s="375" t="s">
        <v>644</v>
      </c>
      <c r="V6" s="497" t="s">
        <v>670</v>
      </c>
      <c r="W6" s="497" t="s">
        <v>671</v>
      </c>
      <c r="X6" s="558" t="s">
        <v>672</v>
      </c>
      <c r="Y6" s="354" t="s">
        <v>637</v>
      </c>
      <c r="Z6" s="273" t="s">
        <v>644</v>
      </c>
      <c r="AA6" s="273" t="s">
        <v>670</v>
      </c>
      <c r="AB6" s="273" t="s">
        <v>671</v>
      </c>
      <c r="AC6" s="273" t="s">
        <v>672</v>
      </c>
      <c r="AD6" s="273" t="s">
        <v>673</v>
      </c>
      <c r="AE6" s="273" t="s">
        <v>674</v>
      </c>
      <c r="AF6" s="273" t="s">
        <v>675</v>
      </c>
      <c r="AG6" s="273" t="s">
        <v>676</v>
      </c>
      <c r="AH6" s="273" t="s">
        <v>677</v>
      </c>
      <c r="AI6" s="273" t="s">
        <v>678</v>
      </c>
      <c r="AJ6" s="273" t="s">
        <v>679</v>
      </c>
      <c r="AK6" s="273" t="s">
        <v>680</v>
      </c>
      <c r="AL6" s="273" t="s">
        <v>681</v>
      </c>
      <c r="AM6" s="346" t="s">
        <v>682</v>
      </c>
      <c r="AN6" s="273" t="s">
        <v>683</v>
      </c>
      <c r="AO6" s="328">
        <v>2025</v>
      </c>
      <c r="AP6" s="374" t="s">
        <v>637</v>
      </c>
      <c r="AQ6" s="375" t="s">
        <v>644</v>
      </c>
      <c r="AR6" s="498" t="s">
        <v>670</v>
      </c>
      <c r="AS6" s="497" t="s">
        <v>671</v>
      </c>
      <c r="AT6" s="558" t="s">
        <v>672</v>
      </c>
      <c r="AU6" s="623"/>
      <c r="AV6" s="629"/>
    </row>
    <row r="7" spans="1:49" ht="18" customHeight="1" thickBot="1" x14ac:dyDescent="0.55000000000000004">
      <c r="A7" s="82" t="s">
        <v>111</v>
      </c>
      <c r="B7" s="83" t="s">
        <v>112</v>
      </c>
      <c r="C7" s="355">
        <v>16416.337851</v>
      </c>
      <c r="D7" s="355">
        <v>16107.678406999999</v>
      </c>
      <c r="E7" s="355">
        <v>17800.448027999999</v>
      </c>
      <c r="F7" s="355">
        <v>50324.464286000002</v>
      </c>
      <c r="G7" s="355">
        <v>18106.901645000002</v>
      </c>
      <c r="H7" s="355">
        <v>17117.488549999998</v>
      </c>
      <c r="I7" s="355">
        <v>15227.786523000001</v>
      </c>
      <c r="J7" s="355">
        <v>50452.176716999988</v>
      </c>
      <c r="K7" s="355">
        <v>15801.525077</v>
      </c>
      <c r="L7" s="355">
        <v>14641.091474000001</v>
      </c>
      <c r="M7" s="355">
        <v>16993.414393999999</v>
      </c>
      <c r="N7" s="355">
        <v>47436.030943999998</v>
      </c>
      <c r="O7" s="355">
        <v>19730.787497000001</v>
      </c>
      <c r="P7" s="355">
        <v>17022.747361000002</v>
      </c>
      <c r="Q7" s="355">
        <v>19766.101648</v>
      </c>
      <c r="R7" s="355">
        <v>56519.636509000004</v>
      </c>
      <c r="S7" s="329">
        <v>204732.30845499999</v>
      </c>
      <c r="T7" s="334">
        <v>16725.044156</v>
      </c>
      <c r="U7" s="335">
        <v>16217.749701000001</v>
      </c>
      <c r="V7" s="335">
        <v>10572.85115</v>
      </c>
      <c r="W7" s="335">
        <v>43515.645003999998</v>
      </c>
      <c r="X7" s="485">
        <v>14453.949411</v>
      </c>
      <c r="Y7" s="355">
        <v>48039.378581999998</v>
      </c>
      <c r="Z7" s="355">
        <v>44332.458944999998</v>
      </c>
      <c r="AA7" s="355">
        <v>44849.056707000011</v>
      </c>
      <c r="AB7" s="355">
        <v>137220.89423000001</v>
      </c>
      <c r="AC7" s="355">
        <v>47228.439986999998</v>
      </c>
      <c r="AD7" s="355">
        <v>50655.036329000002</v>
      </c>
      <c r="AE7" s="355">
        <v>43994.249399</v>
      </c>
      <c r="AF7" s="355">
        <v>141877.72571299999</v>
      </c>
      <c r="AG7" s="355">
        <v>49607.598494999998</v>
      </c>
      <c r="AH7" s="355">
        <v>46793.66595599999</v>
      </c>
      <c r="AI7" s="355">
        <v>45779.074666</v>
      </c>
      <c r="AJ7" s="355">
        <v>142180.33911599999</v>
      </c>
      <c r="AK7" s="355">
        <v>47314.827820999999</v>
      </c>
      <c r="AL7" s="355">
        <v>44297.884676000001</v>
      </c>
      <c r="AM7" s="355">
        <v>50618.79061399999</v>
      </c>
      <c r="AN7" s="355">
        <v>142231.50311600001</v>
      </c>
      <c r="AO7" s="329">
        <v>563510.46217499999</v>
      </c>
      <c r="AP7" s="334">
        <v>46822.871766999997</v>
      </c>
      <c r="AQ7" s="335">
        <v>43120.218183999998</v>
      </c>
      <c r="AR7" s="335">
        <v>29484.346842999901</v>
      </c>
      <c r="AS7" s="335">
        <v>119427.436792999</v>
      </c>
      <c r="AT7" s="485">
        <v>35672.373460000003</v>
      </c>
      <c r="AU7" s="90" t="s">
        <v>240</v>
      </c>
      <c r="AV7" s="91" t="s">
        <v>400</v>
      </c>
      <c r="AW7" s="46"/>
    </row>
    <row r="8" spans="1:49" ht="18" customHeight="1" x14ac:dyDescent="0.5">
      <c r="A8" s="70"/>
      <c r="B8" s="71" t="s">
        <v>113</v>
      </c>
      <c r="C8" s="356">
        <v>3140.4728930000001</v>
      </c>
      <c r="D8" s="356">
        <v>3149.0108890000001</v>
      </c>
      <c r="E8" s="356">
        <v>3888.4313050000001</v>
      </c>
      <c r="F8" s="356">
        <v>10177.915086999999</v>
      </c>
      <c r="G8" s="356">
        <v>3342.0215969999999</v>
      </c>
      <c r="H8" s="356">
        <v>3349.0474380000001</v>
      </c>
      <c r="I8" s="356">
        <v>3184.0380709999999</v>
      </c>
      <c r="J8" s="356">
        <v>9875.1071059999995</v>
      </c>
      <c r="K8" s="356">
        <v>3647.7399350000001</v>
      </c>
      <c r="L8" s="356">
        <v>3409.6831809999999</v>
      </c>
      <c r="M8" s="356">
        <v>3746.4586049999998</v>
      </c>
      <c r="N8" s="356">
        <v>10803.881721</v>
      </c>
      <c r="O8" s="356">
        <v>3773.73963</v>
      </c>
      <c r="P8" s="356">
        <v>3577.6598779999999</v>
      </c>
      <c r="Q8" s="356">
        <v>4457.9827100000002</v>
      </c>
      <c r="R8" s="356">
        <v>11809.382218000001</v>
      </c>
      <c r="S8" s="324">
        <v>42666.286132000001</v>
      </c>
      <c r="T8" s="336">
        <v>3636.067982</v>
      </c>
      <c r="U8" s="337">
        <v>3893.7352890000002</v>
      </c>
      <c r="V8" s="337">
        <v>4883.4090530000003</v>
      </c>
      <c r="W8" s="337">
        <v>12413.212323</v>
      </c>
      <c r="X8" s="486">
        <v>7331.5128670000004</v>
      </c>
      <c r="Y8" s="356">
        <v>17859.135887</v>
      </c>
      <c r="Z8" s="356">
        <v>16281.293750999999</v>
      </c>
      <c r="AA8" s="356">
        <v>15371.468397000001</v>
      </c>
      <c r="AB8" s="356">
        <v>49511.898034999998</v>
      </c>
      <c r="AC8" s="356">
        <v>18276.154944999998</v>
      </c>
      <c r="AD8" s="356">
        <v>18989.431516000001</v>
      </c>
      <c r="AE8" s="356">
        <v>16657.246949</v>
      </c>
      <c r="AF8" s="356">
        <v>53922.833411</v>
      </c>
      <c r="AG8" s="356">
        <v>17536.619607000001</v>
      </c>
      <c r="AH8" s="356">
        <v>17385.698252999999</v>
      </c>
      <c r="AI8" s="356">
        <v>16653.369358</v>
      </c>
      <c r="AJ8" s="356">
        <v>51575.687218999999</v>
      </c>
      <c r="AK8" s="356">
        <v>16684.431712000001</v>
      </c>
      <c r="AL8" s="356">
        <v>18054.754946000001</v>
      </c>
      <c r="AM8" s="356">
        <v>19712.009859999998</v>
      </c>
      <c r="AN8" s="356">
        <v>54451.196517999997</v>
      </c>
      <c r="AO8" s="324">
        <v>209461.61518200001</v>
      </c>
      <c r="AP8" s="336">
        <v>16172.921946</v>
      </c>
      <c r="AQ8" s="337">
        <v>14932.111392000001</v>
      </c>
      <c r="AR8" s="337">
        <v>18377.85931</v>
      </c>
      <c r="AS8" s="337">
        <v>49482.892648000001</v>
      </c>
      <c r="AT8" s="486">
        <v>25514.664671999999</v>
      </c>
      <c r="AU8" s="74" t="s">
        <v>656</v>
      </c>
      <c r="AV8" s="75"/>
      <c r="AW8" s="46"/>
    </row>
    <row r="9" spans="1:49" ht="18" customHeight="1" x14ac:dyDescent="0.5">
      <c r="A9" s="76"/>
      <c r="B9" s="77" t="s">
        <v>730</v>
      </c>
      <c r="C9" s="357">
        <v>2483.6081640000002</v>
      </c>
      <c r="D9" s="357">
        <v>2002.655039</v>
      </c>
      <c r="E9" s="357">
        <v>2195.1213950000001</v>
      </c>
      <c r="F9" s="357">
        <v>6681.384599</v>
      </c>
      <c r="G9" s="357">
        <v>2193.486159</v>
      </c>
      <c r="H9" s="357">
        <v>2248.3731710000002</v>
      </c>
      <c r="I9" s="357">
        <v>2256.802815</v>
      </c>
      <c r="J9" s="357">
        <v>6698.6621450000002</v>
      </c>
      <c r="K9" s="357">
        <v>2248.6157480000002</v>
      </c>
      <c r="L9" s="357">
        <v>1801.7902899999999</v>
      </c>
      <c r="M9" s="357">
        <v>2527.9228309999999</v>
      </c>
      <c r="N9" s="357">
        <v>6578.3288679999996</v>
      </c>
      <c r="O9" s="357">
        <v>2214.2282399999999</v>
      </c>
      <c r="P9" s="357">
        <v>2149.0135479999999</v>
      </c>
      <c r="Q9" s="357">
        <v>2558.8487500000001</v>
      </c>
      <c r="R9" s="357">
        <v>6922.0905380000004</v>
      </c>
      <c r="S9" s="325">
        <v>26880.46615</v>
      </c>
      <c r="T9" s="338">
        <v>348.480367</v>
      </c>
      <c r="U9" s="339">
        <v>321.49275999999998</v>
      </c>
      <c r="V9" s="339">
        <v>701.07617900000002</v>
      </c>
      <c r="W9" s="339">
        <v>1371.0493059999999</v>
      </c>
      <c r="X9" s="487">
        <v>866.99091699999997</v>
      </c>
      <c r="Y9" s="357">
        <v>22280.517264999999</v>
      </c>
      <c r="Z9" s="357">
        <v>19121.110410000001</v>
      </c>
      <c r="AA9" s="357">
        <v>19822.209234000002</v>
      </c>
      <c r="AB9" s="357">
        <v>61223.836908999998</v>
      </c>
      <c r="AC9" s="357">
        <v>21518.350108999999</v>
      </c>
      <c r="AD9" s="357">
        <v>22513.406135000001</v>
      </c>
      <c r="AE9" s="357">
        <v>19337.657778000001</v>
      </c>
      <c r="AF9" s="357">
        <v>63369.414021999997</v>
      </c>
      <c r="AG9" s="357">
        <v>23900.489150000001</v>
      </c>
      <c r="AH9" s="357">
        <v>20813.000493</v>
      </c>
      <c r="AI9" s="357">
        <v>20461.915813</v>
      </c>
      <c r="AJ9" s="357">
        <v>65175.405456</v>
      </c>
      <c r="AK9" s="357">
        <v>21879.186414</v>
      </c>
      <c r="AL9" s="357">
        <v>18895.486617999999</v>
      </c>
      <c r="AM9" s="357">
        <v>22161.24883</v>
      </c>
      <c r="AN9" s="357">
        <v>62935.921863000003</v>
      </c>
      <c r="AO9" s="325">
        <v>252704.57824999999</v>
      </c>
      <c r="AP9" s="338">
        <v>1263.326667</v>
      </c>
      <c r="AQ9" s="339">
        <v>869.16148999999996</v>
      </c>
      <c r="AR9" s="339">
        <v>1468.966214</v>
      </c>
      <c r="AS9" s="339">
        <v>3601.4543709999998</v>
      </c>
      <c r="AT9" s="487">
        <v>1776.2308</v>
      </c>
      <c r="AU9" s="80" t="s">
        <v>732</v>
      </c>
      <c r="AV9" s="81"/>
      <c r="AW9" s="46"/>
    </row>
    <row r="10" spans="1:49" ht="18" customHeight="1" x14ac:dyDescent="0.5">
      <c r="A10" s="70"/>
      <c r="B10" s="71" t="s">
        <v>660</v>
      </c>
      <c r="C10" s="356">
        <v>3236.4379779999999</v>
      </c>
      <c r="D10" s="356">
        <v>3006.616998</v>
      </c>
      <c r="E10" s="356">
        <v>3690.2517910000001</v>
      </c>
      <c r="F10" s="356">
        <v>9933.306767</v>
      </c>
      <c r="G10" s="356">
        <v>3532.4167779999998</v>
      </c>
      <c r="H10" s="356">
        <v>3527.198907</v>
      </c>
      <c r="I10" s="356">
        <v>3554.878757</v>
      </c>
      <c r="J10" s="356">
        <v>10614.494441999999</v>
      </c>
      <c r="K10" s="356">
        <v>3379.8378640000001</v>
      </c>
      <c r="L10" s="356">
        <v>3211.6897260000001</v>
      </c>
      <c r="M10" s="356">
        <v>3108.694094</v>
      </c>
      <c r="N10" s="356">
        <v>9700.2216840000001</v>
      </c>
      <c r="O10" s="356">
        <v>3186.3857950000001</v>
      </c>
      <c r="P10" s="356">
        <v>3516.7879779999998</v>
      </c>
      <c r="Q10" s="356">
        <v>3699.8681419999998</v>
      </c>
      <c r="R10" s="356">
        <v>10403.041915</v>
      </c>
      <c r="S10" s="324">
        <v>40651.064807000002</v>
      </c>
      <c r="T10" s="336">
        <v>274.40188999999998</v>
      </c>
      <c r="U10" s="337">
        <v>482.31870700000002</v>
      </c>
      <c r="V10" s="337">
        <v>249.939909</v>
      </c>
      <c r="W10" s="337">
        <v>1006.6605060000001</v>
      </c>
      <c r="X10" s="486">
        <v>1809.0307700000001</v>
      </c>
      <c r="Y10" s="356">
        <v>609.52196400000003</v>
      </c>
      <c r="Z10" s="356">
        <v>687.187273</v>
      </c>
      <c r="AA10" s="356">
        <v>1238.114182</v>
      </c>
      <c r="AB10" s="356">
        <v>2534.8234189999998</v>
      </c>
      <c r="AC10" s="356">
        <v>903.06440699999996</v>
      </c>
      <c r="AD10" s="356">
        <v>1086.3564309999999</v>
      </c>
      <c r="AE10" s="356">
        <v>736.48895700000003</v>
      </c>
      <c r="AF10" s="356">
        <v>2725.9097940000001</v>
      </c>
      <c r="AG10" s="356">
        <v>939.67372799999998</v>
      </c>
      <c r="AH10" s="356">
        <v>765.65704000000005</v>
      </c>
      <c r="AI10" s="356">
        <v>1052.042042</v>
      </c>
      <c r="AJ10" s="356">
        <v>2757.3728110000002</v>
      </c>
      <c r="AK10" s="356">
        <v>870.19693299999994</v>
      </c>
      <c r="AL10" s="356">
        <v>906.15546300000005</v>
      </c>
      <c r="AM10" s="356">
        <v>1016.345313</v>
      </c>
      <c r="AN10" s="356">
        <v>2792.6977099999999</v>
      </c>
      <c r="AO10" s="324">
        <v>10810.803733999999</v>
      </c>
      <c r="AP10" s="336">
        <v>378.91693800000002</v>
      </c>
      <c r="AQ10" s="337">
        <v>419.93535400000002</v>
      </c>
      <c r="AR10" s="337">
        <v>505.64614599999999</v>
      </c>
      <c r="AS10" s="337">
        <v>1304.4984380000001</v>
      </c>
      <c r="AT10" s="486">
        <v>450.02612099999999</v>
      </c>
      <c r="AU10" s="74" t="s">
        <v>661</v>
      </c>
      <c r="AV10" s="75"/>
      <c r="AW10" s="46"/>
    </row>
    <row r="11" spans="1:49" ht="18" customHeight="1" x14ac:dyDescent="0.5">
      <c r="A11" s="76"/>
      <c r="B11" s="77" t="s">
        <v>175</v>
      </c>
      <c r="C11" s="357">
        <v>488.28771899999998</v>
      </c>
      <c r="D11" s="357">
        <v>358.45288900000003</v>
      </c>
      <c r="E11" s="357">
        <v>438.37820699999997</v>
      </c>
      <c r="F11" s="357">
        <v>1285.118815</v>
      </c>
      <c r="G11" s="357">
        <v>464.84712100000002</v>
      </c>
      <c r="H11" s="357">
        <v>368.636189</v>
      </c>
      <c r="I11" s="357">
        <v>397.869123</v>
      </c>
      <c r="J11" s="357">
        <v>1231.352433</v>
      </c>
      <c r="K11" s="357">
        <v>389.72552999999999</v>
      </c>
      <c r="L11" s="357">
        <v>460.80515200000002</v>
      </c>
      <c r="M11" s="357">
        <v>564.26075700000001</v>
      </c>
      <c r="N11" s="357">
        <v>1414.7914390000001</v>
      </c>
      <c r="O11" s="357">
        <v>403.136145</v>
      </c>
      <c r="P11" s="357">
        <v>375.01165700000001</v>
      </c>
      <c r="Q11" s="357">
        <v>509.39472000000001</v>
      </c>
      <c r="R11" s="357">
        <v>1287.5425210000001</v>
      </c>
      <c r="S11" s="325">
        <v>5218.8052070000003</v>
      </c>
      <c r="T11" s="338">
        <v>284.35589700000003</v>
      </c>
      <c r="U11" s="339">
        <v>275.67294600000002</v>
      </c>
      <c r="V11" s="339">
        <v>581.30344400000001</v>
      </c>
      <c r="W11" s="339">
        <v>1141.3322860000001</v>
      </c>
      <c r="X11" s="487">
        <v>805.26636399999995</v>
      </c>
      <c r="Y11" s="357">
        <v>1300.2952319999999</v>
      </c>
      <c r="Z11" s="357">
        <v>1161.6020289999999</v>
      </c>
      <c r="AA11" s="357">
        <v>1099.2535760000001</v>
      </c>
      <c r="AB11" s="357">
        <v>3561.1508370000001</v>
      </c>
      <c r="AC11" s="357">
        <v>1167.701073</v>
      </c>
      <c r="AD11" s="357">
        <v>1514.396256</v>
      </c>
      <c r="AE11" s="357">
        <v>867.41048999999998</v>
      </c>
      <c r="AF11" s="357">
        <v>3549.5078189999999</v>
      </c>
      <c r="AG11" s="357">
        <v>1067.3106680000001</v>
      </c>
      <c r="AH11" s="357">
        <v>1231.1093820000001</v>
      </c>
      <c r="AI11" s="357">
        <v>1108.4366460000001</v>
      </c>
      <c r="AJ11" s="357">
        <v>3406.8566959999998</v>
      </c>
      <c r="AK11" s="357">
        <v>1199.6581169999999</v>
      </c>
      <c r="AL11" s="357">
        <v>762.04065300000002</v>
      </c>
      <c r="AM11" s="357">
        <v>1330.507636</v>
      </c>
      <c r="AN11" s="357">
        <v>3292.2064070000001</v>
      </c>
      <c r="AO11" s="325">
        <v>13809.721759</v>
      </c>
      <c r="AP11" s="338">
        <v>631.071191</v>
      </c>
      <c r="AQ11" s="339">
        <v>15.748875</v>
      </c>
      <c r="AR11" s="339">
        <v>987.24436600000001</v>
      </c>
      <c r="AS11" s="339">
        <v>1634.0644319999999</v>
      </c>
      <c r="AT11" s="487">
        <v>1342.4878940000001</v>
      </c>
      <c r="AU11" s="80" t="s">
        <v>666</v>
      </c>
      <c r="AV11" s="81"/>
      <c r="AW11" s="46"/>
    </row>
    <row r="12" spans="1:49" ht="18" customHeight="1" x14ac:dyDescent="0.5">
      <c r="A12" s="70"/>
      <c r="B12" s="71" t="s">
        <v>115</v>
      </c>
      <c r="C12" s="356">
        <v>1654.043864</v>
      </c>
      <c r="D12" s="356">
        <v>1890.1679549999999</v>
      </c>
      <c r="E12" s="356">
        <v>1758.9800700000001</v>
      </c>
      <c r="F12" s="356">
        <v>5303.1918889999997</v>
      </c>
      <c r="G12" s="356">
        <v>3500.4626910000002</v>
      </c>
      <c r="H12" s="356">
        <v>1607.9501009999999</v>
      </c>
      <c r="I12" s="356">
        <v>589.30213500000002</v>
      </c>
      <c r="J12" s="356">
        <v>5697.7149280000003</v>
      </c>
      <c r="K12" s="356">
        <v>896.235907</v>
      </c>
      <c r="L12" s="356">
        <v>738.59461799999997</v>
      </c>
      <c r="M12" s="356">
        <v>746.11519199999998</v>
      </c>
      <c r="N12" s="356">
        <v>2380.9457170000001</v>
      </c>
      <c r="O12" s="356">
        <v>2397.188388</v>
      </c>
      <c r="P12" s="356">
        <v>939.63491899999997</v>
      </c>
      <c r="Q12" s="356">
        <v>2379.4158520000001</v>
      </c>
      <c r="R12" s="356">
        <v>5716.2391600000001</v>
      </c>
      <c r="S12" s="324">
        <v>19098.091692999998</v>
      </c>
      <c r="T12" s="336">
        <v>1914.9260320000001</v>
      </c>
      <c r="U12" s="337">
        <v>1953.095773</v>
      </c>
      <c r="V12" s="337">
        <v>104.097489</v>
      </c>
      <c r="W12" s="337">
        <v>3972.1192930000002</v>
      </c>
      <c r="X12" s="486">
        <v>107.221307</v>
      </c>
      <c r="Y12" s="356">
        <v>1644.9780370000001</v>
      </c>
      <c r="Z12" s="356">
        <v>1864.89411</v>
      </c>
      <c r="AA12" s="356">
        <v>3714.9644790000002</v>
      </c>
      <c r="AB12" s="356">
        <v>7224.8366260000003</v>
      </c>
      <c r="AC12" s="356">
        <v>1727.311516</v>
      </c>
      <c r="AD12" s="356">
        <v>1501.1660919999999</v>
      </c>
      <c r="AE12" s="356">
        <v>1316.644074</v>
      </c>
      <c r="AF12" s="356">
        <v>4545.1216809999996</v>
      </c>
      <c r="AG12" s="356">
        <v>1330.3094180000001</v>
      </c>
      <c r="AH12" s="356">
        <v>1557.1184430000001</v>
      </c>
      <c r="AI12" s="356">
        <v>1376.7151940000001</v>
      </c>
      <c r="AJ12" s="356">
        <v>4264.1430540000001</v>
      </c>
      <c r="AK12" s="356">
        <v>734.23627799999997</v>
      </c>
      <c r="AL12" s="356">
        <v>1088.6725739999999</v>
      </c>
      <c r="AM12" s="356">
        <v>1084.4035730000001</v>
      </c>
      <c r="AN12" s="356">
        <v>2907.3124250000001</v>
      </c>
      <c r="AO12" s="324">
        <v>18941.413786000001</v>
      </c>
      <c r="AP12" s="336">
        <v>24023.790815</v>
      </c>
      <c r="AQ12" s="337">
        <v>20051.871573</v>
      </c>
      <c r="AR12" s="337">
        <v>3970.9498669999998</v>
      </c>
      <c r="AS12" s="337">
        <v>48046.612255</v>
      </c>
      <c r="AT12" s="486">
        <v>1911.8077510000001</v>
      </c>
      <c r="AU12" s="74" t="s">
        <v>655</v>
      </c>
      <c r="AV12" s="75"/>
      <c r="AW12" s="46"/>
    </row>
    <row r="13" spans="1:49" ht="18" customHeight="1" x14ac:dyDescent="0.5">
      <c r="A13" s="76"/>
      <c r="B13" s="77" t="s">
        <v>118</v>
      </c>
      <c r="C13" s="357">
        <v>392.25973599999998</v>
      </c>
      <c r="D13" s="357">
        <v>404.98602699999998</v>
      </c>
      <c r="E13" s="357">
        <v>335.531342</v>
      </c>
      <c r="F13" s="357">
        <v>1132.7771049999999</v>
      </c>
      <c r="G13" s="357">
        <v>304.79986600000001</v>
      </c>
      <c r="H13" s="357">
        <v>317.10689500000001</v>
      </c>
      <c r="I13" s="357">
        <v>461.340172</v>
      </c>
      <c r="J13" s="357">
        <v>1083.2469329999999</v>
      </c>
      <c r="K13" s="357">
        <v>345.10996899999998</v>
      </c>
      <c r="L13" s="357">
        <v>284.39811900000001</v>
      </c>
      <c r="M13" s="357">
        <v>449.74028600000003</v>
      </c>
      <c r="N13" s="357">
        <v>1079.248374</v>
      </c>
      <c r="O13" s="357">
        <v>345.57981899999999</v>
      </c>
      <c r="P13" s="357">
        <v>487.54418900000002</v>
      </c>
      <c r="Q13" s="357">
        <v>371.03232700000001</v>
      </c>
      <c r="R13" s="357">
        <v>1204.156334</v>
      </c>
      <c r="S13" s="325">
        <v>4499.4287459999996</v>
      </c>
      <c r="T13" s="338">
        <v>525.83991100000003</v>
      </c>
      <c r="U13" s="339">
        <v>778.85910200000001</v>
      </c>
      <c r="V13" s="339">
        <v>524.32937000000004</v>
      </c>
      <c r="W13" s="339">
        <v>1829.028384</v>
      </c>
      <c r="X13" s="487">
        <v>455.01680900000002</v>
      </c>
      <c r="Y13" s="357">
        <v>893.43530999999996</v>
      </c>
      <c r="Z13" s="357">
        <v>1097.547489</v>
      </c>
      <c r="AA13" s="357">
        <v>358.097082</v>
      </c>
      <c r="AB13" s="357">
        <v>2349.0798810000001</v>
      </c>
      <c r="AC13" s="357">
        <v>544.97010899999998</v>
      </c>
      <c r="AD13" s="357">
        <v>707.70772999999997</v>
      </c>
      <c r="AE13" s="357">
        <v>633.62712699999997</v>
      </c>
      <c r="AF13" s="357">
        <v>1886.3049659999999</v>
      </c>
      <c r="AG13" s="357">
        <v>465.229715</v>
      </c>
      <c r="AH13" s="357">
        <v>503.177165</v>
      </c>
      <c r="AI13" s="357">
        <v>923.61469399999999</v>
      </c>
      <c r="AJ13" s="357">
        <v>1892.0215740000001</v>
      </c>
      <c r="AK13" s="357">
        <v>479.27812899999998</v>
      </c>
      <c r="AL13" s="357">
        <v>394.115836</v>
      </c>
      <c r="AM13" s="357">
        <v>1063.085904</v>
      </c>
      <c r="AN13" s="357">
        <v>1936.479869</v>
      </c>
      <c r="AO13" s="325">
        <v>8063.8862900000004</v>
      </c>
      <c r="AP13" s="338">
        <v>819.08300599999995</v>
      </c>
      <c r="AQ13" s="339">
        <v>906.29830600000003</v>
      </c>
      <c r="AR13" s="339">
        <v>985.65659400000004</v>
      </c>
      <c r="AS13" s="339">
        <v>2711.0379050000001</v>
      </c>
      <c r="AT13" s="487">
        <v>1155.556969</v>
      </c>
      <c r="AU13" s="80" t="s">
        <v>733</v>
      </c>
      <c r="AV13" s="81"/>
      <c r="AW13" s="46"/>
    </row>
    <row r="14" spans="1:49" ht="18" customHeight="1" x14ac:dyDescent="0.5">
      <c r="A14" s="70"/>
      <c r="B14" s="71" t="s">
        <v>116</v>
      </c>
      <c r="C14" s="356">
        <v>185.16131200000001</v>
      </c>
      <c r="D14" s="356">
        <v>561.94753100000003</v>
      </c>
      <c r="E14" s="356">
        <v>235.32300000000001</v>
      </c>
      <c r="F14" s="356">
        <v>982.43184399999996</v>
      </c>
      <c r="G14" s="356">
        <v>229.20381699999999</v>
      </c>
      <c r="H14" s="356">
        <v>248.286575</v>
      </c>
      <c r="I14" s="356">
        <v>263.11445500000002</v>
      </c>
      <c r="J14" s="356">
        <v>740.60484699999995</v>
      </c>
      <c r="K14" s="356">
        <v>237.076313</v>
      </c>
      <c r="L14" s="356">
        <v>225.40527800000001</v>
      </c>
      <c r="M14" s="356">
        <v>269.389432</v>
      </c>
      <c r="N14" s="356">
        <v>731.87102300000004</v>
      </c>
      <c r="O14" s="356">
        <v>240.94215299999999</v>
      </c>
      <c r="P14" s="356">
        <v>354.209945</v>
      </c>
      <c r="Q14" s="356">
        <v>299.89852100000002</v>
      </c>
      <c r="R14" s="356">
        <v>895.05061999999998</v>
      </c>
      <c r="S14" s="324">
        <v>3349.958333</v>
      </c>
      <c r="T14" s="336">
        <v>546.05425300000002</v>
      </c>
      <c r="U14" s="337">
        <v>537.782554</v>
      </c>
      <c r="V14" s="337">
        <v>552.92608099999995</v>
      </c>
      <c r="W14" s="337">
        <v>1636.762888</v>
      </c>
      <c r="X14" s="486">
        <v>532.22651099999996</v>
      </c>
      <c r="Y14" s="356">
        <v>485.83137900000003</v>
      </c>
      <c r="Z14" s="356">
        <v>453.92379699999998</v>
      </c>
      <c r="AA14" s="356">
        <v>450.380943</v>
      </c>
      <c r="AB14" s="356">
        <v>1390.1361179999999</v>
      </c>
      <c r="AC14" s="356">
        <v>607.64055699999994</v>
      </c>
      <c r="AD14" s="356">
        <v>525.628872</v>
      </c>
      <c r="AE14" s="356">
        <v>919.92283399999997</v>
      </c>
      <c r="AF14" s="356">
        <v>2053.1922629999999</v>
      </c>
      <c r="AG14" s="356">
        <v>1203.4665199999999</v>
      </c>
      <c r="AH14" s="356">
        <v>841.04746599999999</v>
      </c>
      <c r="AI14" s="356">
        <v>640.44984999999997</v>
      </c>
      <c r="AJ14" s="356">
        <v>2684.9638359999999</v>
      </c>
      <c r="AK14" s="356">
        <v>806.91713800000002</v>
      </c>
      <c r="AL14" s="356">
        <v>703.00863500000003</v>
      </c>
      <c r="AM14" s="356">
        <v>426.59474899999998</v>
      </c>
      <c r="AN14" s="356">
        <v>1936.520522</v>
      </c>
      <c r="AO14" s="324">
        <v>8064.812739</v>
      </c>
      <c r="AP14" s="336">
        <v>123.38408200000001</v>
      </c>
      <c r="AQ14" s="337">
        <v>4.62303</v>
      </c>
      <c r="AR14" s="337">
        <v>510.17677400000002</v>
      </c>
      <c r="AS14" s="337">
        <v>638.18388600000003</v>
      </c>
      <c r="AT14" s="486">
        <v>720.49512100000004</v>
      </c>
      <c r="AU14" s="74" t="s">
        <v>664</v>
      </c>
      <c r="AV14" s="75"/>
      <c r="AW14" s="46"/>
    </row>
    <row r="15" spans="1:49" ht="18" customHeight="1" x14ac:dyDescent="0.5">
      <c r="A15" s="76"/>
      <c r="B15" s="77" t="s">
        <v>119</v>
      </c>
      <c r="C15" s="357">
        <v>1412.9330789999999</v>
      </c>
      <c r="D15" s="357">
        <v>1679.820097</v>
      </c>
      <c r="E15" s="357">
        <v>2042.0162640000001</v>
      </c>
      <c r="F15" s="357">
        <v>5134.76944</v>
      </c>
      <c r="G15" s="357">
        <v>1381.7127109999999</v>
      </c>
      <c r="H15" s="357">
        <v>2377.0496349999999</v>
      </c>
      <c r="I15" s="357">
        <v>1984.4721119999999</v>
      </c>
      <c r="J15" s="357">
        <v>5743.2344579999999</v>
      </c>
      <c r="K15" s="357">
        <v>1978.089107</v>
      </c>
      <c r="L15" s="357">
        <v>2144.1951840000002</v>
      </c>
      <c r="M15" s="357">
        <v>2584.212642</v>
      </c>
      <c r="N15" s="357">
        <v>6706.4969330000004</v>
      </c>
      <c r="O15" s="357">
        <v>3643.6294290000001</v>
      </c>
      <c r="P15" s="357">
        <v>2663.158281</v>
      </c>
      <c r="Q15" s="357">
        <v>1717.9210109999999</v>
      </c>
      <c r="R15" s="357">
        <v>8024.7087220000003</v>
      </c>
      <c r="S15" s="325">
        <v>25609.209553000001</v>
      </c>
      <c r="T15" s="338">
        <v>1779.034891</v>
      </c>
      <c r="U15" s="339">
        <v>703.44519200000002</v>
      </c>
      <c r="V15" s="339">
        <v>395.53770500000002</v>
      </c>
      <c r="W15" s="339">
        <v>2878.0177880000001</v>
      </c>
      <c r="X15" s="487">
        <v>651.26232000000005</v>
      </c>
      <c r="Y15" s="357">
        <v>160.55488500000001</v>
      </c>
      <c r="Z15" s="357">
        <v>119.91913700000001</v>
      </c>
      <c r="AA15" s="357">
        <v>106.663426</v>
      </c>
      <c r="AB15" s="357">
        <v>387.13744700000001</v>
      </c>
      <c r="AC15" s="357">
        <v>136.46598</v>
      </c>
      <c r="AD15" s="357">
        <v>91.280047999999994</v>
      </c>
      <c r="AE15" s="357">
        <v>163.65258499999999</v>
      </c>
      <c r="AF15" s="357">
        <v>391.39861400000001</v>
      </c>
      <c r="AG15" s="357">
        <v>148.463955</v>
      </c>
      <c r="AH15" s="357">
        <v>166.10610500000001</v>
      </c>
      <c r="AI15" s="357">
        <v>163.54585499999999</v>
      </c>
      <c r="AJ15" s="357">
        <v>478.11591399999998</v>
      </c>
      <c r="AK15" s="357">
        <v>134.59236200000001</v>
      </c>
      <c r="AL15" s="357">
        <v>102.084255</v>
      </c>
      <c r="AM15" s="357">
        <v>127.76361199999999</v>
      </c>
      <c r="AN15" s="357">
        <v>364.44022899999999</v>
      </c>
      <c r="AO15" s="325">
        <v>1621.0922049999999</v>
      </c>
      <c r="AP15" s="338">
        <v>830.37148500000001</v>
      </c>
      <c r="AQ15" s="339">
        <v>1631.9169850000001</v>
      </c>
      <c r="AR15" s="339">
        <v>1062.817239</v>
      </c>
      <c r="AS15" s="339">
        <v>3525.1057089999999</v>
      </c>
      <c r="AT15" s="487">
        <v>802.28659700000003</v>
      </c>
      <c r="AU15" s="80" t="s">
        <v>658</v>
      </c>
      <c r="AV15" s="81"/>
      <c r="AW15" s="46"/>
    </row>
    <row r="16" spans="1:49" ht="18" customHeight="1" x14ac:dyDescent="0.5">
      <c r="A16" s="70"/>
      <c r="B16" s="71" t="s">
        <v>662</v>
      </c>
      <c r="C16" s="356">
        <v>537.43547999999998</v>
      </c>
      <c r="D16" s="356">
        <v>437.563669</v>
      </c>
      <c r="E16" s="356">
        <v>550.63835200000005</v>
      </c>
      <c r="F16" s="356">
        <v>1525.6375009999999</v>
      </c>
      <c r="G16" s="356">
        <v>179.744822</v>
      </c>
      <c r="H16" s="356">
        <v>211.20657800000001</v>
      </c>
      <c r="I16" s="356">
        <v>0</v>
      </c>
      <c r="J16" s="356">
        <v>390.95139999999998</v>
      </c>
      <c r="K16" s="356">
        <v>103.312549</v>
      </c>
      <c r="L16" s="356">
        <v>142.44312300000001</v>
      </c>
      <c r="M16" s="356">
        <v>333.36715299999997</v>
      </c>
      <c r="N16" s="356">
        <v>579.12282500000003</v>
      </c>
      <c r="O16" s="356">
        <v>360.354669</v>
      </c>
      <c r="P16" s="356">
        <v>239.03028599999999</v>
      </c>
      <c r="Q16" s="356">
        <v>558.75573799999995</v>
      </c>
      <c r="R16" s="356">
        <v>1158.1406939999999</v>
      </c>
      <c r="S16" s="324">
        <v>3653.8524200000002</v>
      </c>
      <c r="T16" s="336">
        <v>5.3358749999999997</v>
      </c>
      <c r="U16" s="337">
        <v>0</v>
      </c>
      <c r="V16" s="337">
        <v>0</v>
      </c>
      <c r="W16" s="337">
        <v>5.3358749999999997</v>
      </c>
      <c r="X16" s="486">
        <v>61.479075000000002</v>
      </c>
      <c r="Y16" s="356">
        <v>456.19100800000001</v>
      </c>
      <c r="Z16" s="356">
        <v>294.80247700000001</v>
      </c>
      <c r="AA16" s="356">
        <v>332.11333100000002</v>
      </c>
      <c r="AB16" s="356">
        <v>1083.1068170000001</v>
      </c>
      <c r="AC16" s="356">
        <v>289.21454499999999</v>
      </c>
      <c r="AD16" s="356">
        <v>959.43108500000005</v>
      </c>
      <c r="AE16" s="356">
        <v>987.75299399999994</v>
      </c>
      <c r="AF16" s="356">
        <v>2236.398623</v>
      </c>
      <c r="AG16" s="356">
        <v>994.32185000000004</v>
      </c>
      <c r="AH16" s="356">
        <v>893.28731600000003</v>
      </c>
      <c r="AI16" s="356">
        <v>598.45505300000002</v>
      </c>
      <c r="AJ16" s="356">
        <v>2486.064218</v>
      </c>
      <c r="AK16" s="356">
        <v>589.27745300000004</v>
      </c>
      <c r="AL16" s="356">
        <v>491.518823</v>
      </c>
      <c r="AM16" s="356">
        <v>448.88068399999997</v>
      </c>
      <c r="AN16" s="356">
        <v>1529.6769609999999</v>
      </c>
      <c r="AO16" s="324">
        <v>7335.2466189999996</v>
      </c>
      <c r="AP16" s="336">
        <v>439.09638899999999</v>
      </c>
      <c r="AQ16" s="337">
        <v>539.63306499999999</v>
      </c>
      <c r="AR16" s="337">
        <v>953.20793900000001</v>
      </c>
      <c r="AS16" s="337">
        <v>1931.937394</v>
      </c>
      <c r="AT16" s="486">
        <v>1332.812287</v>
      </c>
      <c r="AU16" s="74" t="s">
        <v>663</v>
      </c>
      <c r="AV16" s="75"/>
      <c r="AW16" s="46"/>
    </row>
    <row r="17" spans="1:49" ht="18" customHeight="1" x14ac:dyDescent="0.5">
      <c r="A17" s="76"/>
      <c r="B17" s="77" t="s">
        <v>173</v>
      </c>
      <c r="C17" s="357">
        <v>2.1000000000000001E-2</v>
      </c>
      <c r="D17" s="357">
        <v>0</v>
      </c>
      <c r="E17" s="357">
        <v>1.1000000000000001</v>
      </c>
      <c r="F17" s="357">
        <v>1.121</v>
      </c>
      <c r="G17" s="357">
        <v>25.714400999999999</v>
      </c>
      <c r="H17" s="357">
        <v>21.352626000000001</v>
      </c>
      <c r="I17" s="357">
        <v>31.683834000000001</v>
      </c>
      <c r="J17" s="357">
        <v>78.750861</v>
      </c>
      <c r="K17" s="357">
        <v>0</v>
      </c>
      <c r="L17" s="357">
        <v>15.773635000000001</v>
      </c>
      <c r="M17" s="357">
        <v>0</v>
      </c>
      <c r="N17" s="357">
        <v>15.773635000000001</v>
      </c>
      <c r="O17" s="357">
        <v>0</v>
      </c>
      <c r="P17" s="357">
        <v>0</v>
      </c>
      <c r="Q17" s="357">
        <v>122.53820399999999</v>
      </c>
      <c r="R17" s="357">
        <v>122.53820399999999</v>
      </c>
      <c r="S17" s="325">
        <v>218.18370100000001</v>
      </c>
      <c r="T17" s="338">
        <v>2907.8510200000001</v>
      </c>
      <c r="U17" s="339">
        <v>3286.293326</v>
      </c>
      <c r="V17" s="339">
        <v>1388.386949</v>
      </c>
      <c r="W17" s="339">
        <v>7582.5312949999998</v>
      </c>
      <c r="X17" s="487">
        <v>788.50874999999996</v>
      </c>
      <c r="Y17" s="357">
        <v>244.851405</v>
      </c>
      <c r="Z17" s="357">
        <v>829.37181299999997</v>
      </c>
      <c r="AA17" s="357">
        <v>481.64918899999998</v>
      </c>
      <c r="AB17" s="357">
        <v>1555.8724070000001</v>
      </c>
      <c r="AC17" s="357">
        <v>314.75511</v>
      </c>
      <c r="AD17" s="357">
        <v>1023.9147819999999</v>
      </c>
      <c r="AE17" s="357">
        <v>794.24461699999995</v>
      </c>
      <c r="AF17" s="357">
        <v>2132.9145079999998</v>
      </c>
      <c r="AG17" s="357">
        <v>763.22158300000001</v>
      </c>
      <c r="AH17" s="357">
        <v>756.15197499999999</v>
      </c>
      <c r="AI17" s="357">
        <v>671.99908500000004</v>
      </c>
      <c r="AJ17" s="357">
        <v>2191.3726419999998</v>
      </c>
      <c r="AK17" s="357">
        <v>737.83416499999998</v>
      </c>
      <c r="AL17" s="357">
        <v>602.40155900000002</v>
      </c>
      <c r="AM17" s="357">
        <v>445.07244400000002</v>
      </c>
      <c r="AN17" s="357">
        <v>1785.308168</v>
      </c>
      <c r="AO17" s="325">
        <v>7665.4677250000004</v>
      </c>
      <c r="AP17" s="338">
        <v>633.44032700000002</v>
      </c>
      <c r="AQ17" s="339">
        <v>2212.8464909999998</v>
      </c>
      <c r="AR17" s="339">
        <v>331.60748999999998</v>
      </c>
      <c r="AS17" s="339">
        <v>3177.8943079999999</v>
      </c>
      <c r="AT17" s="487">
        <v>275.78333300000003</v>
      </c>
      <c r="AU17" s="80" t="s">
        <v>731</v>
      </c>
      <c r="AV17" s="81"/>
      <c r="AW17" s="46"/>
    </row>
    <row r="18" spans="1:49" ht="18" customHeight="1" x14ac:dyDescent="0.5">
      <c r="A18" s="70"/>
      <c r="B18" s="71" t="s">
        <v>117</v>
      </c>
      <c r="C18" s="356">
        <v>231.166695</v>
      </c>
      <c r="D18" s="356">
        <v>266.12882500000001</v>
      </c>
      <c r="E18" s="356">
        <v>320.81252499999999</v>
      </c>
      <c r="F18" s="356">
        <v>818.10804499999995</v>
      </c>
      <c r="G18" s="356">
        <v>247.687792</v>
      </c>
      <c r="H18" s="356">
        <v>338.79223200000001</v>
      </c>
      <c r="I18" s="356">
        <v>212.62072499999999</v>
      </c>
      <c r="J18" s="356">
        <v>799.10074899999995</v>
      </c>
      <c r="K18" s="356">
        <v>260.87727100000001</v>
      </c>
      <c r="L18" s="356">
        <v>185.832728</v>
      </c>
      <c r="M18" s="356">
        <v>237.952474</v>
      </c>
      <c r="N18" s="356">
        <v>684.66247299999998</v>
      </c>
      <c r="O18" s="356">
        <v>219.15882199999999</v>
      </c>
      <c r="P18" s="356">
        <v>166.42075</v>
      </c>
      <c r="Q18" s="356">
        <v>428.80860000000001</v>
      </c>
      <c r="R18" s="356">
        <v>814.38817300000005</v>
      </c>
      <c r="S18" s="324">
        <v>3116.2594399999998</v>
      </c>
      <c r="T18" s="336">
        <v>1752.4959120000001</v>
      </c>
      <c r="U18" s="337">
        <v>1560.2445279999999</v>
      </c>
      <c r="V18" s="337">
        <v>942.96402799999998</v>
      </c>
      <c r="W18" s="337">
        <v>4255.7044669999996</v>
      </c>
      <c r="X18" s="486">
        <v>833.05279800000005</v>
      </c>
      <c r="Y18" s="356">
        <v>1029.997584</v>
      </c>
      <c r="Z18" s="356">
        <v>998.936419</v>
      </c>
      <c r="AA18" s="356">
        <v>689.28825500000005</v>
      </c>
      <c r="AB18" s="356">
        <v>2718.2222569999999</v>
      </c>
      <c r="AC18" s="356">
        <v>896.56109200000003</v>
      </c>
      <c r="AD18" s="356">
        <v>864.04436999999996</v>
      </c>
      <c r="AE18" s="356">
        <v>463.745946</v>
      </c>
      <c r="AF18" s="356">
        <v>2224.351408</v>
      </c>
      <c r="AG18" s="356">
        <v>500.23203899999999</v>
      </c>
      <c r="AH18" s="356">
        <v>506.57129200000003</v>
      </c>
      <c r="AI18" s="356">
        <v>985.27731800000004</v>
      </c>
      <c r="AJ18" s="356">
        <v>1992.0806500000001</v>
      </c>
      <c r="AK18" s="356">
        <v>506.89658600000001</v>
      </c>
      <c r="AL18" s="356">
        <v>483.78846199999998</v>
      </c>
      <c r="AM18" s="356">
        <v>583.06661299999996</v>
      </c>
      <c r="AN18" s="356">
        <v>1573.751661</v>
      </c>
      <c r="AO18" s="324">
        <v>8508.4059749999997</v>
      </c>
      <c r="AP18" s="336">
        <v>163.76431199999999</v>
      </c>
      <c r="AQ18" s="337">
        <v>152.52336600000001</v>
      </c>
      <c r="AR18" s="337">
        <v>61.451459</v>
      </c>
      <c r="AS18" s="337">
        <v>377.73913599999997</v>
      </c>
      <c r="AT18" s="486">
        <v>0</v>
      </c>
      <c r="AU18" s="74" t="s">
        <v>659</v>
      </c>
      <c r="AV18" s="75"/>
      <c r="AW18" s="46"/>
    </row>
    <row r="19" spans="1:49" ht="18" customHeight="1" x14ac:dyDescent="0.5">
      <c r="A19" s="76"/>
      <c r="B19" s="77" t="s">
        <v>174</v>
      </c>
      <c r="C19" s="357">
        <v>2498.7375339999999</v>
      </c>
      <c r="D19" s="357">
        <v>2350.3284880000001</v>
      </c>
      <c r="E19" s="357">
        <v>2321.8251770000002</v>
      </c>
      <c r="F19" s="357">
        <v>7170.8911980000003</v>
      </c>
      <c r="G19" s="357">
        <v>2489.7025330000001</v>
      </c>
      <c r="H19" s="357">
        <v>2466.940353</v>
      </c>
      <c r="I19" s="357">
        <v>2279.0265730000001</v>
      </c>
      <c r="J19" s="357">
        <v>7235.6694580000003</v>
      </c>
      <c r="K19" s="357">
        <v>2155.7843469999998</v>
      </c>
      <c r="L19" s="357">
        <v>1993.431503</v>
      </c>
      <c r="M19" s="357">
        <v>2425.3009280000001</v>
      </c>
      <c r="N19" s="357">
        <v>6574.5167780000002</v>
      </c>
      <c r="O19" s="357">
        <v>2928.8338680000002</v>
      </c>
      <c r="P19" s="357">
        <v>2335.825143</v>
      </c>
      <c r="Q19" s="357">
        <v>2576.180206</v>
      </c>
      <c r="R19" s="357">
        <v>7840.8392169999997</v>
      </c>
      <c r="S19" s="325">
        <v>28821.916652</v>
      </c>
      <c r="T19" s="338">
        <v>25.331522</v>
      </c>
      <c r="U19" s="339">
        <v>306.67104999999998</v>
      </c>
      <c r="V19" s="339">
        <v>36.825944</v>
      </c>
      <c r="W19" s="339">
        <v>368.82851599999998</v>
      </c>
      <c r="X19" s="487">
        <v>152.395824</v>
      </c>
      <c r="Y19" s="357">
        <v>908.57853399999999</v>
      </c>
      <c r="Z19" s="357">
        <v>553.13499999999999</v>
      </c>
      <c r="AA19" s="357">
        <v>848.75514999999996</v>
      </c>
      <c r="AB19" s="357">
        <v>2310.4686830000001</v>
      </c>
      <c r="AC19" s="357">
        <v>577.63605900000005</v>
      </c>
      <c r="AD19" s="357">
        <v>306.61945800000001</v>
      </c>
      <c r="AE19" s="357">
        <v>680.67228399999999</v>
      </c>
      <c r="AF19" s="357">
        <v>1564.927801</v>
      </c>
      <c r="AG19" s="357">
        <v>491.16278599999998</v>
      </c>
      <c r="AH19" s="357">
        <v>1186.431098</v>
      </c>
      <c r="AI19" s="357">
        <v>864.58795699999996</v>
      </c>
      <c r="AJ19" s="357">
        <v>2542.1818410000001</v>
      </c>
      <c r="AK19" s="357">
        <v>2179.799469</v>
      </c>
      <c r="AL19" s="357">
        <v>1349.965968</v>
      </c>
      <c r="AM19" s="357">
        <v>1475.9186910000001</v>
      </c>
      <c r="AN19" s="357">
        <v>5005.6841290000002</v>
      </c>
      <c r="AO19" s="325">
        <v>11423.262454</v>
      </c>
      <c r="AP19" s="338">
        <v>232.60116199999999</v>
      </c>
      <c r="AQ19" s="339">
        <v>214.87883400000001</v>
      </c>
      <c r="AR19" s="339">
        <v>46.669764000000001</v>
      </c>
      <c r="AS19" s="339">
        <v>494.14976000000001</v>
      </c>
      <c r="AT19" s="487">
        <v>222.96159700000001</v>
      </c>
      <c r="AU19" s="80" t="s">
        <v>665</v>
      </c>
      <c r="AV19" s="81"/>
      <c r="AW19" s="46"/>
    </row>
    <row r="20" spans="1:49" ht="18" customHeight="1" x14ac:dyDescent="0.5">
      <c r="A20" s="70"/>
      <c r="B20" s="71" t="s">
        <v>114</v>
      </c>
      <c r="C20" s="356">
        <v>155.77239700000001</v>
      </c>
      <c r="D20" s="356">
        <v>0</v>
      </c>
      <c r="E20" s="356">
        <v>1.4136</v>
      </c>
      <c r="F20" s="356">
        <v>157.18599699999999</v>
      </c>
      <c r="G20" s="356">
        <v>168.338482</v>
      </c>
      <c r="H20" s="356">
        <v>1.18285</v>
      </c>
      <c r="I20" s="356">
        <v>7.5250999999999998E-2</v>
      </c>
      <c r="J20" s="356">
        <v>169.59658200000001</v>
      </c>
      <c r="K20" s="356">
        <v>159.12053700000001</v>
      </c>
      <c r="L20" s="356">
        <v>8.2989370000000005</v>
      </c>
      <c r="M20" s="356">
        <v>0</v>
      </c>
      <c r="N20" s="356">
        <v>167.41947400000001</v>
      </c>
      <c r="O20" s="356">
        <v>17.610538999999999</v>
      </c>
      <c r="P20" s="356">
        <v>183.75026299999999</v>
      </c>
      <c r="Q20" s="356">
        <v>14.183429</v>
      </c>
      <c r="R20" s="356">
        <v>215.54423199999999</v>
      </c>
      <c r="S20" s="324">
        <v>709.74628499999994</v>
      </c>
      <c r="T20" s="336">
        <v>2724.8686039999998</v>
      </c>
      <c r="U20" s="337">
        <v>2118.1384739999999</v>
      </c>
      <c r="V20" s="337">
        <v>212.05499900000001</v>
      </c>
      <c r="W20" s="337">
        <v>5055.0620769999996</v>
      </c>
      <c r="X20" s="486">
        <v>59.985098999999998</v>
      </c>
      <c r="Y20" s="356">
        <v>165.490092</v>
      </c>
      <c r="Z20" s="356">
        <v>868.73523999999998</v>
      </c>
      <c r="AA20" s="356">
        <v>336.09946300000001</v>
      </c>
      <c r="AB20" s="356">
        <v>1370.3247940000001</v>
      </c>
      <c r="AC20" s="356">
        <v>268.614485</v>
      </c>
      <c r="AD20" s="356">
        <v>334.70980400000002</v>
      </c>
      <c r="AE20" s="356">
        <v>435.18276400000002</v>
      </c>
      <c r="AF20" s="356">
        <v>1038.507053</v>
      </c>
      <c r="AG20" s="356">
        <v>267.09747599999997</v>
      </c>
      <c r="AH20" s="356">
        <v>188.30992800000001</v>
      </c>
      <c r="AI20" s="356">
        <v>278.66580099999999</v>
      </c>
      <c r="AJ20" s="356">
        <v>734.07320500000003</v>
      </c>
      <c r="AK20" s="356">
        <v>512.52306499999997</v>
      </c>
      <c r="AL20" s="356">
        <v>463.89088400000003</v>
      </c>
      <c r="AM20" s="356">
        <v>624.47968100000003</v>
      </c>
      <c r="AN20" s="356">
        <v>1600.89363</v>
      </c>
      <c r="AO20" s="324">
        <v>4743.798683</v>
      </c>
      <c r="AP20" s="336">
        <v>1111.103447</v>
      </c>
      <c r="AQ20" s="337">
        <v>1168.6694230000001</v>
      </c>
      <c r="AR20" s="337">
        <v>222.093681</v>
      </c>
      <c r="AS20" s="337">
        <v>2501.8665510000001</v>
      </c>
      <c r="AT20" s="486">
        <v>167.26031800000001</v>
      </c>
      <c r="AU20" s="74" t="s">
        <v>657</v>
      </c>
      <c r="AV20" s="75"/>
      <c r="AW20" s="46"/>
    </row>
    <row r="21" spans="1:49" ht="18" customHeight="1" thickBot="1" x14ac:dyDescent="0.55000000000000004">
      <c r="A21" s="76"/>
      <c r="B21" s="77" t="s">
        <v>709</v>
      </c>
      <c r="C21" s="357">
        <v>0</v>
      </c>
      <c r="D21" s="357">
        <v>0</v>
      </c>
      <c r="E21" s="357">
        <v>20.625</v>
      </c>
      <c r="F21" s="357">
        <v>20.625</v>
      </c>
      <c r="G21" s="357">
        <v>46.762875000000001</v>
      </c>
      <c r="H21" s="357">
        <v>34.365000000000002</v>
      </c>
      <c r="I21" s="357">
        <v>12.5625</v>
      </c>
      <c r="J21" s="357">
        <v>93.690375000000003</v>
      </c>
      <c r="K21" s="357">
        <v>0</v>
      </c>
      <c r="L21" s="357">
        <v>18.75</v>
      </c>
      <c r="M21" s="357">
        <v>0</v>
      </c>
      <c r="N21" s="357">
        <v>18.75</v>
      </c>
      <c r="O21" s="357">
        <v>0</v>
      </c>
      <c r="P21" s="357">
        <v>34.700524000000001</v>
      </c>
      <c r="Q21" s="357">
        <v>71.273437999999999</v>
      </c>
      <c r="R21" s="357">
        <v>105.973961</v>
      </c>
      <c r="S21" s="325">
        <v>239.03933599999999</v>
      </c>
      <c r="T21" s="338">
        <v>0</v>
      </c>
      <c r="U21" s="339">
        <v>0</v>
      </c>
      <c r="V21" s="339">
        <v>0</v>
      </c>
      <c r="W21" s="339">
        <v>0</v>
      </c>
      <c r="X21" s="487">
        <v>0</v>
      </c>
      <c r="Y21" s="357">
        <v>0</v>
      </c>
      <c r="Z21" s="357">
        <v>0</v>
      </c>
      <c r="AA21" s="357">
        <v>0</v>
      </c>
      <c r="AB21" s="357">
        <v>0</v>
      </c>
      <c r="AC21" s="357">
        <v>0</v>
      </c>
      <c r="AD21" s="357">
        <v>236.94374999999999</v>
      </c>
      <c r="AE21" s="357">
        <v>0</v>
      </c>
      <c r="AF21" s="357">
        <v>236.94374999999999</v>
      </c>
      <c r="AG21" s="357">
        <v>0</v>
      </c>
      <c r="AH21" s="357">
        <v>0</v>
      </c>
      <c r="AI21" s="357">
        <v>0</v>
      </c>
      <c r="AJ21" s="357">
        <v>0</v>
      </c>
      <c r="AK21" s="357">
        <v>0</v>
      </c>
      <c r="AL21" s="357">
        <v>0</v>
      </c>
      <c r="AM21" s="357">
        <v>119.41302399999999</v>
      </c>
      <c r="AN21" s="357">
        <v>119.41302399999999</v>
      </c>
      <c r="AO21" s="325">
        <v>356.35677399999997</v>
      </c>
      <c r="AP21" s="338">
        <v>0</v>
      </c>
      <c r="AQ21" s="339">
        <v>0</v>
      </c>
      <c r="AR21" s="339">
        <v>0</v>
      </c>
      <c r="AS21" s="339">
        <v>0</v>
      </c>
      <c r="AT21" s="487">
        <v>0</v>
      </c>
      <c r="AU21" s="80" t="s">
        <v>710</v>
      </c>
      <c r="AV21" s="81"/>
      <c r="AW21" s="46"/>
    </row>
    <row r="22" spans="1:49" ht="18" customHeight="1" thickBot="1" x14ac:dyDescent="0.55000000000000004">
      <c r="A22" s="82" t="s">
        <v>120</v>
      </c>
      <c r="B22" s="83" t="s">
        <v>112</v>
      </c>
      <c r="C22" s="355">
        <v>5043.937041000001</v>
      </c>
      <c r="D22" s="355">
        <v>5018.9858089999998</v>
      </c>
      <c r="E22" s="355">
        <v>5063.0890319999999</v>
      </c>
      <c r="F22" s="355">
        <v>15126.011882000001</v>
      </c>
      <c r="G22" s="355">
        <v>4773.1838239999997</v>
      </c>
      <c r="H22" s="355">
        <v>5833.5845749999989</v>
      </c>
      <c r="I22" s="355">
        <v>4721.2180450000014</v>
      </c>
      <c r="J22" s="355">
        <v>15327.986444</v>
      </c>
      <c r="K22" s="355">
        <v>5832.6727489999994</v>
      </c>
      <c r="L22" s="355">
        <v>5668.7875820000008</v>
      </c>
      <c r="M22" s="355">
        <v>5879.4917150000001</v>
      </c>
      <c r="N22" s="355">
        <v>17380.952044000001</v>
      </c>
      <c r="O22" s="355">
        <v>5891.3735100000004</v>
      </c>
      <c r="P22" s="355">
        <v>5868.3615809999992</v>
      </c>
      <c r="Q22" s="355">
        <v>6211.2343700000001</v>
      </c>
      <c r="R22" s="355">
        <v>17970.969463000001</v>
      </c>
      <c r="S22" s="329">
        <v>65805.919832999993</v>
      </c>
      <c r="T22" s="334">
        <v>5796.734719</v>
      </c>
      <c r="U22" s="335">
        <v>5821.7480340000002</v>
      </c>
      <c r="V22" s="335">
        <v>5501.2509019999998</v>
      </c>
      <c r="W22" s="335">
        <v>17119.733651999999</v>
      </c>
      <c r="X22" s="485">
        <v>6746.6461869999903</v>
      </c>
      <c r="Y22" s="355">
        <v>9283.5305530000005</v>
      </c>
      <c r="Z22" s="355">
        <v>8291.957808000001</v>
      </c>
      <c r="AA22" s="355">
        <v>8535.8700119999994</v>
      </c>
      <c r="AB22" s="355">
        <v>26111.358370999998</v>
      </c>
      <c r="AC22" s="355">
        <v>8263.8822390000005</v>
      </c>
      <c r="AD22" s="355">
        <v>9281.025483999998</v>
      </c>
      <c r="AE22" s="355">
        <v>7508.3418190000002</v>
      </c>
      <c r="AF22" s="355">
        <v>25053.249546999999</v>
      </c>
      <c r="AG22" s="355">
        <v>8823.3947110000008</v>
      </c>
      <c r="AH22" s="355">
        <v>8385.6209920000001</v>
      </c>
      <c r="AI22" s="355">
        <v>8267.5874790000016</v>
      </c>
      <c r="AJ22" s="355">
        <v>25476.603184</v>
      </c>
      <c r="AK22" s="355">
        <v>8493.4452330000004</v>
      </c>
      <c r="AL22" s="355">
        <v>8588.3144329999996</v>
      </c>
      <c r="AM22" s="355">
        <v>9183.0941119999989</v>
      </c>
      <c r="AN22" s="355">
        <v>26264.853778000001</v>
      </c>
      <c r="AO22" s="329">
        <v>102906.06488000001</v>
      </c>
      <c r="AP22" s="334">
        <v>8739.2542940000003</v>
      </c>
      <c r="AQ22" s="335">
        <v>8571.0552509999998</v>
      </c>
      <c r="AR22" s="335">
        <v>6830.2705379999998</v>
      </c>
      <c r="AS22" s="335">
        <v>24140.580081999899</v>
      </c>
      <c r="AT22" s="485">
        <v>6911.5513259999998</v>
      </c>
      <c r="AU22" s="90" t="s">
        <v>240</v>
      </c>
      <c r="AV22" s="91" t="s">
        <v>401</v>
      </c>
      <c r="AW22" s="46"/>
    </row>
    <row r="23" spans="1:49" ht="18" customHeight="1" x14ac:dyDescent="0.5">
      <c r="A23" s="70"/>
      <c r="B23" s="71" t="s">
        <v>176</v>
      </c>
      <c r="C23" s="356">
        <v>1894.675829</v>
      </c>
      <c r="D23" s="356">
        <v>1808.327992</v>
      </c>
      <c r="E23" s="356">
        <v>1829.7888989999999</v>
      </c>
      <c r="F23" s="356">
        <v>5532.7927209999998</v>
      </c>
      <c r="G23" s="356">
        <v>1753.3784470000001</v>
      </c>
      <c r="H23" s="356">
        <v>2184.5774099999999</v>
      </c>
      <c r="I23" s="356">
        <v>1772.607068</v>
      </c>
      <c r="J23" s="356">
        <v>5710.5629250000002</v>
      </c>
      <c r="K23" s="356">
        <v>2127.9254080000001</v>
      </c>
      <c r="L23" s="356">
        <v>2144.8060460000002</v>
      </c>
      <c r="M23" s="356">
        <v>2242.4658319999999</v>
      </c>
      <c r="N23" s="356">
        <v>6515.1972859999996</v>
      </c>
      <c r="O23" s="356">
        <v>2211.938862</v>
      </c>
      <c r="P23" s="356">
        <v>2155.6107940000002</v>
      </c>
      <c r="Q23" s="356">
        <v>2238.723587</v>
      </c>
      <c r="R23" s="356">
        <v>6606.2732429999996</v>
      </c>
      <c r="S23" s="324">
        <v>24364.826175999999</v>
      </c>
      <c r="T23" s="336">
        <v>2199.5251269999999</v>
      </c>
      <c r="U23" s="337">
        <v>1990.394755</v>
      </c>
      <c r="V23" s="337">
        <v>1875.090234</v>
      </c>
      <c r="W23" s="337">
        <v>6065.010115</v>
      </c>
      <c r="X23" s="486">
        <v>2272.5472289999998</v>
      </c>
      <c r="Y23" s="356">
        <v>3833.0092340000001</v>
      </c>
      <c r="Z23" s="356">
        <v>3499.7808620000001</v>
      </c>
      <c r="AA23" s="356">
        <v>3535.488077</v>
      </c>
      <c r="AB23" s="356">
        <v>10868.278172</v>
      </c>
      <c r="AC23" s="356">
        <v>3377.2111359999999</v>
      </c>
      <c r="AD23" s="356">
        <v>3918.8806420000001</v>
      </c>
      <c r="AE23" s="356">
        <v>3076.1795529999999</v>
      </c>
      <c r="AF23" s="356">
        <v>10372.271331</v>
      </c>
      <c r="AG23" s="356">
        <v>3590.7637749999999</v>
      </c>
      <c r="AH23" s="356">
        <v>3439.5457660000002</v>
      </c>
      <c r="AI23" s="356">
        <v>3596.6771189999999</v>
      </c>
      <c r="AJ23" s="356">
        <v>10626.986661000001</v>
      </c>
      <c r="AK23" s="356">
        <v>3750.1879570000001</v>
      </c>
      <c r="AL23" s="356">
        <v>3881.839524</v>
      </c>
      <c r="AM23" s="356">
        <v>3954.3723669999999</v>
      </c>
      <c r="AN23" s="356">
        <v>11586.399847999999</v>
      </c>
      <c r="AO23" s="324">
        <v>43453.936011999998</v>
      </c>
      <c r="AP23" s="336">
        <v>3737.4716830000002</v>
      </c>
      <c r="AQ23" s="337">
        <v>3352.0423569999998</v>
      </c>
      <c r="AR23" s="337">
        <v>3353.789507</v>
      </c>
      <c r="AS23" s="337">
        <v>10443.303547</v>
      </c>
      <c r="AT23" s="486">
        <v>3454.462927</v>
      </c>
      <c r="AU23" s="74" t="s">
        <v>402</v>
      </c>
      <c r="AV23" s="75"/>
      <c r="AW23" s="46"/>
    </row>
    <row r="24" spans="1:49" ht="18" customHeight="1" x14ac:dyDescent="0.5">
      <c r="A24" s="76"/>
      <c r="B24" s="77" t="s">
        <v>177</v>
      </c>
      <c r="C24" s="357">
        <v>704.65038000000004</v>
      </c>
      <c r="D24" s="357">
        <v>722.20334100000002</v>
      </c>
      <c r="E24" s="357">
        <v>676.40313000000003</v>
      </c>
      <c r="F24" s="357">
        <v>2103.256852</v>
      </c>
      <c r="G24" s="357">
        <v>735.27671499999997</v>
      </c>
      <c r="H24" s="357">
        <v>864.42477199999996</v>
      </c>
      <c r="I24" s="357">
        <v>692.91373299999998</v>
      </c>
      <c r="J24" s="357">
        <v>2292.6152200000001</v>
      </c>
      <c r="K24" s="357">
        <v>915.36372400000005</v>
      </c>
      <c r="L24" s="357">
        <v>903.97888399999999</v>
      </c>
      <c r="M24" s="357">
        <v>903.64883299999997</v>
      </c>
      <c r="N24" s="357">
        <v>2722.9914410000001</v>
      </c>
      <c r="O24" s="357">
        <v>908.20779200000004</v>
      </c>
      <c r="P24" s="357">
        <v>851.98834199999999</v>
      </c>
      <c r="Q24" s="357">
        <v>913.80801499999995</v>
      </c>
      <c r="R24" s="357">
        <v>2674.0041489999999</v>
      </c>
      <c r="S24" s="325">
        <v>9792.8676620000006</v>
      </c>
      <c r="T24" s="338">
        <v>762.216003</v>
      </c>
      <c r="U24" s="339">
        <v>789.04293600000005</v>
      </c>
      <c r="V24" s="339">
        <v>750.44201899999996</v>
      </c>
      <c r="W24" s="339">
        <v>2301.700957</v>
      </c>
      <c r="X24" s="487">
        <v>964.64313000000004</v>
      </c>
      <c r="Y24" s="357">
        <v>457.74739299999999</v>
      </c>
      <c r="Z24" s="357">
        <v>478.14183000000003</v>
      </c>
      <c r="AA24" s="357">
        <v>494.64567</v>
      </c>
      <c r="AB24" s="357">
        <v>1430.5348919999999</v>
      </c>
      <c r="AC24" s="357">
        <v>491.82515000000001</v>
      </c>
      <c r="AD24" s="357">
        <v>601.22634900000003</v>
      </c>
      <c r="AE24" s="357">
        <v>499.66191199999997</v>
      </c>
      <c r="AF24" s="357">
        <v>1592.713411</v>
      </c>
      <c r="AG24" s="357">
        <v>567.15511300000003</v>
      </c>
      <c r="AH24" s="357">
        <v>496.508286</v>
      </c>
      <c r="AI24" s="357">
        <v>580.81286599999999</v>
      </c>
      <c r="AJ24" s="357">
        <v>1644.4762639999999</v>
      </c>
      <c r="AK24" s="357">
        <v>507.29245900000001</v>
      </c>
      <c r="AL24" s="357">
        <v>579.25929299999996</v>
      </c>
      <c r="AM24" s="357">
        <v>577.91038500000002</v>
      </c>
      <c r="AN24" s="357">
        <v>1664.4621380000001</v>
      </c>
      <c r="AO24" s="325">
        <v>6332.1867050000001</v>
      </c>
      <c r="AP24" s="338">
        <v>489.71154799999999</v>
      </c>
      <c r="AQ24" s="339">
        <v>493.20223099999998</v>
      </c>
      <c r="AR24" s="339">
        <v>510.83969200000001</v>
      </c>
      <c r="AS24" s="339">
        <v>1493.753471</v>
      </c>
      <c r="AT24" s="487">
        <v>579.66637500000002</v>
      </c>
      <c r="AU24" s="80" t="s">
        <v>403</v>
      </c>
      <c r="AV24" s="81"/>
      <c r="AW24" s="46"/>
    </row>
    <row r="25" spans="1:49" ht="18" customHeight="1" x14ac:dyDescent="0.5">
      <c r="A25" s="70"/>
      <c r="B25" s="71" t="s">
        <v>172</v>
      </c>
      <c r="C25" s="356">
        <v>265.24370099999999</v>
      </c>
      <c r="D25" s="356">
        <v>296.577135</v>
      </c>
      <c r="E25" s="356">
        <v>291.19293399999998</v>
      </c>
      <c r="F25" s="356">
        <v>853.01377000000002</v>
      </c>
      <c r="G25" s="356">
        <v>257.006077</v>
      </c>
      <c r="H25" s="356">
        <v>351.880944</v>
      </c>
      <c r="I25" s="356">
        <v>331.69468899999998</v>
      </c>
      <c r="J25" s="356">
        <v>940.58171100000004</v>
      </c>
      <c r="K25" s="356">
        <v>359.08336700000001</v>
      </c>
      <c r="L25" s="356">
        <v>346.73620199999999</v>
      </c>
      <c r="M25" s="356">
        <v>329.36822000000001</v>
      </c>
      <c r="N25" s="356">
        <v>1035.1877890000001</v>
      </c>
      <c r="O25" s="356">
        <v>336.16380800000002</v>
      </c>
      <c r="P25" s="356">
        <v>492.99844300000001</v>
      </c>
      <c r="Q25" s="356">
        <v>573.41479500000003</v>
      </c>
      <c r="R25" s="356">
        <v>1402.5770460000001</v>
      </c>
      <c r="S25" s="324">
        <v>4231.3603149999999</v>
      </c>
      <c r="T25" s="336">
        <v>510.084656</v>
      </c>
      <c r="U25" s="337">
        <v>488.48940299999998</v>
      </c>
      <c r="V25" s="337">
        <v>576.49382400000002</v>
      </c>
      <c r="W25" s="337">
        <v>1575.0678829999999</v>
      </c>
      <c r="X25" s="486">
        <v>514.96512800000005</v>
      </c>
      <c r="Y25" s="356">
        <v>319.11718500000001</v>
      </c>
      <c r="Z25" s="356">
        <v>322.61604999999997</v>
      </c>
      <c r="AA25" s="356">
        <v>281.53241400000002</v>
      </c>
      <c r="AB25" s="356">
        <v>923.26564900000005</v>
      </c>
      <c r="AC25" s="356">
        <v>305.14004</v>
      </c>
      <c r="AD25" s="356">
        <v>401.799733</v>
      </c>
      <c r="AE25" s="356">
        <v>290.94615599999997</v>
      </c>
      <c r="AF25" s="356">
        <v>997.88593000000003</v>
      </c>
      <c r="AG25" s="356">
        <v>386.93903399999999</v>
      </c>
      <c r="AH25" s="356">
        <v>346.21921400000002</v>
      </c>
      <c r="AI25" s="356">
        <v>341.36454700000002</v>
      </c>
      <c r="AJ25" s="356">
        <v>1074.5227950000001</v>
      </c>
      <c r="AK25" s="356">
        <v>380.12055500000002</v>
      </c>
      <c r="AL25" s="356">
        <v>396.83764000000002</v>
      </c>
      <c r="AM25" s="356">
        <v>492.59680900000001</v>
      </c>
      <c r="AN25" s="356">
        <v>1269.5550040000001</v>
      </c>
      <c r="AO25" s="324">
        <v>4265.229378</v>
      </c>
      <c r="AP25" s="336">
        <v>388.66690399999999</v>
      </c>
      <c r="AQ25" s="337">
        <v>526.53995299999997</v>
      </c>
      <c r="AR25" s="337">
        <v>689.60757699999999</v>
      </c>
      <c r="AS25" s="337">
        <v>1604.8144339999999</v>
      </c>
      <c r="AT25" s="486">
        <v>921.25645499999996</v>
      </c>
      <c r="AU25" s="74" t="s">
        <v>408</v>
      </c>
      <c r="AV25" s="75"/>
      <c r="AW25" s="46"/>
    </row>
    <row r="26" spans="1:49" ht="18" customHeight="1" x14ac:dyDescent="0.5">
      <c r="A26" s="76"/>
      <c r="B26" s="77" t="s">
        <v>121</v>
      </c>
      <c r="C26" s="357">
        <v>331.19416999999999</v>
      </c>
      <c r="D26" s="357">
        <v>326.83978500000001</v>
      </c>
      <c r="E26" s="357">
        <v>382.27707700000002</v>
      </c>
      <c r="F26" s="357">
        <v>1040.311033</v>
      </c>
      <c r="G26" s="357">
        <v>334.69802700000002</v>
      </c>
      <c r="H26" s="357">
        <v>416.40856100000002</v>
      </c>
      <c r="I26" s="357">
        <v>342.51741099999998</v>
      </c>
      <c r="J26" s="357">
        <v>1093.6239989999999</v>
      </c>
      <c r="K26" s="357">
        <v>367.59634</v>
      </c>
      <c r="L26" s="357">
        <v>352.71164599999997</v>
      </c>
      <c r="M26" s="357">
        <v>389.82058799999999</v>
      </c>
      <c r="N26" s="357">
        <v>1110.128573</v>
      </c>
      <c r="O26" s="357">
        <v>360.37179800000001</v>
      </c>
      <c r="P26" s="357">
        <v>433.27384799999999</v>
      </c>
      <c r="Q26" s="357">
        <v>388.86582299999998</v>
      </c>
      <c r="R26" s="357">
        <v>1182.5114699999999</v>
      </c>
      <c r="S26" s="325">
        <v>4426.5750740000003</v>
      </c>
      <c r="T26" s="338">
        <v>409.199769</v>
      </c>
      <c r="U26" s="339">
        <v>377.010986</v>
      </c>
      <c r="V26" s="339">
        <v>326.41726199999999</v>
      </c>
      <c r="W26" s="339">
        <v>1112.628017</v>
      </c>
      <c r="X26" s="487">
        <v>434.476516</v>
      </c>
      <c r="Y26" s="357">
        <v>831.604873</v>
      </c>
      <c r="Z26" s="357">
        <v>758.50700400000005</v>
      </c>
      <c r="AA26" s="357">
        <v>799.41654100000005</v>
      </c>
      <c r="AB26" s="357">
        <v>2389.5284179999999</v>
      </c>
      <c r="AC26" s="357">
        <v>809.93391699999995</v>
      </c>
      <c r="AD26" s="357">
        <v>830.56886399999996</v>
      </c>
      <c r="AE26" s="357">
        <v>692.25570100000004</v>
      </c>
      <c r="AF26" s="357">
        <v>2332.7584830000001</v>
      </c>
      <c r="AG26" s="357">
        <v>801.40335200000004</v>
      </c>
      <c r="AH26" s="357">
        <v>883.58099100000004</v>
      </c>
      <c r="AI26" s="357">
        <v>837.00539300000003</v>
      </c>
      <c r="AJ26" s="357">
        <v>2521.989736</v>
      </c>
      <c r="AK26" s="357">
        <v>823.50069199999996</v>
      </c>
      <c r="AL26" s="357">
        <v>889.37469099999998</v>
      </c>
      <c r="AM26" s="357">
        <v>1049.628281</v>
      </c>
      <c r="AN26" s="357">
        <v>2762.503663</v>
      </c>
      <c r="AO26" s="325">
        <v>10006.7803</v>
      </c>
      <c r="AP26" s="338">
        <v>928.91194800000005</v>
      </c>
      <c r="AQ26" s="339">
        <v>986.55496100000005</v>
      </c>
      <c r="AR26" s="339">
        <v>813.03907800000002</v>
      </c>
      <c r="AS26" s="339">
        <v>2728.5059860000001</v>
      </c>
      <c r="AT26" s="487">
        <v>777.70789400000001</v>
      </c>
      <c r="AU26" s="80" t="s">
        <v>406</v>
      </c>
      <c r="AV26" s="81"/>
      <c r="AW26" s="46"/>
    </row>
    <row r="27" spans="1:49" ht="18" customHeight="1" x14ac:dyDescent="0.5">
      <c r="A27" s="70"/>
      <c r="B27" s="71" t="s">
        <v>178</v>
      </c>
      <c r="C27" s="356">
        <v>42.216296999999997</v>
      </c>
      <c r="D27" s="356">
        <v>25.961971999999999</v>
      </c>
      <c r="E27" s="356">
        <v>18.627236</v>
      </c>
      <c r="F27" s="356">
        <v>86.805503999999999</v>
      </c>
      <c r="G27" s="356">
        <v>7.2721359999999997</v>
      </c>
      <c r="H27" s="356">
        <v>4.86714</v>
      </c>
      <c r="I27" s="356">
        <v>2.0366029999999999</v>
      </c>
      <c r="J27" s="356">
        <v>14.175879</v>
      </c>
      <c r="K27" s="356">
        <v>0.81176700000000002</v>
      </c>
      <c r="L27" s="356">
        <v>0.28422799999999998</v>
      </c>
      <c r="M27" s="356">
        <v>0.19494800000000001</v>
      </c>
      <c r="N27" s="356">
        <v>1.290942</v>
      </c>
      <c r="O27" s="356">
        <v>0.580094</v>
      </c>
      <c r="P27" s="356">
        <v>0.89507400000000004</v>
      </c>
      <c r="Q27" s="356">
        <v>0</v>
      </c>
      <c r="R27" s="356">
        <v>1.475169</v>
      </c>
      <c r="S27" s="324">
        <v>103.747494</v>
      </c>
      <c r="T27" s="336">
        <v>346.17391199999997</v>
      </c>
      <c r="U27" s="337">
        <v>360.11162999999999</v>
      </c>
      <c r="V27" s="337">
        <v>406.832471</v>
      </c>
      <c r="W27" s="337">
        <v>1113.118013</v>
      </c>
      <c r="X27" s="486">
        <v>600.63368300000002</v>
      </c>
      <c r="Y27" s="356">
        <v>3184.4657980000002</v>
      </c>
      <c r="Z27" s="356">
        <v>2574.7655589999999</v>
      </c>
      <c r="AA27" s="356">
        <v>2668.4781619999999</v>
      </c>
      <c r="AB27" s="356">
        <v>8427.709519</v>
      </c>
      <c r="AC27" s="356">
        <v>2587.5543769999999</v>
      </c>
      <c r="AD27" s="356">
        <v>2670.7201679999998</v>
      </c>
      <c r="AE27" s="356">
        <v>2301.0484719999999</v>
      </c>
      <c r="AF27" s="356">
        <v>7559.3230169999997</v>
      </c>
      <c r="AG27" s="356">
        <v>2571.6933159999999</v>
      </c>
      <c r="AH27" s="356">
        <v>2407.7268789999998</v>
      </c>
      <c r="AI27" s="356">
        <v>2119.2380899999998</v>
      </c>
      <c r="AJ27" s="356">
        <v>7098.6582850000004</v>
      </c>
      <c r="AK27" s="356">
        <v>2300.6089029999998</v>
      </c>
      <c r="AL27" s="356">
        <v>1952.7839980000001</v>
      </c>
      <c r="AM27" s="356">
        <v>2247.7584189999998</v>
      </c>
      <c r="AN27" s="356">
        <v>6501.1513199999999</v>
      </c>
      <c r="AO27" s="324">
        <v>29586.842140000001</v>
      </c>
      <c r="AP27" s="336">
        <v>233.177908</v>
      </c>
      <c r="AQ27" s="337">
        <v>286.44068600000003</v>
      </c>
      <c r="AR27" s="337">
        <v>165.63920899999999</v>
      </c>
      <c r="AS27" s="337">
        <v>685.25780299999997</v>
      </c>
      <c r="AT27" s="486">
        <v>234.219909</v>
      </c>
      <c r="AU27" s="74" t="s">
        <v>407</v>
      </c>
      <c r="AV27" s="75"/>
      <c r="AW27" s="46"/>
    </row>
    <row r="28" spans="1:49" ht="18" customHeight="1" x14ac:dyDescent="0.5">
      <c r="A28" s="76"/>
      <c r="B28" s="77" t="s">
        <v>180</v>
      </c>
      <c r="C28" s="357">
        <v>294.85060499999997</v>
      </c>
      <c r="D28" s="357">
        <v>334.14580599999999</v>
      </c>
      <c r="E28" s="357">
        <v>314.92209500000001</v>
      </c>
      <c r="F28" s="357">
        <v>943.91850599999998</v>
      </c>
      <c r="G28" s="357">
        <v>293.350212</v>
      </c>
      <c r="H28" s="357">
        <v>398.39440100000002</v>
      </c>
      <c r="I28" s="357">
        <v>314.28650099999999</v>
      </c>
      <c r="J28" s="357">
        <v>1006.031113</v>
      </c>
      <c r="K28" s="357">
        <v>375.68377800000002</v>
      </c>
      <c r="L28" s="357">
        <v>370.126104</v>
      </c>
      <c r="M28" s="357">
        <v>388.15188599999999</v>
      </c>
      <c r="N28" s="357">
        <v>1133.9617679999999</v>
      </c>
      <c r="O28" s="357">
        <v>384.16360700000001</v>
      </c>
      <c r="P28" s="357">
        <v>435.39554299999998</v>
      </c>
      <c r="Q28" s="357">
        <v>423.00384500000001</v>
      </c>
      <c r="R28" s="357">
        <v>1242.562995</v>
      </c>
      <c r="S28" s="325">
        <v>4326.4743820000003</v>
      </c>
      <c r="T28" s="338">
        <v>476.15921900000001</v>
      </c>
      <c r="U28" s="339">
        <v>500.911113</v>
      </c>
      <c r="V28" s="339">
        <v>322.80884200000003</v>
      </c>
      <c r="W28" s="339">
        <v>1299.879173</v>
      </c>
      <c r="X28" s="487">
        <v>374.524021</v>
      </c>
      <c r="Y28" s="357">
        <v>281.26131500000002</v>
      </c>
      <c r="Z28" s="357">
        <v>269.77968900000002</v>
      </c>
      <c r="AA28" s="357">
        <v>348.714583</v>
      </c>
      <c r="AB28" s="357">
        <v>899.75558699999999</v>
      </c>
      <c r="AC28" s="357">
        <v>309.31007599999998</v>
      </c>
      <c r="AD28" s="357">
        <v>416.41693600000002</v>
      </c>
      <c r="AE28" s="357">
        <v>326.03651200000002</v>
      </c>
      <c r="AF28" s="357">
        <v>1051.763524</v>
      </c>
      <c r="AG28" s="357">
        <v>454.73926999999998</v>
      </c>
      <c r="AH28" s="357">
        <v>367.81405599999999</v>
      </c>
      <c r="AI28" s="357">
        <v>369.48381000000001</v>
      </c>
      <c r="AJ28" s="357">
        <v>1192.0371359999999</v>
      </c>
      <c r="AK28" s="357">
        <v>290.26807600000001</v>
      </c>
      <c r="AL28" s="357">
        <v>432.00551999999999</v>
      </c>
      <c r="AM28" s="357">
        <v>380.317768</v>
      </c>
      <c r="AN28" s="357">
        <v>1102.591365</v>
      </c>
      <c r="AO28" s="325">
        <v>4246.1476119999998</v>
      </c>
      <c r="AP28" s="338">
        <v>403.88416699999999</v>
      </c>
      <c r="AQ28" s="339">
        <v>516.78917300000001</v>
      </c>
      <c r="AR28" s="339">
        <v>312.15520199999997</v>
      </c>
      <c r="AS28" s="339">
        <v>1232.828542</v>
      </c>
      <c r="AT28" s="487">
        <v>293.95474999999999</v>
      </c>
      <c r="AU28" s="80" t="s">
        <v>410</v>
      </c>
      <c r="AV28" s="81"/>
      <c r="AW28" s="46"/>
    </row>
    <row r="29" spans="1:49" ht="18" customHeight="1" x14ac:dyDescent="0.5">
      <c r="A29" s="70"/>
      <c r="B29" s="71" t="s">
        <v>179</v>
      </c>
      <c r="C29" s="356">
        <v>367.97274800000002</v>
      </c>
      <c r="D29" s="356">
        <v>348.189682</v>
      </c>
      <c r="E29" s="356">
        <v>332.87642399999999</v>
      </c>
      <c r="F29" s="356">
        <v>1049.038853</v>
      </c>
      <c r="G29" s="356">
        <v>294.11582099999998</v>
      </c>
      <c r="H29" s="356">
        <v>407.35202900000002</v>
      </c>
      <c r="I29" s="356">
        <v>319.329161</v>
      </c>
      <c r="J29" s="356">
        <v>1020.797011</v>
      </c>
      <c r="K29" s="356">
        <v>384.38701400000002</v>
      </c>
      <c r="L29" s="356">
        <v>359.86551400000002</v>
      </c>
      <c r="M29" s="356">
        <v>392.60297100000003</v>
      </c>
      <c r="N29" s="356">
        <v>1136.855499</v>
      </c>
      <c r="O29" s="356">
        <v>377.061464</v>
      </c>
      <c r="P29" s="356">
        <v>400.57789100000002</v>
      </c>
      <c r="Q29" s="356">
        <v>394.29605600000002</v>
      </c>
      <c r="R29" s="356">
        <v>1171.9354109999999</v>
      </c>
      <c r="S29" s="324">
        <v>4378.6267749999997</v>
      </c>
      <c r="T29" s="336">
        <v>388.65707300000003</v>
      </c>
      <c r="U29" s="337">
        <v>412.19117999999997</v>
      </c>
      <c r="V29" s="337">
        <v>478.36215700000002</v>
      </c>
      <c r="W29" s="337">
        <v>1279.2104099999999</v>
      </c>
      <c r="X29" s="486">
        <v>493.018868</v>
      </c>
      <c r="Y29" s="356">
        <v>94.439419999999998</v>
      </c>
      <c r="Z29" s="356">
        <v>98.439762999999999</v>
      </c>
      <c r="AA29" s="356">
        <v>109.088578</v>
      </c>
      <c r="AB29" s="356">
        <v>301.967761</v>
      </c>
      <c r="AC29" s="356">
        <v>79.178025000000005</v>
      </c>
      <c r="AD29" s="356">
        <v>102.58355400000001</v>
      </c>
      <c r="AE29" s="356">
        <v>78.888526999999996</v>
      </c>
      <c r="AF29" s="356">
        <v>260.65010699999999</v>
      </c>
      <c r="AG29" s="356">
        <v>132.95704000000001</v>
      </c>
      <c r="AH29" s="356">
        <v>130.02402699999999</v>
      </c>
      <c r="AI29" s="356">
        <v>105.923399</v>
      </c>
      <c r="AJ29" s="356">
        <v>368.90446600000001</v>
      </c>
      <c r="AK29" s="356">
        <v>139.74088599999999</v>
      </c>
      <c r="AL29" s="356">
        <v>107.772445</v>
      </c>
      <c r="AM29" s="356">
        <v>117.88210100000001</v>
      </c>
      <c r="AN29" s="356">
        <v>365.39543200000003</v>
      </c>
      <c r="AO29" s="324">
        <v>1296.917766</v>
      </c>
      <c r="AP29" s="336">
        <v>109.534227</v>
      </c>
      <c r="AQ29" s="337">
        <v>169.108667</v>
      </c>
      <c r="AR29" s="337">
        <v>149.83452600000001</v>
      </c>
      <c r="AS29" s="337">
        <v>428.47742</v>
      </c>
      <c r="AT29" s="486">
        <v>175.155878</v>
      </c>
      <c r="AU29" s="74" t="s">
        <v>405</v>
      </c>
      <c r="AV29" s="75"/>
      <c r="AW29" s="46"/>
    </row>
    <row r="30" spans="1:49" ht="18" customHeight="1" x14ac:dyDescent="0.5">
      <c r="A30" s="76"/>
      <c r="B30" s="77" t="s">
        <v>181</v>
      </c>
      <c r="C30" s="357">
        <v>352.47524900000002</v>
      </c>
      <c r="D30" s="357">
        <v>314.61844500000001</v>
      </c>
      <c r="E30" s="357">
        <v>376.97653600000001</v>
      </c>
      <c r="F30" s="357">
        <v>1044.07023</v>
      </c>
      <c r="G30" s="357">
        <v>355.87452200000001</v>
      </c>
      <c r="H30" s="357">
        <v>344.529516</v>
      </c>
      <c r="I30" s="357">
        <v>261.44912599999998</v>
      </c>
      <c r="J30" s="357">
        <v>961.853163</v>
      </c>
      <c r="K30" s="357">
        <v>340.649878</v>
      </c>
      <c r="L30" s="357">
        <v>307.334858</v>
      </c>
      <c r="M30" s="357">
        <v>357.42650800000001</v>
      </c>
      <c r="N30" s="357">
        <v>1005.411244</v>
      </c>
      <c r="O30" s="357">
        <v>373.48920600000002</v>
      </c>
      <c r="P30" s="357">
        <v>393.08133299999997</v>
      </c>
      <c r="Q30" s="357">
        <v>410.02666699999997</v>
      </c>
      <c r="R30" s="357">
        <v>1176.5972059999999</v>
      </c>
      <c r="S30" s="325">
        <v>4187.9318430000003</v>
      </c>
      <c r="T30" s="338">
        <v>423.851157</v>
      </c>
      <c r="U30" s="339">
        <v>532.62727600000005</v>
      </c>
      <c r="V30" s="339">
        <v>423.32536199999998</v>
      </c>
      <c r="W30" s="339">
        <v>1379.803795</v>
      </c>
      <c r="X30" s="487">
        <v>567.80406800000003</v>
      </c>
      <c r="Y30" s="357">
        <v>185.477924</v>
      </c>
      <c r="Z30" s="357">
        <v>203.598006</v>
      </c>
      <c r="AA30" s="357">
        <v>196.943229</v>
      </c>
      <c r="AB30" s="357">
        <v>586.01915899999995</v>
      </c>
      <c r="AC30" s="357">
        <v>206.577664</v>
      </c>
      <c r="AD30" s="357">
        <v>226.415269</v>
      </c>
      <c r="AE30" s="357">
        <v>163.62900300000001</v>
      </c>
      <c r="AF30" s="357">
        <v>596.62193600000001</v>
      </c>
      <c r="AG30" s="357">
        <v>238.89534699999999</v>
      </c>
      <c r="AH30" s="357">
        <v>224.53931</v>
      </c>
      <c r="AI30" s="357">
        <v>214.31552099999999</v>
      </c>
      <c r="AJ30" s="357">
        <v>677.750179</v>
      </c>
      <c r="AK30" s="357">
        <v>207.249887</v>
      </c>
      <c r="AL30" s="357">
        <v>246.22662399999999</v>
      </c>
      <c r="AM30" s="357">
        <v>245.81012000000001</v>
      </c>
      <c r="AN30" s="357">
        <v>699.28663100000006</v>
      </c>
      <c r="AO30" s="325">
        <v>2559.677905</v>
      </c>
      <c r="AP30" s="338">
        <v>48.078040999999999</v>
      </c>
      <c r="AQ30" s="339">
        <v>40.925127000000003</v>
      </c>
      <c r="AR30" s="339">
        <v>43.363613000000001</v>
      </c>
      <c r="AS30" s="339">
        <v>132.366781</v>
      </c>
      <c r="AT30" s="487">
        <v>47.999496000000001</v>
      </c>
      <c r="AU30" s="80" t="s">
        <v>404</v>
      </c>
      <c r="AV30" s="81"/>
      <c r="AW30" s="46"/>
    </row>
    <row r="31" spans="1:49" ht="18" customHeight="1" x14ac:dyDescent="0.5">
      <c r="A31" s="70"/>
      <c r="B31" s="71" t="s">
        <v>122</v>
      </c>
      <c r="C31" s="356">
        <v>464.95096599999999</v>
      </c>
      <c r="D31" s="356">
        <v>477.60860700000001</v>
      </c>
      <c r="E31" s="356">
        <v>482.68671999999998</v>
      </c>
      <c r="F31" s="356">
        <v>1425.2462929999999</v>
      </c>
      <c r="G31" s="356">
        <v>381.351181</v>
      </c>
      <c r="H31" s="356">
        <v>457.12991199999999</v>
      </c>
      <c r="I31" s="356">
        <v>398.856516</v>
      </c>
      <c r="J31" s="356">
        <v>1237.3376089999999</v>
      </c>
      <c r="K31" s="356">
        <v>555.30379300000004</v>
      </c>
      <c r="L31" s="356">
        <v>512.11002599999995</v>
      </c>
      <c r="M31" s="356">
        <v>472.55169699999999</v>
      </c>
      <c r="N31" s="356">
        <v>1539.965516</v>
      </c>
      <c r="O31" s="356">
        <v>497.39509900000002</v>
      </c>
      <c r="P31" s="356">
        <v>337.52314799999999</v>
      </c>
      <c r="Q31" s="356">
        <v>437.36600600000003</v>
      </c>
      <c r="R31" s="356">
        <v>1272.284253</v>
      </c>
      <c r="S31" s="324">
        <v>5474.8336710000003</v>
      </c>
      <c r="T31" s="336">
        <v>0.380606</v>
      </c>
      <c r="U31" s="337">
        <v>0.75533099999999997</v>
      </c>
      <c r="V31" s="337">
        <v>0</v>
      </c>
      <c r="W31" s="337">
        <v>1.135937</v>
      </c>
      <c r="X31" s="486">
        <v>0</v>
      </c>
      <c r="Y31" s="356">
        <v>43.314914000000002</v>
      </c>
      <c r="Z31" s="356">
        <v>34.261446999999997</v>
      </c>
      <c r="AA31" s="356">
        <v>54.240519999999997</v>
      </c>
      <c r="AB31" s="356">
        <v>131.81688199999999</v>
      </c>
      <c r="AC31" s="356">
        <v>50.226349999999996</v>
      </c>
      <c r="AD31" s="356">
        <v>54.354906</v>
      </c>
      <c r="AE31" s="356">
        <v>33.108922999999997</v>
      </c>
      <c r="AF31" s="356">
        <v>137.690179</v>
      </c>
      <c r="AG31" s="356">
        <v>27.963304999999998</v>
      </c>
      <c r="AH31" s="356">
        <v>34.659168000000001</v>
      </c>
      <c r="AI31" s="356">
        <v>39.669643999999998</v>
      </c>
      <c r="AJ31" s="356">
        <v>102.292117</v>
      </c>
      <c r="AK31" s="356">
        <v>42.032417000000002</v>
      </c>
      <c r="AL31" s="356">
        <v>44.829770000000003</v>
      </c>
      <c r="AM31" s="356">
        <v>45.629092999999997</v>
      </c>
      <c r="AN31" s="356">
        <v>132.49127899999999</v>
      </c>
      <c r="AO31" s="324">
        <v>504.290457</v>
      </c>
      <c r="AP31" s="336">
        <v>2341.8281240000001</v>
      </c>
      <c r="AQ31" s="337">
        <v>2145.8276329999999</v>
      </c>
      <c r="AR31" s="337">
        <v>729.59574299999997</v>
      </c>
      <c r="AS31" s="337">
        <v>5217.2515000000003</v>
      </c>
      <c r="AT31" s="486">
        <v>354.09447699999998</v>
      </c>
      <c r="AU31" s="74" t="s">
        <v>413</v>
      </c>
      <c r="AV31" s="75"/>
      <c r="AW31" s="46"/>
    </row>
    <row r="32" spans="1:49" ht="18" customHeight="1" x14ac:dyDescent="0.5">
      <c r="A32" s="76"/>
      <c r="B32" s="77" t="s">
        <v>184</v>
      </c>
      <c r="C32" s="357">
        <v>201.497106</v>
      </c>
      <c r="D32" s="357">
        <v>224.272977</v>
      </c>
      <c r="E32" s="357">
        <v>207.334113</v>
      </c>
      <c r="F32" s="357">
        <v>633.104196</v>
      </c>
      <c r="G32" s="357">
        <v>234.91448800000001</v>
      </c>
      <c r="H32" s="357">
        <v>240.78806299999999</v>
      </c>
      <c r="I32" s="357">
        <v>162.74634800000001</v>
      </c>
      <c r="J32" s="357">
        <v>638.44889899999998</v>
      </c>
      <c r="K32" s="357">
        <v>255.07624300000001</v>
      </c>
      <c r="L32" s="357">
        <v>231.638745</v>
      </c>
      <c r="M32" s="357">
        <v>235.44479699999999</v>
      </c>
      <c r="N32" s="357">
        <v>722.15978500000006</v>
      </c>
      <c r="O32" s="357">
        <v>219.86179100000001</v>
      </c>
      <c r="P32" s="357">
        <v>209.034055</v>
      </c>
      <c r="Q32" s="357">
        <v>252.921898</v>
      </c>
      <c r="R32" s="357">
        <v>681.81774399999995</v>
      </c>
      <c r="S32" s="325">
        <v>2675.530624</v>
      </c>
      <c r="T32" s="338">
        <v>125.50062800000001</v>
      </c>
      <c r="U32" s="339">
        <v>225.70925199999999</v>
      </c>
      <c r="V32" s="339">
        <v>207.48286400000001</v>
      </c>
      <c r="W32" s="339">
        <v>558.69274399999995</v>
      </c>
      <c r="X32" s="487">
        <v>341.09401800000001</v>
      </c>
      <c r="Y32" s="357">
        <v>0.33661400000000002</v>
      </c>
      <c r="Z32" s="357">
        <v>0.55914299999999995</v>
      </c>
      <c r="AA32" s="357">
        <v>0.75851199999999996</v>
      </c>
      <c r="AB32" s="357">
        <v>1.654269</v>
      </c>
      <c r="AC32" s="357">
        <v>0.32868199999999997</v>
      </c>
      <c r="AD32" s="357">
        <v>0.69425300000000001</v>
      </c>
      <c r="AE32" s="357">
        <v>0.69190600000000002</v>
      </c>
      <c r="AF32" s="357">
        <v>1.714842</v>
      </c>
      <c r="AG32" s="357">
        <v>0.38093700000000003</v>
      </c>
      <c r="AH32" s="357">
        <v>2.4711370000000001</v>
      </c>
      <c r="AI32" s="357">
        <v>3.7671869999999998</v>
      </c>
      <c r="AJ32" s="357">
        <v>6.6192609999999998</v>
      </c>
      <c r="AK32" s="357">
        <v>2.5388139999999999</v>
      </c>
      <c r="AL32" s="357">
        <v>3.6735869999999999</v>
      </c>
      <c r="AM32" s="357">
        <v>20.490506</v>
      </c>
      <c r="AN32" s="357">
        <v>26.702908000000001</v>
      </c>
      <c r="AO32" s="325">
        <v>36.691279999999999</v>
      </c>
      <c r="AP32" s="338">
        <v>4.3424079999999998</v>
      </c>
      <c r="AQ32" s="339">
        <v>2.4734099999999999</v>
      </c>
      <c r="AR32" s="339">
        <v>8.531587</v>
      </c>
      <c r="AS32" s="339">
        <v>15.347405</v>
      </c>
      <c r="AT32" s="487">
        <v>6.0243089999999997</v>
      </c>
      <c r="AU32" s="80" t="s">
        <v>409</v>
      </c>
      <c r="AV32" s="81"/>
      <c r="AW32" s="46"/>
    </row>
    <row r="33" spans="1:49" ht="18" customHeight="1" x14ac:dyDescent="0.5">
      <c r="A33" s="70"/>
      <c r="B33" s="71" t="s">
        <v>183</v>
      </c>
      <c r="C33" s="356">
        <v>68.986204999999998</v>
      </c>
      <c r="D33" s="356">
        <v>81.344237000000007</v>
      </c>
      <c r="E33" s="356">
        <v>85.938508999999996</v>
      </c>
      <c r="F33" s="356">
        <v>236.26895099999999</v>
      </c>
      <c r="G33" s="356">
        <v>71.409588999999997</v>
      </c>
      <c r="H33" s="356">
        <v>82.139762000000005</v>
      </c>
      <c r="I33" s="356">
        <v>57.748074000000003</v>
      </c>
      <c r="J33" s="356">
        <v>211.297426</v>
      </c>
      <c r="K33" s="356">
        <v>81.857211000000007</v>
      </c>
      <c r="L33" s="356">
        <v>64.476838999999998</v>
      </c>
      <c r="M33" s="356">
        <v>89.450962000000004</v>
      </c>
      <c r="N33" s="356">
        <v>235.78501199999999</v>
      </c>
      <c r="O33" s="356">
        <v>138.19731300000001</v>
      </c>
      <c r="P33" s="356">
        <v>102.34526700000001</v>
      </c>
      <c r="Q33" s="356">
        <v>118.69316600000001</v>
      </c>
      <c r="R33" s="356">
        <v>359.23574600000001</v>
      </c>
      <c r="S33" s="324">
        <v>1042.587135</v>
      </c>
      <c r="T33" s="336">
        <v>99.742880999999997</v>
      </c>
      <c r="U33" s="337">
        <v>95.078894000000005</v>
      </c>
      <c r="V33" s="337">
        <v>87.377859999999998</v>
      </c>
      <c r="W33" s="337">
        <v>282.199635</v>
      </c>
      <c r="X33" s="486">
        <v>116.86453899999999</v>
      </c>
      <c r="Y33" s="356">
        <v>9.0864390000000004</v>
      </c>
      <c r="Z33" s="356">
        <v>7.7089879999999997</v>
      </c>
      <c r="AA33" s="356">
        <v>9.6763259999999995</v>
      </c>
      <c r="AB33" s="356">
        <v>26.471753</v>
      </c>
      <c r="AC33" s="356">
        <v>5.3376970000000004</v>
      </c>
      <c r="AD33" s="356">
        <v>12.213456000000001</v>
      </c>
      <c r="AE33" s="356">
        <v>6.3126749999999996</v>
      </c>
      <c r="AF33" s="356">
        <v>23.863828999999999</v>
      </c>
      <c r="AG33" s="356">
        <v>8.3948630000000009</v>
      </c>
      <c r="AH33" s="356">
        <v>9.6407810000000005</v>
      </c>
      <c r="AI33" s="356">
        <v>12.276387</v>
      </c>
      <c r="AJ33" s="356">
        <v>30.312031000000001</v>
      </c>
      <c r="AK33" s="356">
        <v>9.6646769999999993</v>
      </c>
      <c r="AL33" s="356">
        <v>15.604157000000001</v>
      </c>
      <c r="AM33" s="356">
        <v>11.558759</v>
      </c>
      <c r="AN33" s="356">
        <v>36.827593</v>
      </c>
      <c r="AO33" s="324">
        <v>117.475206</v>
      </c>
      <c r="AP33" s="336">
        <v>11.237947999999999</v>
      </c>
      <c r="AQ33" s="337">
        <v>12.30705</v>
      </c>
      <c r="AR33" s="337">
        <v>11.168118</v>
      </c>
      <c r="AS33" s="337">
        <v>34.713115999999999</v>
      </c>
      <c r="AT33" s="486">
        <v>15.828255</v>
      </c>
      <c r="AU33" s="74" t="s">
        <v>412</v>
      </c>
      <c r="AV33" s="75"/>
      <c r="AW33" s="46"/>
    </row>
    <row r="34" spans="1:49" ht="18" customHeight="1" thickBot="1" x14ac:dyDescent="0.55000000000000004">
      <c r="A34" s="76"/>
      <c r="B34" s="77" t="s">
        <v>182</v>
      </c>
      <c r="C34" s="357">
        <v>55.223784999999999</v>
      </c>
      <c r="D34" s="357">
        <v>58.895829999999997</v>
      </c>
      <c r="E34" s="357">
        <v>64.065359000000001</v>
      </c>
      <c r="F34" s="357">
        <v>178.18497300000001</v>
      </c>
      <c r="G34" s="357">
        <v>54.536608999999999</v>
      </c>
      <c r="H34" s="357">
        <v>81.092065000000005</v>
      </c>
      <c r="I34" s="357">
        <v>65.032814999999999</v>
      </c>
      <c r="J34" s="357">
        <v>200.66148899999999</v>
      </c>
      <c r="K34" s="357">
        <v>68.934225999999995</v>
      </c>
      <c r="L34" s="357">
        <v>74.718490000000003</v>
      </c>
      <c r="M34" s="357">
        <v>78.364473000000004</v>
      </c>
      <c r="N34" s="357">
        <v>222.017189</v>
      </c>
      <c r="O34" s="357">
        <v>83.942676000000006</v>
      </c>
      <c r="P34" s="357">
        <v>55.637842999999997</v>
      </c>
      <c r="Q34" s="357">
        <v>60.114511999999998</v>
      </c>
      <c r="R34" s="357">
        <v>199.695031</v>
      </c>
      <c r="S34" s="325">
        <v>800.55868199999998</v>
      </c>
      <c r="T34" s="338">
        <v>55.243687999999999</v>
      </c>
      <c r="U34" s="339">
        <v>49.425277999999999</v>
      </c>
      <c r="V34" s="339">
        <v>46.618006999999999</v>
      </c>
      <c r="W34" s="339">
        <v>151.28697299999999</v>
      </c>
      <c r="X34" s="487">
        <v>66.074986999999993</v>
      </c>
      <c r="Y34" s="357">
        <v>43.669443999999999</v>
      </c>
      <c r="Z34" s="357">
        <v>43.799467</v>
      </c>
      <c r="AA34" s="357">
        <v>36.8874</v>
      </c>
      <c r="AB34" s="357">
        <v>124.35630999999999</v>
      </c>
      <c r="AC34" s="357">
        <v>41.259124999999997</v>
      </c>
      <c r="AD34" s="357">
        <v>45.151353999999998</v>
      </c>
      <c r="AE34" s="357">
        <v>39.582478999999999</v>
      </c>
      <c r="AF34" s="357">
        <v>125.992958</v>
      </c>
      <c r="AG34" s="357">
        <v>42.109358999999998</v>
      </c>
      <c r="AH34" s="357">
        <v>42.891376999999999</v>
      </c>
      <c r="AI34" s="357">
        <v>47.053516000000002</v>
      </c>
      <c r="AJ34" s="357">
        <v>132.05425299999999</v>
      </c>
      <c r="AK34" s="357">
        <v>40.239910000000002</v>
      </c>
      <c r="AL34" s="357">
        <v>38.107183999999997</v>
      </c>
      <c r="AM34" s="357">
        <v>39.139504000000002</v>
      </c>
      <c r="AN34" s="357">
        <v>117.486597</v>
      </c>
      <c r="AO34" s="325">
        <v>499.89011900000003</v>
      </c>
      <c r="AP34" s="338">
        <v>42.409388</v>
      </c>
      <c r="AQ34" s="339">
        <v>38.844003000000001</v>
      </c>
      <c r="AR34" s="339">
        <v>42.706685999999998</v>
      </c>
      <c r="AS34" s="339">
        <v>123.960077</v>
      </c>
      <c r="AT34" s="487">
        <v>51.180601000000003</v>
      </c>
      <c r="AU34" s="80" t="s">
        <v>411</v>
      </c>
      <c r="AV34" s="81"/>
      <c r="AW34" s="46"/>
    </row>
    <row r="35" spans="1:49" ht="18" customHeight="1" thickBot="1" x14ac:dyDescent="0.55000000000000004">
      <c r="A35" s="82" t="s">
        <v>123</v>
      </c>
      <c r="B35" s="83" t="s">
        <v>112</v>
      </c>
      <c r="C35" s="355">
        <v>5466.0683219999992</v>
      </c>
      <c r="D35" s="355">
        <v>5842.290571999999</v>
      </c>
      <c r="E35" s="355">
        <v>4620.7998580000003</v>
      </c>
      <c r="F35" s="355">
        <v>15929.158753</v>
      </c>
      <c r="G35" s="355">
        <v>7298.0071760000001</v>
      </c>
      <c r="H35" s="355">
        <v>8006.3617939999986</v>
      </c>
      <c r="I35" s="355">
        <v>7267.2695819999999</v>
      </c>
      <c r="J35" s="355">
        <v>22571.638552</v>
      </c>
      <c r="K35" s="355">
        <v>11556.364382</v>
      </c>
      <c r="L35" s="355">
        <v>8448.8220099999999</v>
      </c>
      <c r="M35" s="355">
        <v>8929.911428999998</v>
      </c>
      <c r="N35" s="355">
        <v>28935.097819999999</v>
      </c>
      <c r="O35" s="355">
        <v>8451.4228679999997</v>
      </c>
      <c r="P35" s="355">
        <v>9846.4351510000015</v>
      </c>
      <c r="Q35" s="355">
        <v>9807.9925700000003</v>
      </c>
      <c r="R35" s="355">
        <v>28105.850589000001</v>
      </c>
      <c r="S35" s="329">
        <v>95541.74571399999</v>
      </c>
      <c r="T35" s="334">
        <v>9700.8441939999993</v>
      </c>
      <c r="U35" s="335">
        <v>9111.3665789999995</v>
      </c>
      <c r="V35" s="335">
        <v>7206.3485860000001</v>
      </c>
      <c r="W35" s="335">
        <v>26018.559357999999</v>
      </c>
      <c r="X35" s="485">
        <v>10326.359544999999</v>
      </c>
      <c r="Y35" s="355">
        <v>19056.178857999999</v>
      </c>
      <c r="Z35" s="355">
        <v>18797.490106000001</v>
      </c>
      <c r="AA35" s="355">
        <v>23421.914632</v>
      </c>
      <c r="AB35" s="355">
        <v>61275.583594999996</v>
      </c>
      <c r="AC35" s="355">
        <v>24382.793061</v>
      </c>
      <c r="AD35" s="355">
        <v>24283.934522</v>
      </c>
      <c r="AE35" s="355">
        <v>21152.039950999999</v>
      </c>
      <c r="AF35" s="355">
        <v>69818.767535000006</v>
      </c>
      <c r="AG35" s="355">
        <v>24288.408117999999</v>
      </c>
      <c r="AH35" s="355">
        <v>23655.266435000001</v>
      </c>
      <c r="AI35" s="355">
        <v>23416.937964000001</v>
      </c>
      <c r="AJ35" s="355">
        <v>71360.612515999994</v>
      </c>
      <c r="AK35" s="355">
        <v>27006.135760000001</v>
      </c>
      <c r="AL35" s="355">
        <v>27335.719831999999</v>
      </c>
      <c r="AM35" s="355">
        <v>26611.815616</v>
      </c>
      <c r="AN35" s="355">
        <v>80953.671206999992</v>
      </c>
      <c r="AO35" s="329">
        <v>283408.63485199999</v>
      </c>
      <c r="AP35" s="334">
        <v>28855.751790999999</v>
      </c>
      <c r="AQ35" s="335">
        <v>28516.785956</v>
      </c>
      <c r="AR35" s="335">
        <v>23275.228426999998</v>
      </c>
      <c r="AS35" s="335">
        <v>80647.766176999998</v>
      </c>
      <c r="AT35" s="485">
        <v>33164.845888999997</v>
      </c>
      <c r="AU35" s="90" t="s">
        <v>240</v>
      </c>
      <c r="AV35" s="91" t="s">
        <v>414</v>
      </c>
      <c r="AW35" s="46"/>
    </row>
    <row r="36" spans="1:49" ht="18" customHeight="1" x14ac:dyDescent="0.5">
      <c r="A36" s="70"/>
      <c r="B36" s="71" t="s">
        <v>124</v>
      </c>
      <c r="C36" s="356">
        <v>2250.341735</v>
      </c>
      <c r="D36" s="356">
        <v>2061.091203</v>
      </c>
      <c r="E36" s="356">
        <v>1800.4718459999999</v>
      </c>
      <c r="F36" s="356">
        <v>6111.9047840000003</v>
      </c>
      <c r="G36" s="356">
        <v>4276.4185969999999</v>
      </c>
      <c r="H36" s="356">
        <v>4183.3378720000001</v>
      </c>
      <c r="I36" s="356">
        <v>4149.1894609999999</v>
      </c>
      <c r="J36" s="356">
        <v>12608.94593</v>
      </c>
      <c r="K36" s="356">
        <v>6375.3778670000002</v>
      </c>
      <c r="L36" s="356">
        <v>5108.3109690000001</v>
      </c>
      <c r="M36" s="356">
        <v>5384.0524400000004</v>
      </c>
      <c r="N36" s="356">
        <v>16867.741275</v>
      </c>
      <c r="O36" s="356">
        <v>4634.4938830000001</v>
      </c>
      <c r="P36" s="356">
        <v>5622.3987580000003</v>
      </c>
      <c r="Q36" s="356">
        <v>6203.3987260000004</v>
      </c>
      <c r="R36" s="356">
        <v>16460.291366000001</v>
      </c>
      <c r="S36" s="324">
        <v>52048.883354999998</v>
      </c>
      <c r="T36" s="336">
        <v>6296.0979219999999</v>
      </c>
      <c r="U36" s="337">
        <v>5919.6883539999999</v>
      </c>
      <c r="V36" s="337">
        <v>5310.2819920000002</v>
      </c>
      <c r="W36" s="337">
        <v>17526.068266999999</v>
      </c>
      <c r="X36" s="486">
        <v>4989.5510619999995</v>
      </c>
      <c r="Y36" s="356">
        <v>6011.5559499999999</v>
      </c>
      <c r="Z36" s="356">
        <v>4962.8596969999999</v>
      </c>
      <c r="AA36" s="356">
        <v>7208.3598780000002</v>
      </c>
      <c r="AB36" s="356">
        <v>18182.775525000001</v>
      </c>
      <c r="AC36" s="356">
        <v>9238.5070199999991</v>
      </c>
      <c r="AD36" s="356">
        <v>8784.2198260000005</v>
      </c>
      <c r="AE36" s="356">
        <v>7455.5900760000004</v>
      </c>
      <c r="AF36" s="356">
        <v>25478.316921000001</v>
      </c>
      <c r="AG36" s="356">
        <v>8429.8188229999996</v>
      </c>
      <c r="AH36" s="356">
        <v>8898.9536360000002</v>
      </c>
      <c r="AI36" s="356">
        <v>8220.6128580000004</v>
      </c>
      <c r="AJ36" s="356">
        <v>25549.385316</v>
      </c>
      <c r="AK36" s="356">
        <v>10243.629273</v>
      </c>
      <c r="AL36" s="356">
        <v>9294.1138329999994</v>
      </c>
      <c r="AM36" s="356">
        <v>9662.5809339999996</v>
      </c>
      <c r="AN36" s="356">
        <v>29200.32404</v>
      </c>
      <c r="AO36" s="324">
        <v>98410.801802999995</v>
      </c>
      <c r="AP36" s="336">
        <v>11153.520025</v>
      </c>
      <c r="AQ36" s="337">
        <v>12354.490632999999</v>
      </c>
      <c r="AR36" s="337">
        <v>10902.589615999999</v>
      </c>
      <c r="AS36" s="337">
        <v>34410.600273999997</v>
      </c>
      <c r="AT36" s="486">
        <v>15849.292646</v>
      </c>
      <c r="AU36" s="74" t="s">
        <v>737</v>
      </c>
      <c r="AV36" s="75"/>
      <c r="AW36" s="46"/>
    </row>
    <row r="37" spans="1:49" ht="18" customHeight="1" x14ac:dyDescent="0.5">
      <c r="A37" s="76"/>
      <c r="B37" s="77" t="s">
        <v>643</v>
      </c>
      <c r="C37" s="357">
        <v>2928.2102450000002</v>
      </c>
      <c r="D37" s="357">
        <v>3570.3519270000002</v>
      </c>
      <c r="E37" s="357">
        <v>2572.286951</v>
      </c>
      <c r="F37" s="357">
        <v>9070.849123</v>
      </c>
      <c r="G37" s="357">
        <v>2640.3938370000001</v>
      </c>
      <c r="H37" s="357">
        <v>3327.575073</v>
      </c>
      <c r="I37" s="357">
        <v>2753.6566910000001</v>
      </c>
      <c r="J37" s="357">
        <v>8721.6256020000001</v>
      </c>
      <c r="K37" s="357">
        <v>4764.2687459999997</v>
      </c>
      <c r="L37" s="357">
        <v>2969.504946</v>
      </c>
      <c r="M37" s="357">
        <v>2904.9074000000001</v>
      </c>
      <c r="N37" s="357">
        <v>10638.681092000001</v>
      </c>
      <c r="O37" s="357">
        <v>3432.7369319999998</v>
      </c>
      <c r="P37" s="357">
        <v>3694.6607779999999</v>
      </c>
      <c r="Q37" s="357">
        <v>3125.4116840000002</v>
      </c>
      <c r="R37" s="357">
        <v>10252.809395</v>
      </c>
      <c r="S37" s="325">
        <v>38683.965211000002</v>
      </c>
      <c r="T37" s="338">
        <v>3020.9439830000001</v>
      </c>
      <c r="U37" s="339">
        <v>2863.6546469999998</v>
      </c>
      <c r="V37" s="339">
        <v>1796.2290439999999</v>
      </c>
      <c r="W37" s="339">
        <v>7680.8276750000005</v>
      </c>
      <c r="X37" s="487">
        <v>4856.7524320000002</v>
      </c>
      <c r="Y37" s="357">
        <v>9011.0946189999995</v>
      </c>
      <c r="Z37" s="357">
        <v>9613.2084950000008</v>
      </c>
      <c r="AA37" s="357">
        <v>11311.781448</v>
      </c>
      <c r="AB37" s="357">
        <v>29936.084562</v>
      </c>
      <c r="AC37" s="357">
        <v>10603.916921</v>
      </c>
      <c r="AD37" s="357">
        <v>11203.830109</v>
      </c>
      <c r="AE37" s="357">
        <v>9759.066476</v>
      </c>
      <c r="AF37" s="357">
        <v>31566.813505999999</v>
      </c>
      <c r="AG37" s="357">
        <v>10903.650399</v>
      </c>
      <c r="AH37" s="357">
        <v>9942.2770639999999</v>
      </c>
      <c r="AI37" s="357">
        <v>11025.294038</v>
      </c>
      <c r="AJ37" s="357">
        <v>31871.2215</v>
      </c>
      <c r="AK37" s="357">
        <v>11887.811092</v>
      </c>
      <c r="AL37" s="357">
        <v>13448.817193999999</v>
      </c>
      <c r="AM37" s="357">
        <v>12164.841318999999</v>
      </c>
      <c r="AN37" s="357">
        <v>37501.469603999998</v>
      </c>
      <c r="AO37" s="325">
        <v>130875.589171</v>
      </c>
      <c r="AP37" s="338">
        <v>13037.857688</v>
      </c>
      <c r="AQ37" s="339">
        <v>11462.126941</v>
      </c>
      <c r="AR37" s="339">
        <v>9514.5892569999996</v>
      </c>
      <c r="AS37" s="339">
        <v>34014.573885999998</v>
      </c>
      <c r="AT37" s="487">
        <v>12873.337806</v>
      </c>
      <c r="AU37" s="80" t="s">
        <v>668</v>
      </c>
      <c r="AV37" s="81"/>
      <c r="AW37" s="46"/>
    </row>
    <row r="38" spans="1:49" ht="18" customHeight="1" x14ac:dyDescent="0.5">
      <c r="A38" s="70"/>
      <c r="B38" s="71" t="s">
        <v>185</v>
      </c>
      <c r="C38" s="356">
        <v>286.757858</v>
      </c>
      <c r="D38" s="356">
        <v>208.02905100000001</v>
      </c>
      <c r="E38" s="356">
        <v>247.19018399999999</v>
      </c>
      <c r="F38" s="356">
        <v>741.97709399999997</v>
      </c>
      <c r="G38" s="356">
        <v>380.76216799999997</v>
      </c>
      <c r="H38" s="356">
        <v>494.71036900000001</v>
      </c>
      <c r="I38" s="356">
        <v>363.82557300000002</v>
      </c>
      <c r="J38" s="356">
        <v>1239.2981090000001</v>
      </c>
      <c r="K38" s="356">
        <v>416.51500900000002</v>
      </c>
      <c r="L38" s="356">
        <v>370.72417799999999</v>
      </c>
      <c r="M38" s="356">
        <v>640.66640400000006</v>
      </c>
      <c r="N38" s="356">
        <v>1427.9055900000001</v>
      </c>
      <c r="O38" s="356">
        <v>383.766278</v>
      </c>
      <c r="P38" s="356">
        <v>528.92720399999996</v>
      </c>
      <c r="Q38" s="356">
        <v>478.35787800000003</v>
      </c>
      <c r="R38" s="356">
        <v>1391.0513599999999</v>
      </c>
      <c r="S38" s="324">
        <v>4800.2321529999999</v>
      </c>
      <c r="T38" s="336">
        <v>381.82344000000001</v>
      </c>
      <c r="U38" s="337">
        <v>324.425904</v>
      </c>
      <c r="V38" s="337">
        <v>99.538205000000005</v>
      </c>
      <c r="W38" s="337">
        <v>805.78754900000001</v>
      </c>
      <c r="X38" s="486">
        <v>479.70442200000002</v>
      </c>
      <c r="Y38" s="356">
        <v>4022.964105</v>
      </c>
      <c r="Z38" s="356">
        <v>4006.897637</v>
      </c>
      <c r="AA38" s="356">
        <v>4454.1226909999996</v>
      </c>
      <c r="AB38" s="356">
        <v>12483.984433</v>
      </c>
      <c r="AC38" s="356">
        <v>4330.6708019999996</v>
      </c>
      <c r="AD38" s="356">
        <v>4284.3247540000002</v>
      </c>
      <c r="AE38" s="356">
        <v>3716.2854659999998</v>
      </c>
      <c r="AF38" s="356">
        <v>12331.281021999999</v>
      </c>
      <c r="AG38" s="356">
        <v>4447.4742569999999</v>
      </c>
      <c r="AH38" s="356">
        <v>4324.8243320000001</v>
      </c>
      <c r="AI38" s="356">
        <v>4073.9985029999998</v>
      </c>
      <c r="AJ38" s="356">
        <v>12846.297092000001</v>
      </c>
      <c r="AK38" s="356">
        <v>4654.3629689999998</v>
      </c>
      <c r="AL38" s="356">
        <v>4415.0992859999997</v>
      </c>
      <c r="AM38" s="356">
        <v>4539.2927159999999</v>
      </c>
      <c r="AN38" s="356">
        <v>13608.754971</v>
      </c>
      <c r="AO38" s="324">
        <v>51270.317518000003</v>
      </c>
      <c r="AP38" s="336">
        <v>4441.0832630000004</v>
      </c>
      <c r="AQ38" s="337">
        <v>4482.713111</v>
      </c>
      <c r="AR38" s="337">
        <v>2838.5518029999998</v>
      </c>
      <c r="AS38" s="337">
        <v>11762.348178</v>
      </c>
      <c r="AT38" s="486">
        <v>3934.340177</v>
      </c>
      <c r="AU38" s="74" t="s">
        <v>669</v>
      </c>
      <c r="AV38" s="75"/>
      <c r="AW38" s="46"/>
    </row>
    <row r="39" spans="1:49" ht="18" customHeight="1" x14ac:dyDescent="0.5">
      <c r="A39" s="76"/>
      <c r="B39" s="77" t="s">
        <v>129</v>
      </c>
      <c r="C39" s="357">
        <v>0.74364300000000005</v>
      </c>
      <c r="D39" s="357">
        <v>2.635643</v>
      </c>
      <c r="E39" s="357">
        <v>0.83535899999999996</v>
      </c>
      <c r="F39" s="357">
        <v>4.2146460000000001</v>
      </c>
      <c r="G39" s="357">
        <v>0.42484300000000003</v>
      </c>
      <c r="H39" s="357">
        <v>0.72526400000000002</v>
      </c>
      <c r="I39" s="357">
        <v>0.59186899999999998</v>
      </c>
      <c r="J39" s="357">
        <v>1.741976</v>
      </c>
      <c r="K39" s="357">
        <v>0.195467</v>
      </c>
      <c r="L39" s="357">
        <v>0.267706</v>
      </c>
      <c r="M39" s="357">
        <v>0.27356900000000001</v>
      </c>
      <c r="N39" s="357">
        <v>0.73674200000000001</v>
      </c>
      <c r="O39" s="357">
        <v>0.411831</v>
      </c>
      <c r="P39" s="357">
        <v>0.428568</v>
      </c>
      <c r="Q39" s="357">
        <v>0.742977</v>
      </c>
      <c r="R39" s="357">
        <v>1.5833759999999999</v>
      </c>
      <c r="S39" s="325">
        <v>8.2767400000000002</v>
      </c>
      <c r="T39" s="338">
        <v>0</v>
      </c>
      <c r="U39" s="339">
        <v>0</v>
      </c>
      <c r="V39" s="339">
        <v>0</v>
      </c>
      <c r="W39" s="339">
        <v>0</v>
      </c>
      <c r="X39" s="487">
        <v>0</v>
      </c>
      <c r="Y39" s="357">
        <v>7.6440659999999996</v>
      </c>
      <c r="Z39" s="357">
        <v>10.708994000000001</v>
      </c>
      <c r="AA39" s="357">
        <v>17.175951999999999</v>
      </c>
      <c r="AB39" s="357">
        <v>35.529012000000002</v>
      </c>
      <c r="AC39" s="357">
        <v>7.331404</v>
      </c>
      <c r="AD39" s="357">
        <v>10.888336000000001</v>
      </c>
      <c r="AE39" s="357">
        <v>4.264653</v>
      </c>
      <c r="AF39" s="357">
        <v>22.484393000000001</v>
      </c>
      <c r="AG39" s="357">
        <v>4.0977709999999998</v>
      </c>
      <c r="AH39" s="357">
        <v>4.4643230000000003</v>
      </c>
      <c r="AI39" s="357">
        <v>3.664371</v>
      </c>
      <c r="AJ39" s="357">
        <v>12.226464999999999</v>
      </c>
      <c r="AK39" s="357">
        <v>4.5090589999999997</v>
      </c>
      <c r="AL39" s="357">
        <v>10.143164000000001</v>
      </c>
      <c r="AM39" s="357">
        <v>10.337251</v>
      </c>
      <c r="AN39" s="357">
        <v>24.989473</v>
      </c>
      <c r="AO39" s="325">
        <v>95.229343</v>
      </c>
      <c r="AP39" s="338">
        <v>204.48751100000001</v>
      </c>
      <c r="AQ39" s="339">
        <v>210.251068</v>
      </c>
      <c r="AR39" s="339">
        <v>1.0280000000000001E-3</v>
      </c>
      <c r="AS39" s="339">
        <v>414.73960699999998</v>
      </c>
      <c r="AT39" s="487">
        <v>486.92622399999999</v>
      </c>
      <c r="AU39" s="80" t="s">
        <v>416</v>
      </c>
      <c r="AV39" s="81"/>
      <c r="AW39" s="46"/>
    </row>
    <row r="40" spans="1:49" ht="18" customHeight="1" x14ac:dyDescent="0.5">
      <c r="A40" s="70"/>
      <c r="B40" s="71" t="s">
        <v>186</v>
      </c>
      <c r="C40" s="356">
        <v>1.2799999999999999E-4</v>
      </c>
      <c r="D40" s="356">
        <v>0.17138400000000001</v>
      </c>
      <c r="E40" s="356">
        <v>3.5469999999999998E-3</v>
      </c>
      <c r="F40" s="356">
        <v>0.17505799999999999</v>
      </c>
      <c r="G40" s="356">
        <v>0</v>
      </c>
      <c r="H40" s="356">
        <v>1E-4</v>
      </c>
      <c r="I40" s="356">
        <v>0</v>
      </c>
      <c r="J40" s="356">
        <v>1E-4</v>
      </c>
      <c r="K40" s="356">
        <v>2.0000000000000001E-4</v>
      </c>
      <c r="L40" s="356">
        <v>9.9099999999999991E-4</v>
      </c>
      <c r="M40" s="356">
        <v>2.9999999999999997E-4</v>
      </c>
      <c r="N40" s="356">
        <v>1.4909999999999999E-3</v>
      </c>
      <c r="O40" s="356">
        <v>3.3E-4</v>
      </c>
      <c r="P40" s="356">
        <v>0</v>
      </c>
      <c r="Q40" s="356">
        <v>5.9999999999999995E-4</v>
      </c>
      <c r="R40" s="356">
        <v>9.3000000000000005E-4</v>
      </c>
      <c r="S40" s="324">
        <v>0.17757999999999999</v>
      </c>
      <c r="T40" s="336">
        <v>1.9456850000000001</v>
      </c>
      <c r="U40" s="337">
        <v>3.3849879999999999</v>
      </c>
      <c r="V40" s="337">
        <v>0.272395</v>
      </c>
      <c r="W40" s="337">
        <v>5.6030680000000004</v>
      </c>
      <c r="X40" s="486">
        <v>0.32703700000000002</v>
      </c>
      <c r="Y40" s="356">
        <v>0.71472199999999997</v>
      </c>
      <c r="Z40" s="356">
        <v>0.26496599999999998</v>
      </c>
      <c r="AA40" s="356">
        <v>0.52625699999999997</v>
      </c>
      <c r="AB40" s="356">
        <v>1.5059439999999999</v>
      </c>
      <c r="AC40" s="356">
        <v>3.4229000000000002E-2</v>
      </c>
      <c r="AD40" s="356">
        <v>0.24062500000000001</v>
      </c>
      <c r="AE40" s="356">
        <v>4.8470839999999997</v>
      </c>
      <c r="AF40" s="356">
        <v>5.1219390000000002</v>
      </c>
      <c r="AG40" s="356">
        <v>0.81833699999999998</v>
      </c>
      <c r="AH40" s="356">
        <v>0.68985300000000005</v>
      </c>
      <c r="AI40" s="356">
        <v>0.39385399999999998</v>
      </c>
      <c r="AJ40" s="356">
        <v>1.9020440000000001</v>
      </c>
      <c r="AK40" s="356">
        <v>0.25686900000000001</v>
      </c>
      <c r="AL40" s="356">
        <v>0.14538699999999999</v>
      </c>
      <c r="AM40" s="356">
        <v>0.19109699999999999</v>
      </c>
      <c r="AN40" s="356">
        <v>0.59335300000000002</v>
      </c>
      <c r="AO40" s="324">
        <v>9.1232799999999994</v>
      </c>
      <c r="AP40" s="336">
        <v>16.819367</v>
      </c>
      <c r="AQ40" s="337">
        <v>6.8834879999999998</v>
      </c>
      <c r="AR40" s="337">
        <v>19.142944</v>
      </c>
      <c r="AS40" s="337">
        <v>42.845799</v>
      </c>
      <c r="AT40" s="486">
        <v>18.757791999999998</v>
      </c>
      <c r="AU40" s="74" t="s">
        <v>738</v>
      </c>
      <c r="AV40" s="75"/>
      <c r="AW40" s="46"/>
    </row>
    <row r="41" spans="1:49" ht="18" customHeight="1" x14ac:dyDescent="0.5">
      <c r="A41" s="76"/>
      <c r="B41" s="77" t="s">
        <v>736</v>
      </c>
      <c r="C41" s="357">
        <v>8.1300000000000003E-4</v>
      </c>
      <c r="D41" s="357">
        <v>4.8799999999999999E-4</v>
      </c>
      <c r="E41" s="357">
        <v>6.4999999999999997E-4</v>
      </c>
      <c r="F41" s="357">
        <v>1.951E-3</v>
      </c>
      <c r="G41" s="357">
        <v>1.7309999999999999E-3</v>
      </c>
      <c r="H41" s="357">
        <v>1.7409999999999999E-3</v>
      </c>
      <c r="I41" s="357">
        <v>4.8799999999999999E-4</v>
      </c>
      <c r="J41" s="357">
        <v>3.96E-3</v>
      </c>
      <c r="K41" s="357">
        <v>1.093E-3</v>
      </c>
      <c r="L41" s="357">
        <v>6.4999999999999997E-4</v>
      </c>
      <c r="M41" s="357">
        <v>1.916E-3</v>
      </c>
      <c r="N41" s="357">
        <v>3.6600000000000001E-3</v>
      </c>
      <c r="O41" s="357">
        <v>2.114E-3</v>
      </c>
      <c r="P41" s="357">
        <v>2.114E-3</v>
      </c>
      <c r="Q41" s="357">
        <v>5.803E-3</v>
      </c>
      <c r="R41" s="357">
        <v>1.0031E-2</v>
      </c>
      <c r="S41" s="325">
        <v>1.9602000000000001E-2</v>
      </c>
      <c r="T41" s="338">
        <v>1.0759999999999999E-3</v>
      </c>
      <c r="U41" s="339">
        <v>5.8500000000000002E-4</v>
      </c>
      <c r="V41" s="339">
        <v>0</v>
      </c>
      <c r="W41" s="339">
        <v>1.66E-3</v>
      </c>
      <c r="X41" s="487">
        <v>0</v>
      </c>
      <c r="Y41" s="357">
        <v>1.9976069999999999</v>
      </c>
      <c r="Z41" s="357">
        <v>0.124653</v>
      </c>
      <c r="AA41" s="357">
        <v>0.18146399999999999</v>
      </c>
      <c r="AB41" s="357">
        <v>2.3037239999999999</v>
      </c>
      <c r="AC41" s="357">
        <v>2.1173769999999998</v>
      </c>
      <c r="AD41" s="357">
        <v>7.8840999999999994E-2</v>
      </c>
      <c r="AE41" s="357">
        <v>0.15268000000000001</v>
      </c>
      <c r="AF41" s="357">
        <v>2.3488980000000002</v>
      </c>
      <c r="AG41" s="357">
        <v>0.20153499999999999</v>
      </c>
      <c r="AH41" s="357">
        <v>0.56109900000000001</v>
      </c>
      <c r="AI41" s="357">
        <v>0.291547</v>
      </c>
      <c r="AJ41" s="357">
        <v>1.054181</v>
      </c>
      <c r="AK41" s="357">
        <v>0.17246700000000001</v>
      </c>
      <c r="AL41" s="357">
        <v>2.0248219999999999</v>
      </c>
      <c r="AM41" s="357">
        <v>4.8572100000000002</v>
      </c>
      <c r="AN41" s="357">
        <v>7.0544989999999999</v>
      </c>
      <c r="AO41" s="325">
        <v>12.761303</v>
      </c>
      <c r="AP41" s="338">
        <v>8.9929999999999993E-3</v>
      </c>
      <c r="AQ41" s="339">
        <v>2.6353000000000001E-2</v>
      </c>
      <c r="AR41" s="339">
        <v>4.8000000000000001E-4</v>
      </c>
      <c r="AS41" s="339">
        <v>3.5825999999999997E-2</v>
      </c>
      <c r="AT41" s="487">
        <v>1.7561629999999999</v>
      </c>
      <c r="AU41" s="80" t="s">
        <v>536</v>
      </c>
      <c r="AV41" s="81"/>
      <c r="AW41" s="46"/>
    </row>
    <row r="42" spans="1:49" ht="18" customHeight="1" x14ac:dyDescent="0.5">
      <c r="A42" s="70"/>
      <c r="B42" s="71" t="s">
        <v>125</v>
      </c>
      <c r="C42" s="356">
        <v>1.3899999999999999E-2</v>
      </c>
      <c r="D42" s="356">
        <v>9.9500000000000005E-3</v>
      </c>
      <c r="E42" s="356">
        <v>9.3500000000000007E-3</v>
      </c>
      <c r="F42" s="356">
        <v>3.32E-2</v>
      </c>
      <c r="G42" s="356">
        <v>6.0000000000000001E-3</v>
      </c>
      <c r="H42" s="356">
        <v>1.0500000000000001E-2</v>
      </c>
      <c r="I42" s="356">
        <v>5.4999999999999997E-3</v>
      </c>
      <c r="J42" s="356">
        <v>2.1999999999999999E-2</v>
      </c>
      <c r="K42" s="356">
        <v>6.0000000000000001E-3</v>
      </c>
      <c r="L42" s="356">
        <v>1.1900000000000001E-2</v>
      </c>
      <c r="M42" s="356">
        <v>9.4000000000000004E-3</v>
      </c>
      <c r="N42" s="356">
        <v>2.7300000000000001E-2</v>
      </c>
      <c r="O42" s="356">
        <v>1.15E-2</v>
      </c>
      <c r="P42" s="356">
        <v>1.7729000000000002E-2</v>
      </c>
      <c r="Q42" s="356">
        <v>2.3699999999999999E-2</v>
      </c>
      <c r="R42" s="356">
        <v>5.2928999999999997E-2</v>
      </c>
      <c r="S42" s="324">
        <v>0.13542899999999999</v>
      </c>
      <c r="T42" s="336">
        <v>2.8850000000000001E-2</v>
      </c>
      <c r="U42" s="337">
        <v>2.7699999999999999E-2</v>
      </c>
      <c r="V42" s="337">
        <v>1.41E-2</v>
      </c>
      <c r="W42" s="337">
        <v>7.0650000000000004E-2</v>
      </c>
      <c r="X42" s="486">
        <v>2.2450000000000001E-2</v>
      </c>
      <c r="Y42" s="356">
        <v>1.7295000000000001E-2</v>
      </c>
      <c r="Z42" s="356">
        <v>0.13261000000000001</v>
      </c>
      <c r="AA42" s="356">
        <v>8.2100000000000006E-2</v>
      </c>
      <c r="AB42" s="356">
        <v>0.23200499999999999</v>
      </c>
      <c r="AC42" s="356">
        <v>0.23580599999999999</v>
      </c>
      <c r="AD42" s="356">
        <v>8.9730000000000004E-2</v>
      </c>
      <c r="AE42" s="356">
        <v>1.3089999999999999E-2</v>
      </c>
      <c r="AF42" s="356">
        <v>0.33862599999999998</v>
      </c>
      <c r="AG42" s="356">
        <v>0.30650899999999998</v>
      </c>
      <c r="AH42" s="356">
        <v>9.1734999999999997E-2</v>
      </c>
      <c r="AI42" s="356">
        <v>4.4692000000000003E-2</v>
      </c>
      <c r="AJ42" s="356">
        <v>0.442936</v>
      </c>
      <c r="AK42" s="356">
        <v>4.5592000000000001E-2</v>
      </c>
      <c r="AL42" s="356">
        <v>4.4863E-2</v>
      </c>
      <c r="AM42" s="356">
        <v>0.35133700000000001</v>
      </c>
      <c r="AN42" s="356">
        <v>0.44179200000000002</v>
      </c>
      <c r="AO42" s="324">
        <v>1.4553579999999999</v>
      </c>
      <c r="AP42" s="336">
        <v>3.1827000000000001E-2</v>
      </c>
      <c r="AQ42" s="337">
        <v>1.6812000000000001E-2</v>
      </c>
      <c r="AR42" s="337">
        <v>3.1119000000000001E-2</v>
      </c>
      <c r="AS42" s="337">
        <v>7.9757999999999996E-2</v>
      </c>
      <c r="AT42" s="486">
        <v>0.19400400000000001</v>
      </c>
      <c r="AU42" s="74" t="s">
        <v>415</v>
      </c>
      <c r="AV42" s="75"/>
      <c r="AW42" s="46"/>
    </row>
    <row r="43" spans="1:49" ht="18" customHeight="1" x14ac:dyDescent="0.5">
      <c r="A43" s="193"/>
      <c r="B43" s="194" t="s">
        <v>187</v>
      </c>
      <c r="C43" s="358">
        <v>0</v>
      </c>
      <c r="D43" s="358">
        <v>0</v>
      </c>
      <c r="E43" s="358">
        <v>0</v>
      </c>
      <c r="F43" s="358">
        <v>0</v>
      </c>
      <c r="G43" s="358">
        <v>0</v>
      </c>
      <c r="H43" s="358">
        <v>0</v>
      </c>
      <c r="I43" s="358">
        <v>0</v>
      </c>
      <c r="J43" s="358">
        <v>0</v>
      </c>
      <c r="K43" s="358">
        <v>0</v>
      </c>
      <c r="L43" s="358">
        <v>0</v>
      </c>
      <c r="M43" s="358">
        <v>0</v>
      </c>
      <c r="N43" s="358">
        <v>0</v>
      </c>
      <c r="O43" s="358">
        <v>0</v>
      </c>
      <c r="P43" s="358">
        <v>0</v>
      </c>
      <c r="Q43" s="358">
        <v>0</v>
      </c>
      <c r="R43" s="358">
        <v>0</v>
      </c>
      <c r="S43" s="359">
        <v>0</v>
      </c>
      <c r="T43" s="499">
        <v>1E-4</v>
      </c>
      <c r="U43" s="500">
        <v>0.18045</v>
      </c>
      <c r="V43" s="500">
        <v>0</v>
      </c>
      <c r="W43" s="500">
        <v>0.18054999999999999</v>
      </c>
      <c r="X43" s="559">
        <v>2.9999999999999997E-4</v>
      </c>
      <c r="Y43" s="358">
        <v>3.0000000000000001E-6</v>
      </c>
      <c r="Z43" s="358">
        <v>0</v>
      </c>
      <c r="AA43" s="358">
        <v>0</v>
      </c>
      <c r="AB43" s="358">
        <v>3.0000000000000001E-6</v>
      </c>
      <c r="AC43" s="358">
        <v>0</v>
      </c>
      <c r="AD43" s="358">
        <v>0.14299700000000001</v>
      </c>
      <c r="AE43" s="358">
        <v>0</v>
      </c>
      <c r="AF43" s="358">
        <v>0.14299700000000001</v>
      </c>
      <c r="AG43" s="358">
        <v>2.4039999999999999E-3</v>
      </c>
      <c r="AH43" s="358">
        <v>0</v>
      </c>
      <c r="AI43" s="358">
        <v>3.3023999999999998E-2</v>
      </c>
      <c r="AJ43" s="358">
        <v>3.5429000000000002E-2</v>
      </c>
      <c r="AK43" s="358">
        <v>5.5976999999999999E-2</v>
      </c>
      <c r="AL43" s="358">
        <v>0</v>
      </c>
      <c r="AM43" s="358">
        <v>0.74842299999999995</v>
      </c>
      <c r="AN43" s="358">
        <v>0.8044</v>
      </c>
      <c r="AO43" s="359">
        <v>0.98282800000000003</v>
      </c>
      <c r="AP43" s="499">
        <v>7.5051000000000007E-2</v>
      </c>
      <c r="AQ43" s="500">
        <v>6.4708000000000002E-2</v>
      </c>
      <c r="AR43" s="500">
        <v>0.230235</v>
      </c>
      <c r="AS43" s="500">
        <v>0.36999500000000002</v>
      </c>
      <c r="AT43" s="559">
        <v>0.15076800000000001</v>
      </c>
      <c r="AU43" s="195" t="s">
        <v>418</v>
      </c>
      <c r="AV43" s="196"/>
      <c r="AW43" s="46"/>
    </row>
    <row r="44" spans="1:49" ht="18" customHeight="1" x14ac:dyDescent="0.5">
      <c r="A44" s="70"/>
      <c r="B44" s="71" t="s">
        <v>188</v>
      </c>
      <c r="C44" s="356">
        <v>0</v>
      </c>
      <c r="D44" s="356">
        <v>0</v>
      </c>
      <c r="E44" s="356">
        <v>0</v>
      </c>
      <c r="F44" s="356">
        <v>0</v>
      </c>
      <c r="G44" s="356">
        <v>0</v>
      </c>
      <c r="H44" s="356">
        <v>0</v>
      </c>
      <c r="I44" s="356">
        <v>0</v>
      </c>
      <c r="J44" s="356">
        <v>0</v>
      </c>
      <c r="K44" s="356">
        <v>0</v>
      </c>
      <c r="L44" s="356">
        <v>0</v>
      </c>
      <c r="M44" s="356">
        <v>0</v>
      </c>
      <c r="N44" s="356">
        <v>0</v>
      </c>
      <c r="O44" s="356">
        <v>0</v>
      </c>
      <c r="P44" s="356">
        <v>0</v>
      </c>
      <c r="Q44" s="356">
        <v>0</v>
      </c>
      <c r="R44" s="356">
        <v>0</v>
      </c>
      <c r="S44" s="324">
        <v>0</v>
      </c>
      <c r="T44" s="336">
        <v>3.1380000000000002E-3</v>
      </c>
      <c r="U44" s="337">
        <v>3.9509999999999997E-3</v>
      </c>
      <c r="V44" s="337">
        <v>1.285E-2</v>
      </c>
      <c r="W44" s="337">
        <v>1.9938999999999998E-2</v>
      </c>
      <c r="X44" s="486">
        <v>1.8420000000000001E-3</v>
      </c>
      <c r="Y44" s="356">
        <v>1.606E-3</v>
      </c>
      <c r="Z44" s="356">
        <v>1.5280000000000001E-3</v>
      </c>
      <c r="AA44" s="356">
        <v>2.0799999999999999E-4</v>
      </c>
      <c r="AB44" s="356">
        <v>3.3419999999999999E-3</v>
      </c>
      <c r="AC44" s="356">
        <v>6.483E-3</v>
      </c>
      <c r="AD44" s="356">
        <v>7.9799999999999999E-4</v>
      </c>
      <c r="AE44" s="356">
        <v>2.7499999999999998E-3</v>
      </c>
      <c r="AF44" s="356">
        <v>1.0031E-2</v>
      </c>
      <c r="AG44" s="356">
        <v>2.349E-3</v>
      </c>
      <c r="AH44" s="356">
        <v>2.526E-3</v>
      </c>
      <c r="AI44" s="356">
        <v>6.855E-3</v>
      </c>
      <c r="AJ44" s="356">
        <v>1.1730000000000001E-2</v>
      </c>
      <c r="AK44" s="356">
        <v>4.0540000000000003E-3</v>
      </c>
      <c r="AL44" s="356">
        <v>4.5620000000000001E-3</v>
      </c>
      <c r="AM44" s="356">
        <v>2.6059999999999998E-3</v>
      </c>
      <c r="AN44" s="356">
        <v>1.1221999999999999E-2</v>
      </c>
      <c r="AO44" s="324">
        <v>3.6325000000000003E-2</v>
      </c>
      <c r="AP44" s="336">
        <v>1.8653820000000001</v>
      </c>
      <c r="AQ44" s="337">
        <v>0.13008</v>
      </c>
      <c r="AR44" s="337">
        <v>4.8333000000000001E-2</v>
      </c>
      <c r="AS44" s="337">
        <v>2.0437959999999999</v>
      </c>
      <c r="AT44" s="486">
        <v>8.8774000000000006E-2</v>
      </c>
      <c r="AU44" s="74" t="s">
        <v>417</v>
      </c>
      <c r="AV44" s="75"/>
      <c r="AW44" s="46"/>
    </row>
    <row r="45" spans="1:49" ht="18" customHeight="1" x14ac:dyDescent="0.5">
      <c r="A45" s="193"/>
      <c r="B45" s="194" t="s">
        <v>735</v>
      </c>
      <c r="C45" s="358">
        <v>0</v>
      </c>
      <c r="D45" s="358">
        <v>9.2599999999999996E-4</v>
      </c>
      <c r="E45" s="358">
        <v>1.9710000000000001E-3</v>
      </c>
      <c r="F45" s="358">
        <v>2.8969999999999998E-3</v>
      </c>
      <c r="G45" s="358">
        <v>0</v>
      </c>
      <c r="H45" s="358">
        <v>0</v>
      </c>
      <c r="I45" s="358">
        <v>0</v>
      </c>
      <c r="J45" s="358">
        <v>0</v>
      </c>
      <c r="K45" s="358">
        <v>0</v>
      </c>
      <c r="L45" s="358">
        <v>6.7000000000000002E-4</v>
      </c>
      <c r="M45" s="358">
        <v>0</v>
      </c>
      <c r="N45" s="358">
        <v>6.7000000000000002E-4</v>
      </c>
      <c r="O45" s="358">
        <v>0</v>
      </c>
      <c r="P45" s="358">
        <v>0</v>
      </c>
      <c r="Q45" s="358">
        <v>0</v>
      </c>
      <c r="R45" s="358">
        <v>0</v>
      </c>
      <c r="S45" s="359">
        <v>3.5669999999999999E-3</v>
      </c>
      <c r="T45" s="499">
        <v>0</v>
      </c>
      <c r="U45" s="500">
        <v>0</v>
      </c>
      <c r="V45" s="500">
        <v>0</v>
      </c>
      <c r="W45" s="500">
        <v>0</v>
      </c>
      <c r="X45" s="559">
        <v>0</v>
      </c>
      <c r="Y45" s="358">
        <v>5.9178000000000001E-2</v>
      </c>
      <c r="Z45" s="358">
        <v>203.12726599999999</v>
      </c>
      <c r="AA45" s="358">
        <v>429.68010600000002</v>
      </c>
      <c r="AB45" s="358">
        <v>632.86654999999996</v>
      </c>
      <c r="AC45" s="358">
        <v>199.96885499999999</v>
      </c>
      <c r="AD45" s="358">
        <v>1.0240000000000001E-2</v>
      </c>
      <c r="AE45" s="358">
        <v>211.81418099999999</v>
      </c>
      <c r="AF45" s="358">
        <v>411.79327699999999</v>
      </c>
      <c r="AG45" s="358">
        <v>502.02482400000002</v>
      </c>
      <c r="AH45" s="358">
        <v>483.30687499999999</v>
      </c>
      <c r="AI45" s="358">
        <v>92.590433000000004</v>
      </c>
      <c r="AJ45" s="358">
        <v>1077.9221319999999</v>
      </c>
      <c r="AK45" s="358">
        <v>213.37701100000001</v>
      </c>
      <c r="AL45" s="358">
        <v>165.22962799999999</v>
      </c>
      <c r="AM45" s="358">
        <v>228.612191</v>
      </c>
      <c r="AN45" s="358">
        <v>607.21883000000003</v>
      </c>
      <c r="AO45" s="359">
        <v>2729.8007889999999</v>
      </c>
      <c r="AP45" s="499">
        <v>1.2880000000000001E-3</v>
      </c>
      <c r="AQ45" s="500">
        <v>9.5799999999999998E-4</v>
      </c>
      <c r="AR45" s="500">
        <v>3.284E-3</v>
      </c>
      <c r="AS45" s="500">
        <v>5.5300000000000002E-3</v>
      </c>
      <c r="AT45" s="559">
        <v>1.147E-3</v>
      </c>
      <c r="AU45" s="195" t="s">
        <v>740</v>
      </c>
      <c r="AV45" s="196"/>
      <c r="AW45" s="46"/>
    </row>
    <row r="46" spans="1:49" ht="18" customHeight="1" x14ac:dyDescent="0.5">
      <c r="A46" s="70"/>
      <c r="B46" s="71" t="s">
        <v>534</v>
      </c>
      <c r="C46" s="356">
        <v>0</v>
      </c>
      <c r="D46" s="356">
        <v>0</v>
      </c>
      <c r="E46" s="356">
        <v>0</v>
      </c>
      <c r="F46" s="356">
        <v>0</v>
      </c>
      <c r="G46" s="356">
        <v>0</v>
      </c>
      <c r="H46" s="356">
        <v>8.7500000000000002E-4</v>
      </c>
      <c r="I46" s="356">
        <v>0</v>
      </c>
      <c r="J46" s="356">
        <v>8.7500000000000002E-4</v>
      </c>
      <c r="K46" s="356">
        <v>0</v>
      </c>
      <c r="L46" s="356">
        <v>0</v>
      </c>
      <c r="M46" s="356">
        <v>0</v>
      </c>
      <c r="N46" s="356">
        <v>0</v>
      </c>
      <c r="O46" s="356">
        <v>0</v>
      </c>
      <c r="P46" s="356">
        <v>0</v>
      </c>
      <c r="Q46" s="356">
        <v>5.1201999999999998E-2</v>
      </c>
      <c r="R46" s="356">
        <v>5.1201999999999998E-2</v>
      </c>
      <c r="S46" s="324">
        <v>5.2076999999999998E-2</v>
      </c>
      <c r="T46" s="336">
        <v>0</v>
      </c>
      <c r="U46" s="337">
        <v>0</v>
      </c>
      <c r="V46" s="337">
        <v>0</v>
      </c>
      <c r="W46" s="337">
        <v>0</v>
      </c>
      <c r="X46" s="486">
        <v>0</v>
      </c>
      <c r="Y46" s="356">
        <v>0.122914</v>
      </c>
      <c r="Z46" s="356">
        <v>0.15620899999999999</v>
      </c>
      <c r="AA46" s="356">
        <v>2.52E-4</v>
      </c>
      <c r="AB46" s="356">
        <v>0.27937499999999998</v>
      </c>
      <c r="AC46" s="356">
        <v>2.2680000000000001E-3</v>
      </c>
      <c r="AD46" s="356">
        <v>1.2049999999999999E-3</v>
      </c>
      <c r="AE46" s="356">
        <v>5.44E-4</v>
      </c>
      <c r="AF46" s="356">
        <v>4.0169999999999997E-3</v>
      </c>
      <c r="AG46" s="356">
        <v>9.9120000000000007E-3</v>
      </c>
      <c r="AH46" s="356">
        <v>2.042E-3</v>
      </c>
      <c r="AI46" s="356">
        <v>3.7650000000000001E-3</v>
      </c>
      <c r="AJ46" s="356">
        <v>1.5719E-2</v>
      </c>
      <c r="AK46" s="356">
        <v>1.9038660000000001</v>
      </c>
      <c r="AL46" s="356">
        <v>8.5999999999999998E-4</v>
      </c>
      <c r="AM46" s="356">
        <v>0</v>
      </c>
      <c r="AN46" s="356">
        <v>1.9047259999999999</v>
      </c>
      <c r="AO46" s="324">
        <v>2.203837</v>
      </c>
      <c r="AP46" s="336">
        <v>1.3960000000000001E-3</v>
      </c>
      <c r="AQ46" s="337">
        <v>1.0198E-2</v>
      </c>
      <c r="AR46" s="337">
        <v>3.28E-4</v>
      </c>
      <c r="AS46" s="337">
        <v>1.1922E-2</v>
      </c>
      <c r="AT46" s="486">
        <v>3.88E-4</v>
      </c>
      <c r="AU46" s="74" t="s">
        <v>535</v>
      </c>
      <c r="AV46" s="75"/>
      <c r="AW46" s="46"/>
    </row>
    <row r="47" spans="1:49" ht="18" customHeight="1" x14ac:dyDescent="0.5">
      <c r="A47" s="193"/>
      <c r="B47" s="194" t="s">
        <v>734</v>
      </c>
      <c r="C47" s="358">
        <v>0</v>
      </c>
      <c r="D47" s="358">
        <v>0</v>
      </c>
      <c r="E47" s="358">
        <v>0</v>
      </c>
      <c r="F47" s="358">
        <v>0</v>
      </c>
      <c r="G47" s="358">
        <v>0</v>
      </c>
      <c r="H47" s="358">
        <v>0</v>
      </c>
      <c r="I47" s="358">
        <v>0</v>
      </c>
      <c r="J47" s="358">
        <v>0</v>
      </c>
      <c r="K47" s="358">
        <v>0</v>
      </c>
      <c r="L47" s="358">
        <v>0</v>
      </c>
      <c r="M47" s="358">
        <v>0</v>
      </c>
      <c r="N47" s="358">
        <v>0</v>
      </c>
      <c r="O47" s="358">
        <v>0</v>
      </c>
      <c r="P47" s="358">
        <v>0</v>
      </c>
      <c r="Q47" s="358">
        <v>0</v>
      </c>
      <c r="R47" s="358">
        <v>0</v>
      </c>
      <c r="S47" s="359">
        <v>0</v>
      </c>
      <c r="T47" s="499">
        <v>0</v>
      </c>
      <c r="U47" s="500">
        <v>0</v>
      </c>
      <c r="V47" s="500">
        <v>0</v>
      </c>
      <c r="W47" s="500">
        <v>0</v>
      </c>
      <c r="X47" s="559">
        <v>0</v>
      </c>
      <c r="Y47" s="358">
        <v>6.7409999999999996E-3</v>
      </c>
      <c r="Z47" s="358">
        <v>8.0149999999999996E-3</v>
      </c>
      <c r="AA47" s="358">
        <v>4.2760000000000003E-3</v>
      </c>
      <c r="AB47" s="358">
        <v>1.9032E-2</v>
      </c>
      <c r="AC47" s="358">
        <v>1.8060000000000001E-3</v>
      </c>
      <c r="AD47" s="358">
        <v>0.10662099999999999</v>
      </c>
      <c r="AE47" s="358">
        <v>2.9510000000000001E-3</v>
      </c>
      <c r="AF47" s="358">
        <v>0.111378</v>
      </c>
      <c r="AG47" s="358">
        <v>9.859999999999999E-4</v>
      </c>
      <c r="AH47" s="358">
        <v>9.2950000000000005E-2</v>
      </c>
      <c r="AI47" s="358">
        <v>4.0000000000000001E-3</v>
      </c>
      <c r="AJ47" s="358">
        <v>9.7935999999999995E-2</v>
      </c>
      <c r="AK47" s="358">
        <v>6.0219999999999996E-3</v>
      </c>
      <c r="AL47" s="358">
        <v>9.6101000000000006E-2</v>
      </c>
      <c r="AM47" s="358">
        <v>5.1999999999999995E-4</v>
      </c>
      <c r="AN47" s="358">
        <v>0.102644</v>
      </c>
      <c r="AO47" s="359">
        <v>0.33099000000000001</v>
      </c>
      <c r="AP47" s="499">
        <v>0</v>
      </c>
      <c r="AQ47" s="500">
        <v>7.1606000000000003E-2</v>
      </c>
      <c r="AR47" s="500">
        <v>0.04</v>
      </c>
      <c r="AS47" s="500">
        <v>0.111606</v>
      </c>
      <c r="AT47" s="559">
        <v>0</v>
      </c>
      <c r="AU47" s="195" t="s">
        <v>739</v>
      </c>
      <c r="AV47" s="196"/>
      <c r="AW47" s="46"/>
    </row>
    <row r="48" spans="1:49" ht="18" customHeight="1" x14ac:dyDescent="0.5">
      <c r="A48" s="70"/>
      <c r="B48" s="71" t="s">
        <v>537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24">
        <v>0</v>
      </c>
      <c r="T48" s="336">
        <v>0</v>
      </c>
      <c r="U48" s="337">
        <v>0</v>
      </c>
      <c r="V48" s="337">
        <v>0</v>
      </c>
      <c r="W48" s="337">
        <v>0</v>
      </c>
      <c r="X48" s="486">
        <v>0</v>
      </c>
      <c r="Y48" s="356">
        <v>5.1999999999999997E-5</v>
      </c>
      <c r="Z48" s="356">
        <v>3.6000000000000001E-5</v>
      </c>
      <c r="AA48" s="356">
        <v>0</v>
      </c>
      <c r="AB48" s="356">
        <v>8.7999999999999998E-5</v>
      </c>
      <c r="AC48" s="356">
        <v>9.0000000000000006E-5</v>
      </c>
      <c r="AD48" s="356">
        <v>4.4000000000000002E-4</v>
      </c>
      <c r="AE48" s="356">
        <v>0</v>
      </c>
      <c r="AF48" s="356">
        <v>5.2999999999999998E-4</v>
      </c>
      <c r="AG48" s="356">
        <v>1.2E-5</v>
      </c>
      <c r="AH48" s="356">
        <v>0</v>
      </c>
      <c r="AI48" s="356">
        <v>2.4000000000000001E-5</v>
      </c>
      <c r="AJ48" s="356">
        <v>3.6000000000000001E-5</v>
      </c>
      <c r="AK48" s="356">
        <v>1.5089999999999999E-3</v>
      </c>
      <c r="AL48" s="356">
        <v>1.3200000000000001E-4</v>
      </c>
      <c r="AM48" s="356">
        <v>1.2E-5</v>
      </c>
      <c r="AN48" s="356">
        <v>1.653E-3</v>
      </c>
      <c r="AO48" s="324">
        <v>2.307E-3</v>
      </c>
      <c r="AP48" s="336">
        <v>0</v>
      </c>
      <c r="AQ48" s="337">
        <v>0</v>
      </c>
      <c r="AR48" s="337">
        <v>0</v>
      </c>
      <c r="AS48" s="337">
        <v>0</v>
      </c>
      <c r="AT48" s="486">
        <v>0</v>
      </c>
      <c r="AU48" s="74" t="s">
        <v>538</v>
      </c>
      <c r="AV48" s="75"/>
      <c r="AW48" s="46"/>
    </row>
    <row r="49" spans="1:49" ht="21" customHeight="1" x14ac:dyDescent="0.5">
      <c r="A49" s="197"/>
      <c r="B49" s="198" t="s">
        <v>21</v>
      </c>
      <c r="C49" s="360">
        <v>26926.343214</v>
      </c>
      <c r="D49" s="360">
        <v>26968.954787999999</v>
      </c>
      <c r="E49" s="360">
        <v>27484.336918000001</v>
      </c>
      <c r="F49" s="360">
        <v>81379.634921999997</v>
      </c>
      <c r="G49" s="360">
        <v>30178.092645000001</v>
      </c>
      <c r="H49" s="360">
        <v>30957.434918999999</v>
      </c>
      <c r="I49" s="360">
        <v>27216.274150000001</v>
      </c>
      <c r="J49" s="360">
        <v>88351.801712999993</v>
      </c>
      <c r="K49" s="360">
        <v>33190.562208000003</v>
      </c>
      <c r="L49" s="360">
        <v>28758.701066000001</v>
      </c>
      <c r="M49" s="360">
        <v>31802.817537999999</v>
      </c>
      <c r="N49" s="360">
        <v>93752.080807999999</v>
      </c>
      <c r="O49" s="360">
        <v>34073.583874999997</v>
      </c>
      <c r="P49" s="360">
        <v>32737.544093</v>
      </c>
      <c r="Q49" s="360">
        <v>35785.328587999997</v>
      </c>
      <c r="R49" s="360">
        <v>102596.456561</v>
      </c>
      <c r="S49" s="361">
        <v>366079.97400199989</v>
      </c>
      <c r="T49" s="501">
        <v>32222.623069000001</v>
      </c>
      <c r="U49" s="502">
        <v>31150.864313999999</v>
      </c>
      <c r="V49" s="502">
        <v>23280.450637999998</v>
      </c>
      <c r="W49" s="502">
        <v>86653.938013999898</v>
      </c>
      <c r="X49" s="560">
        <v>31526.955142999999</v>
      </c>
      <c r="Y49" s="360">
        <v>76379.087992999994</v>
      </c>
      <c r="Z49" s="360">
        <v>71421.906858999995</v>
      </c>
      <c r="AA49" s="360">
        <v>76806.84135100001</v>
      </c>
      <c r="AB49" s="360">
        <v>224607.83619599999</v>
      </c>
      <c r="AC49" s="360">
        <v>79875.115286999993</v>
      </c>
      <c r="AD49" s="360">
        <v>84219.996335000003</v>
      </c>
      <c r="AE49" s="360">
        <v>72654.631169</v>
      </c>
      <c r="AF49" s="360">
        <v>236749.742795</v>
      </c>
      <c r="AG49" s="360">
        <v>82719.401324000006</v>
      </c>
      <c r="AH49" s="360">
        <v>78834.553382999991</v>
      </c>
      <c r="AI49" s="360">
        <v>77463.600109000006</v>
      </c>
      <c r="AJ49" s="360">
        <v>239017.55481599999</v>
      </c>
      <c r="AK49" s="360">
        <v>82814.408814000009</v>
      </c>
      <c r="AL49" s="360">
        <v>80221.918941000011</v>
      </c>
      <c r="AM49" s="360">
        <v>86413.700341999996</v>
      </c>
      <c r="AN49" s="360">
        <v>249450.028101</v>
      </c>
      <c r="AO49" s="361">
        <v>949825.161907</v>
      </c>
      <c r="AP49" s="501">
        <v>84417.877851999903</v>
      </c>
      <c r="AQ49" s="502">
        <v>80208.059391000003</v>
      </c>
      <c r="AR49" s="502">
        <v>59589.845807999998</v>
      </c>
      <c r="AS49" s="502">
        <v>224215.78305199899</v>
      </c>
      <c r="AT49" s="560">
        <v>75748.770674999905</v>
      </c>
      <c r="AU49" s="199" t="s">
        <v>240</v>
      </c>
      <c r="AV49" s="200"/>
      <c r="AW49" s="46"/>
    </row>
    <row r="50" spans="1:49" ht="18" customHeight="1" x14ac:dyDescent="0.5">
      <c r="A50" s="92" t="s">
        <v>506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1"/>
      <c r="T50" s="21"/>
      <c r="U50" s="21"/>
      <c r="V50" s="21"/>
      <c r="W50" s="21"/>
      <c r="X50" s="21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21"/>
      <c r="AP50" s="21"/>
      <c r="AQ50" s="21"/>
      <c r="AR50" s="21"/>
      <c r="AS50" s="21"/>
      <c r="AT50" s="21"/>
      <c r="AU50" s="62"/>
      <c r="AV50" s="93" t="s">
        <v>507</v>
      </c>
      <c r="AW50" s="46"/>
    </row>
    <row r="51" spans="1:49" x14ac:dyDescent="0.5">
      <c r="A51" s="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W51" s="46"/>
    </row>
    <row r="52" spans="1:49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W52" s="46"/>
    </row>
    <row r="53" spans="1:49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W53" s="46"/>
    </row>
    <row r="54" spans="1:49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W54" s="46"/>
    </row>
    <row r="55" spans="1:49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W55" s="46"/>
    </row>
    <row r="56" spans="1:49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W56" s="46"/>
    </row>
    <row r="57" spans="1:49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W57" s="46"/>
    </row>
    <row r="58" spans="1:49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W58" s="46"/>
    </row>
    <row r="59" spans="1:49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W59" s="46"/>
    </row>
    <row r="60" spans="1:49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W60" s="46"/>
    </row>
    <row r="61" spans="1:49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W61" s="46"/>
    </row>
    <row r="62" spans="1:49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W62" s="46"/>
    </row>
    <row r="63" spans="1:49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W63" s="46"/>
    </row>
    <row r="64" spans="1:49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W64" s="46"/>
    </row>
    <row r="65" spans="1:49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W65" s="46"/>
    </row>
    <row r="66" spans="1:49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W66" s="46"/>
    </row>
    <row r="67" spans="1:49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W67" s="46"/>
    </row>
    <row r="68" spans="1:49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W68" s="46"/>
    </row>
    <row r="69" spans="1:49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W69" s="46"/>
    </row>
    <row r="70" spans="1:49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W70" s="46"/>
    </row>
    <row r="71" spans="1:49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W71" s="46"/>
    </row>
    <row r="72" spans="1:49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W72" s="46"/>
    </row>
    <row r="73" spans="1:49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W73" s="46"/>
    </row>
    <row r="74" spans="1:49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W74" s="46"/>
    </row>
    <row r="75" spans="1:49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W75" s="46"/>
    </row>
    <row r="76" spans="1:49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W76" s="46"/>
    </row>
    <row r="77" spans="1:49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W77" s="46"/>
    </row>
    <row r="78" spans="1:49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W78" s="46"/>
    </row>
    <row r="79" spans="1:49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W79" s="46"/>
    </row>
    <row r="80" spans="1:49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W80" s="46"/>
    </row>
    <row r="81" spans="1:49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W81" s="46"/>
    </row>
    <row r="82" spans="1:49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W82" s="46"/>
    </row>
    <row r="83" spans="1:49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W83" s="46"/>
    </row>
    <row r="84" spans="1:49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W84" s="46"/>
    </row>
    <row r="85" spans="1:49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W85" s="46"/>
    </row>
    <row r="86" spans="1:49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W86" s="46"/>
    </row>
    <row r="87" spans="1:49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W87" s="46"/>
    </row>
    <row r="88" spans="1:49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W88" s="46"/>
    </row>
    <row r="89" spans="1:49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W89" s="46"/>
    </row>
    <row r="90" spans="1:49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W90" s="46"/>
    </row>
    <row r="91" spans="1:49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W91" s="46"/>
    </row>
    <row r="92" spans="1:49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W92" s="46"/>
    </row>
    <row r="93" spans="1:49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W93" s="46"/>
    </row>
    <row r="94" spans="1:49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W94" s="46"/>
    </row>
    <row r="95" spans="1:49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W95" s="46"/>
    </row>
    <row r="96" spans="1:49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W96" s="46"/>
    </row>
    <row r="97" spans="1:49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W97" s="46"/>
    </row>
    <row r="98" spans="1:49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W98" s="46"/>
    </row>
    <row r="99" spans="1:49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W99" s="46"/>
    </row>
    <row r="100" spans="1:49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W100" s="46"/>
    </row>
    <row r="101" spans="1:49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W101" s="46"/>
    </row>
    <row r="102" spans="1:49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W102" s="46"/>
    </row>
    <row r="103" spans="1:49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W103" s="46"/>
    </row>
    <row r="104" spans="1:49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W104" s="46"/>
    </row>
    <row r="105" spans="1:49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W105" s="46"/>
    </row>
    <row r="106" spans="1:49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W106" s="46"/>
    </row>
    <row r="107" spans="1:49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W107" s="46"/>
    </row>
    <row r="108" spans="1:49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W108" s="46"/>
    </row>
    <row r="109" spans="1:49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W109" s="46"/>
    </row>
    <row r="110" spans="1:49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W110" s="46"/>
    </row>
    <row r="111" spans="1:49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W111" s="46"/>
    </row>
    <row r="112" spans="1:49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W112" s="46"/>
    </row>
    <row r="113" spans="1:49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W113" s="46"/>
    </row>
    <row r="114" spans="1:49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W114" s="46"/>
    </row>
    <row r="115" spans="1:49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W115" s="46"/>
    </row>
    <row r="116" spans="1:49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W116" s="46"/>
    </row>
    <row r="117" spans="1:49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W117" s="46"/>
    </row>
    <row r="118" spans="1:49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W118" s="46"/>
    </row>
    <row r="119" spans="1:49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W119" s="46"/>
    </row>
    <row r="120" spans="1:49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W120" s="46"/>
    </row>
    <row r="121" spans="1:49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W121" s="46"/>
    </row>
    <row r="122" spans="1:49" x14ac:dyDescent="0.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W122" s="46"/>
    </row>
    <row r="123" spans="1:49" x14ac:dyDescent="0.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W123" s="46"/>
    </row>
    <row r="124" spans="1:49" x14ac:dyDescent="0.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</row>
  </sheetData>
  <sortState xmlns:xlrd2="http://schemas.microsoft.com/office/spreadsheetml/2017/richdata2" ref="B32:AS41">
    <sortCondition descending="1" ref="AS32:AS41"/>
  </sortState>
  <mergeCells count="10">
    <mergeCell ref="AP5:AT5"/>
    <mergeCell ref="Y4:AT4"/>
    <mergeCell ref="AV5:AV6"/>
    <mergeCell ref="Y5:AO5"/>
    <mergeCell ref="AU5:AU6"/>
    <mergeCell ref="A5:A6"/>
    <mergeCell ref="B5:B6"/>
    <mergeCell ref="C5:S5"/>
    <mergeCell ref="T5:X5"/>
    <mergeCell ref="C4:X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6"/>
  <sheetViews>
    <sheetView showGridLines="0" rightToLeft="1" zoomScaleNormal="100" workbookViewId="0">
      <selection activeCell="A4" sqref="A4:A6"/>
    </sheetView>
  </sheetViews>
  <sheetFormatPr defaultColWidth="8.88671875" defaultRowHeight="18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7" s="9" customFormat="1" ht="57.6" customHeight="1" x14ac:dyDescent="0.5"/>
    <row r="2" spans="1:27" s="37" customFormat="1" ht="26.4" x14ac:dyDescent="0.5">
      <c r="A2" s="141" t="s">
        <v>776</v>
      </c>
      <c r="B2" s="35"/>
      <c r="C2" s="35"/>
      <c r="D2" s="35"/>
      <c r="E2" s="35"/>
      <c r="F2" s="35"/>
      <c r="G2" s="35"/>
    </row>
    <row r="3" spans="1:27" s="37" customFormat="1" ht="26.4" x14ac:dyDescent="0.5">
      <c r="A3" s="142" t="s">
        <v>777</v>
      </c>
      <c r="B3" s="35"/>
      <c r="C3" s="35"/>
      <c r="D3" s="35"/>
      <c r="E3" s="35"/>
      <c r="F3" s="35"/>
      <c r="G3" s="35"/>
    </row>
    <row r="4" spans="1:27" s="43" customFormat="1" ht="21.6" customHeight="1" x14ac:dyDescent="0.5">
      <c r="A4" s="631" t="s">
        <v>108</v>
      </c>
      <c r="B4" s="630" t="s">
        <v>244</v>
      </c>
      <c r="C4" s="548" t="s">
        <v>752</v>
      </c>
      <c r="D4" s="503" t="s">
        <v>169</v>
      </c>
      <c r="E4" s="503" t="s">
        <v>170</v>
      </c>
      <c r="F4" s="503" t="s">
        <v>171</v>
      </c>
      <c r="G4" s="503" t="s">
        <v>90</v>
      </c>
      <c r="H4" s="503" t="s">
        <v>91</v>
      </c>
      <c r="I4" s="503" t="s">
        <v>92</v>
      </c>
      <c r="J4" s="503" t="s">
        <v>93</v>
      </c>
      <c r="K4" s="503" t="s">
        <v>94</v>
      </c>
      <c r="L4" s="503" t="s">
        <v>95</v>
      </c>
      <c r="M4" s="503" t="s">
        <v>96</v>
      </c>
      <c r="N4" s="503" t="s">
        <v>97</v>
      </c>
      <c r="O4" s="503" t="s">
        <v>98</v>
      </c>
      <c r="P4" s="503" t="s">
        <v>99</v>
      </c>
      <c r="Q4" s="503" t="s">
        <v>100</v>
      </c>
      <c r="R4" s="503" t="s">
        <v>101</v>
      </c>
      <c r="S4" s="503" t="s">
        <v>102</v>
      </c>
      <c r="T4" s="503" t="s">
        <v>103</v>
      </c>
      <c r="U4" s="503" t="s">
        <v>104</v>
      </c>
      <c r="V4" s="503" t="s">
        <v>105</v>
      </c>
      <c r="W4" s="504" t="s">
        <v>106</v>
      </c>
      <c r="X4" s="504" t="s">
        <v>107</v>
      </c>
    </row>
    <row r="5" spans="1:27" s="43" customFormat="1" ht="36" customHeight="1" x14ac:dyDescent="0.5">
      <c r="A5" s="631"/>
      <c r="B5" s="630"/>
      <c r="C5" s="148" t="s">
        <v>21</v>
      </c>
      <c r="D5" s="156" t="s">
        <v>394</v>
      </c>
      <c r="E5" s="150" t="s">
        <v>17</v>
      </c>
      <c r="F5" s="151" t="s">
        <v>365</v>
      </c>
      <c r="G5" s="152" t="s">
        <v>367</v>
      </c>
      <c r="H5" s="150" t="s">
        <v>18</v>
      </c>
      <c r="I5" s="150" t="s">
        <v>368</v>
      </c>
      <c r="J5" s="150" t="s">
        <v>370</v>
      </c>
      <c r="K5" s="150" t="s">
        <v>372</v>
      </c>
      <c r="L5" s="150" t="s">
        <v>374</v>
      </c>
      <c r="M5" s="150" t="s">
        <v>376</v>
      </c>
      <c r="N5" s="150" t="s">
        <v>378</v>
      </c>
      <c r="O5" s="152" t="s">
        <v>380</v>
      </c>
      <c r="P5" s="150" t="s">
        <v>382</v>
      </c>
      <c r="Q5" s="150" t="s">
        <v>384</v>
      </c>
      <c r="R5" s="150" t="s">
        <v>19</v>
      </c>
      <c r="S5" s="150" t="s">
        <v>387</v>
      </c>
      <c r="T5" s="150" t="s">
        <v>20</v>
      </c>
      <c r="U5" s="150" t="s">
        <v>396</v>
      </c>
      <c r="V5" s="150" t="s">
        <v>206</v>
      </c>
      <c r="W5" s="150" t="s">
        <v>391</v>
      </c>
      <c r="X5" s="505" t="s">
        <v>392</v>
      </c>
    </row>
    <row r="6" spans="1:27" ht="69" customHeight="1" x14ac:dyDescent="0.5">
      <c r="A6" s="631"/>
      <c r="B6" s="630"/>
      <c r="C6" s="143" t="s">
        <v>240</v>
      </c>
      <c r="D6" s="144" t="s">
        <v>395</v>
      </c>
      <c r="E6" s="145" t="s">
        <v>363</v>
      </c>
      <c r="F6" s="146" t="s">
        <v>364</v>
      </c>
      <c r="G6" s="147" t="s">
        <v>366</v>
      </c>
      <c r="H6" s="145" t="s">
        <v>237</v>
      </c>
      <c r="I6" s="145" t="s">
        <v>369</v>
      </c>
      <c r="J6" s="145" t="s">
        <v>371</v>
      </c>
      <c r="K6" s="145" t="s">
        <v>373</v>
      </c>
      <c r="L6" s="145" t="s">
        <v>375</v>
      </c>
      <c r="M6" s="145" t="s">
        <v>377</v>
      </c>
      <c r="N6" s="145" t="s">
        <v>379</v>
      </c>
      <c r="O6" s="147" t="s">
        <v>381</v>
      </c>
      <c r="P6" s="145" t="s">
        <v>383</v>
      </c>
      <c r="Q6" s="145" t="s">
        <v>385</v>
      </c>
      <c r="R6" s="145" t="s">
        <v>386</v>
      </c>
      <c r="S6" s="145" t="s">
        <v>388</v>
      </c>
      <c r="T6" s="145" t="s">
        <v>389</v>
      </c>
      <c r="U6" s="145" t="s">
        <v>390</v>
      </c>
      <c r="V6" s="145" t="s">
        <v>238</v>
      </c>
      <c r="W6" s="145" t="s">
        <v>239</v>
      </c>
      <c r="X6" s="506" t="s">
        <v>393</v>
      </c>
    </row>
    <row r="7" spans="1:27" ht="18" customHeight="1" x14ac:dyDescent="0.5">
      <c r="A7" s="507" t="s">
        <v>191</v>
      </c>
      <c r="B7" s="508" t="s">
        <v>249</v>
      </c>
      <c r="C7" s="509">
        <v>10113.788632</v>
      </c>
      <c r="D7" s="509">
        <v>202.34632300000001</v>
      </c>
      <c r="E7" s="509">
        <v>107.888357</v>
      </c>
      <c r="F7" s="509">
        <v>28.179145999999999</v>
      </c>
      <c r="G7" s="509">
        <v>158.84556499999999</v>
      </c>
      <c r="H7" s="509">
        <v>9.7765520000000006</v>
      </c>
      <c r="I7" s="509">
        <v>427.91742900000003</v>
      </c>
      <c r="J7" s="509">
        <v>258.68011799999999</v>
      </c>
      <c r="K7" s="509">
        <v>3.9507569999999999</v>
      </c>
      <c r="L7" s="509">
        <v>12.934763999999999</v>
      </c>
      <c r="M7" s="509">
        <v>39.414597000000001</v>
      </c>
      <c r="N7" s="509">
        <v>54.134784000000003</v>
      </c>
      <c r="O7" s="509">
        <v>5.3159900000000002</v>
      </c>
      <c r="P7" s="509">
        <v>64.367148999999998</v>
      </c>
      <c r="Q7" s="509">
        <v>503.34847500000001</v>
      </c>
      <c r="R7" s="509">
        <v>381.76049899999998</v>
      </c>
      <c r="S7" s="509">
        <v>6878.1577239999997</v>
      </c>
      <c r="T7" s="509">
        <v>889.24283500000001</v>
      </c>
      <c r="U7" s="509">
        <v>57.362873999999998</v>
      </c>
      <c r="V7" s="509">
        <v>0</v>
      </c>
      <c r="W7" s="509">
        <v>16.825897000000001</v>
      </c>
      <c r="X7" s="509">
        <v>13.338798000000001</v>
      </c>
      <c r="Z7" s="59"/>
    </row>
    <row r="8" spans="1:27" ht="18" customHeight="1" x14ac:dyDescent="0.5">
      <c r="A8" s="510" t="s">
        <v>26</v>
      </c>
      <c r="B8" s="511" t="s">
        <v>246</v>
      </c>
      <c r="C8" s="512">
        <v>2216.256879</v>
      </c>
      <c r="D8" s="512">
        <v>0</v>
      </c>
      <c r="E8" s="512">
        <v>2.2286079999999999</v>
      </c>
      <c r="F8" s="512">
        <v>0.70816400000000002</v>
      </c>
      <c r="G8" s="512">
        <v>0.69564199999999998</v>
      </c>
      <c r="H8" s="512">
        <v>27.387993999999999</v>
      </c>
      <c r="I8" s="512">
        <v>788.70832399999995</v>
      </c>
      <c r="J8" s="512">
        <v>359.67781100000002</v>
      </c>
      <c r="K8" s="512">
        <v>4.2960690000000001</v>
      </c>
      <c r="L8" s="512">
        <v>0</v>
      </c>
      <c r="M8" s="512">
        <v>4.2442849999999996</v>
      </c>
      <c r="N8" s="512">
        <v>1.7667310000000001</v>
      </c>
      <c r="O8" s="512">
        <v>0</v>
      </c>
      <c r="P8" s="512">
        <v>0.26861099999999999</v>
      </c>
      <c r="Q8" s="512">
        <v>249.813896</v>
      </c>
      <c r="R8" s="512">
        <v>763.36917700000004</v>
      </c>
      <c r="S8" s="512">
        <v>7.8594889999999999</v>
      </c>
      <c r="T8" s="512">
        <v>0.21560000000000001</v>
      </c>
      <c r="U8" s="512">
        <v>2.7225549999999998</v>
      </c>
      <c r="V8" s="512">
        <v>0</v>
      </c>
      <c r="W8" s="512">
        <v>0.47361799999999998</v>
      </c>
      <c r="X8" s="512">
        <v>1.820306</v>
      </c>
    </row>
    <row r="9" spans="1:27" ht="18" customHeight="1" x14ac:dyDescent="0.5">
      <c r="A9" s="507" t="s">
        <v>132</v>
      </c>
      <c r="B9" s="508" t="s">
        <v>264</v>
      </c>
      <c r="C9" s="509">
        <v>1360.3007540000001</v>
      </c>
      <c r="D9" s="509">
        <v>60.226089000000002</v>
      </c>
      <c r="E9" s="509">
        <v>11.499796999999999</v>
      </c>
      <c r="F9" s="509">
        <v>27.549538999999999</v>
      </c>
      <c r="G9" s="509">
        <v>131.48861400000001</v>
      </c>
      <c r="H9" s="509">
        <v>15.564026</v>
      </c>
      <c r="I9" s="509">
        <v>130.15845899999999</v>
      </c>
      <c r="J9" s="509">
        <v>274.62140099999999</v>
      </c>
      <c r="K9" s="509">
        <v>9.9450000000000007E-3</v>
      </c>
      <c r="L9" s="509">
        <v>2.2615379999999998</v>
      </c>
      <c r="M9" s="509">
        <v>28.448436999999998</v>
      </c>
      <c r="N9" s="509">
        <v>7.4416929999999999</v>
      </c>
      <c r="O9" s="509">
        <v>1.8748999999999998E-2</v>
      </c>
      <c r="P9" s="509">
        <v>41.348277000000003</v>
      </c>
      <c r="Q9" s="509">
        <v>2.1415350000000002</v>
      </c>
      <c r="R9" s="509">
        <v>58.976889999999997</v>
      </c>
      <c r="S9" s="509">
        <v>31.680015999999998</v>
      </c>
      <c r="T9" s="509">
        <v>532.67704700000002</v>
      </c>
      <c r="U9" s="509">
        <v>0.24432100000000001</v>
      </c>
      <c r="V9" s="509">
        <v>0</v>
      </c>
      <c r="W9" s="509">
        <v>3.5501770000000001</v>
      </c>
      <c r="X9" s="509">
        <v>0.39420300000000003</v>
      </c>
      <c r="AA9" s="62"/>
    </row>
    <row r="10" spans="1:27" ht="18" customHeight="1" x14ac:dyDescent="0.5">
      <c r="A10" s="510" t="s">
        <v>25</v>
      </c>
      <c r="B10" s="511" t="s">
        <v>245</v>
      </c>
      <c r="C10" s="512">
        <v>1314.415176</v>
      </c>
      <c r="D10" s="512">
        <v>8.9192529999999994</v>
      </c>
      <c r="E10" s="512">
        <v>2.141057</v>
      </c>
      <c r="F10" s="512">
        <v>0</v>
      </c>
      <c r="G10" s="512">
        <v>0.33743699999999999</v>
      </c>
      <c r="H10" s="512">
        <v>376.997434</v>
      </c>
      <c r="I10" s="512">
        <v>359.69031100000001</v>
      </c>
      <c r="J10" s="512">
        <v>212.71738199999999</v>
      </c>
      <c r="K10" s="512">
        <v>5.272894</v>
      </c>
      <c r="L10" s="512">
        <v>1.3100000000000001E-4</v>
      </c>
      <c r="M10" s="512">
        <v>1.7960000000000001E-3</v>
      </c>
      <c r="N10" s="512">
        <v>27.431961000000001</v>
      </c>
      <c r="O10" s="512">
        <v>1.581923</v>
      </c>
      <c r="P10" s="512">
        <v>7.6169999999999996E-3</v>
      </c>
      <c r="Q10" s="512">
        <v>0</v>
      </c>
      <c r="R10" s="512">
        <v>257.07108799999997</v>
      </c>
      <c r="S10" s="512">
        <v>43.856250000000003</v>
      </c>
      <c r="T10" s="512">
        <v>4.4004089999999998</v>
      </c>
      <c r="U10" s="512">
        <v>8.8584980000000009</v>
      </c>
      <c r="V10" s="512">
        <v>0</v>
      </c>
      <c r="W10" s="512">
        <v>4.2320999999999998E-2</v>
      </c>
      <c r="X10" s="512">
        <v>5.0874129999999997</v>
      </c>
    </row>
    <row r="11" spans="1:27" ht="18" customHeight="1" x14ac:dyDescent="0.5">
      <c r="A11" s="507" t="s">
        <v>29</v>
      </c>
      <c r="B11" s="508" t="s">
        <v>250</v>
      </c>
      <c r="C11" s="509">
        <v>1197.634746</v>
      </c>
      <c r="D11" s="509">
        <v>9.4952629999999996</v>
      </c>
      <c r="E11" s="509">
        <v>18.899536000000001</v>
      </c>
      <c r="F11" s="509">
        <v>0.4713</v>
      </c>
      <c r="G11" s="509">
        <v>6.1957979999999999</v>
      </c>
      <c r="H11" s="509">
        <v>54.852446999999998</v>
      </c>
      <c r="I11" s="509">
        <v>121.687077</v>
      </c>
      <c r="J11" s="509">
        <v>590.69439399999999</v>
      </c>
      <c r="K11" s="509">
        <v>0</v>
      </c>
      <c r="L11" s="509">
        <v>0.473775</v>
      </c>
      <c r="M11" s="509">
        <v>56.470888000000002</v>
      </c>
      <c r="N11" s="509">
        <v>6.6074149999999996</v>
      </c>
      <c r="O11" s="509">
        <v>0</v>
      </c>
      <c r="P11" s="509">
        <v>7.2528959999999998</v>
      </c>
      <c r="Q11" s="509">
        <v>2.5779770000000002</v>
      </c>
      <c r="R11" s="509">
        <v>200.14827199999999</v>
      </c>
      <c r="S11" s="509">
        <v>73.382570999999999</v>
      </c>
      <c r="T11" s="509">
        <v>45.885354</v>
      </c>
      <c r="U11" s="509">
        <v>1.475511</v>
      </c>
      <c r="V11" s="509">
        <v>0</v>
      </c>
      <c r="W11" s="509">
        <v>0.165131</v>
      </c>
      <c r="X11" s="509">
        <v>0.899142</v>
      </c>
    </row>
    <row r="12" spans="1:27" ht="18" customHeight="1" x14ac:dyDescent="0.5">
      <c r="A12" s="510" t="s">
        <v>210</v>
      </c>
      <c r="B12" s="511" t="s">
        <v>271</v>
      </c>
      <c r="C12" s="512">
        <v>1077.3758399999999</v>
      </c>
      <c r="D12" s="512">
        <v>171.64934</v>
      </c>
      <c r="E12" s="512">
        <v>54.246451999999998</v>
      </c>
      <c r="F12" s="512">
        <v>26.320520999999999</v>
      </c>
      <c r="G12" s="512">
        <v>117.201939</v>
      </c>
      <c r="H12" s="512">
        <v>39.213217</v>
      </c>
      <c r="I12" s="512">
        <v>137.39292599999999</v>
      </c>
      <c r="J12" s="512">
        <v>58.238202999999999</v>
      </c>
      <c r="K12" s="512">
        <v>0.28151799999999999</v>
      </c>
      <c r="L12" s="512">
        <v>11.780991999999999</v>
      </c>
      <c r="M12" s="512">
        <v>33.423245999999999</v>
      </c>
      <c r="N12" s="512">
        <v>6.5080010000000001</v>
      </c>
      <c r="O12" s="512">
        <v>0.76751599999999998</v>
      </c>
      <c r="P12" s="512">
        <v>46.556130000000003</v>
      </c>
      <c r="Q12" s="512">
        <v>132.07155800000001</v>
      </c>
      <c r="R12" s="512">
        <v>121.07487500000001</v>
      </c>
      <c r="S12" s="512">
        <v>89.940455</v>
      </c>
      <c r="T12" s="512">
        <v>9.1827909999999999</v>
      </c>
      <c r="U12" s="512">
        <v>4.6235759999999999</v>
      </c>
      <c r="V12" s="512">
        <v>0</v>
      </c>
      <c r="W12" s="512">
        <v>15.481043</v>
      </c>
      <c r="X12" s="512">
        <v>1.421543</v>
      </c>
    </row>
    <row r="13" spans="1:27" ht="18" customHeight="1" x14ac:dyDescent="0.5">
      <c r="A13" s="507" t="s">
        <v>48</v>
      </c>
      <c r="B13" s="508" t="s">
        <v>281</v>
      </c>
      <c r="C13" s="509">
        <v>1064.4649139999999</v>
      </c>
      <c r="D13" s="509">
        <v>0</v>
      </c>
      <c r="E13" s="509">
        <v>0</v>
      </c>
      <c r="F13" s="509">
        <v>0</v>
      </c>
      <c r="G13" s="509">
        <v>0</v>
      </c>
      <c r="H13" s="509">
        <v>0</v>
      </c>
      <c r="I13" s="509">
        <v>0.24921299999999999</v>
      </c>
      <c r="J13" s="509">
        <v>50.931618999999998</v>
      </c>
      <c r="K13" s="509">
        <v>0</v>
      </c>
      <c r="L13" s="509">
        <v>0</v>
      </c>
      <c r="M13" s="509">
        <v>0</v>
      </c>
      <c r="N13" s="509">
        <v>0</v>
      </c>
      <c r="O13" s="509">
        <v>0</v>
      </c>
      <c r="P13" s="509">
        <v>0.23555799999999999</v>
      </c>
      <c r="Q13" s="509">
        <v>0</v>
      </c>
      <c r="R13" s="509">
        <v>13.621157</v>
      </c>
      <c r="S13" s="509">
        <v>1.7752239999999999</v>
      </c>
      <c r="T13" s="509">
        <v>997.45790299999999</v>
      </c>
      <c r="U13" s="509">
        <v>0.193881</v>
      </c>
      <c r="V13" s="509">
        <v>0</v>
      </c>
      <c r="W13" s="509">
        <v>0</v>
      </c>
      <c r="X13" s="509">
        <v>3.6000000000000002E-4</v>
      </c>
    </row>
    <row r="14" spans="1:27" ht="18" customHeight="1" x14ac:dyDescent="0.5">
      <c r="A14" s="510" t="s">
        <v>35</v>
      </c>
      <c r="B14" s="511" t="s">
        <v>263</v>
      </c>
      <c r="C14" s="512">
        <v>916.09364300000004</v>
      </c>
      <c r="D14" s="512">
        <v>0.90784100000000001</v>
      </c>
      <c r="E14" s="512">
        <v>2.4781939999999998</v>
      </c>
      <c r="F14" s="512">
        <v>0</v>
      </c>
      <c r="G14" s="512">
        <v>0.92471400000000004</v>
      </c>
      <c r="H14" s="512">
        <v>0.20891599999999999</v>
      </c>
      <c r="I14" s="512">
        <v>168.386909</v>
      </c>
      <c r="J14" s="512">
        <v>683.32397100000003</v>
      </c>
      <c r="K14" s="512">
        <v>3.9375E-2</v>
      </c>
      <c r="L14" s="512">
        <v>0</v>
      </c>
      <c r="M14" s="512">
        <v>6.2480000000000001E-3</v>
      </c>
      <c r="N14" s="512">
        <v>3.509579</v>
      </c>
      <c r="O14" s="512">
        <v>0</v>
      </c>
      <c r="P14" s="512">
        <v>4.2950000000000002E-3</v>
      </c>
      <c r="Q14" s="512">
        <v>2.10772</v>
      </c>
      <c r="R14" s="512">
        <v>15.649445999999999</v>
      </c>
      <c r="S14" s="512">
        <v>28.920065000000001</v>
      </c>
      <c r="T14" s="512">
        <v>1.047409</v>
      </c>
      <c r="U14" s="512">
        <v>8.5137579999999993</v>
      </c>
      <c r="V14" s="512">
        <v>0</v>
      </c>
      <c r="W14" s="512">
        <v>0</v>
      </c>
      <c r="X14" s="512">
        <v>6.5202999999999997E-2</v>
      </c>
    </row>
    <row r="15" spans="1:27" ht="18" customHeight="1" x14ac:dyDescent="0.5">
      <c r="A15" s="507" t="s">
        <v>46</v>
      </c>
      <c r="B15" s="508" t="s">
        <v>280</v>
      </c>
      <c r="C15" s="509">
        <v>686.44183499999997</v>
      </c>
      <c r="D15" s="509">
        <v>0.110333</v>
      </c>
      <c r="E15" s="509">
        <v>1.3723259999999999</v>
      </c>
      <c r="F15" s="509">
        <v>0</v>
      </c>
      <c r="G15" s="509">
        <v>2.5691220000000001</v>
      </c>
      <c r="H15" s="509">
        <v>2.3912100000000001</v>
      </c>
      <c r="I15" s="509">
        <v>16.524957000000001</v>
      </c>
      <c r="J15" s="509">
        <v>17.958649999999999</v>
      </c>
      <c r="K15" s="509">
        <v>0.11797000000000001</v>
      </c>
      <c r="L15" s="509">
        <v>1.1999999999999999E-3</v>
      </c>
      <c r="M15" s="509">
        <v>5.1003E-2</v>
      </c>
      <c r="N15" s="509">
        <v>2.6400830000000002</v>
      </c>
      <c r="O15" s="509">
        <v>1.4139999999999999E-3</v>
      </c>
      <c r="P15" s="509">
        <v>7.2404999999999997E-2</v>
      </c>
      <c r="Q15" s="509">
        <v>10.951174</v>
      </c>
      <c r="R15" s="509">
        <v>18.045428999999999</v>
      </c>
      <c r="S15" s="509">
        <v>502.31714299999999</v>
      </c>
      <c r="T15" s="509">
        <v>100.831811</v>
      </c>
      <c r="U15" s="509">
        <v>2.6363050000000001</v>
      </c>
      <c r="V15" s="509">
        <v>0</v>
      </c>
      <c r="W15" s="509">
        <v>4.7501769999999999</v>
      </c>
      <c r="X15" s="509">
        <v>3.0991240000000002</v>
      </c>
    </row>
    <row r="16" spans="1:27" ht="18" customHeight="1" x14ac:dyDescent="0.5">
      <c r="A16" s="510" t="s">
        <v>33</v>
      </c>
      <c r="B16" s="511" t="s">
        <v>256</v>
      </c>
      <c r="C16" s="512">
        <v>678.97864200000004</v>
      </c>
      <c r="D16" s="512">
        <v>1.799E-3</v>
      </c>
      <c r="E16" s="512">
        <v>0</v>
      </c>
      <c r="F16" s="512">
        <v>0</v>
      </c>
      <c r="G16" s="512">
        <v>1.73851</v>
      </c>
      <c r="H16" s="512">
        <v>0</v>
      </c>
      <c r="I16" s="512">
        <v>3.234521</v>
      </c>
      <c r="J16" s="512">
        <v>13.425171000000001</v>
      </c>
      <c r="K16" s="512">
        <v>1.586219</v>
      </c>
      <c r="L16" s="512">
        <v>4.7202000000000001E-2</v>
      </c>
      <c r="M16" s="512">
        <v>3.2142080000000002</v>
      </c>
      <c r="N16" s="512">
        <v>2.4026540000000001</v>
      </c>
      <c r="O16" s="512">
        <v>0.22544500000000001</v>
      </c>
      <c r="P16" s="512">
        <v>0.120527</v>
      </c>
      <c r="Q16" s="512">
        <v>0.27862599999999998</v>
      </c>
      <c r="R16" s="512">
        <v>9.4967760000000006</v>
      </c>
      <c r="S16" s="512">
        <v>212.38210000000001</v>
      </c>
      <c r="T16" s="512">
        <v>21.727594</v>
      </c>
      <c r="U16" s="512">
        <v>2.8613620000000002</v>
      </c>
      <c r="V16" s="512">
        <v>225</v>
      </c>
      <c r="W16" s="512">
        <v>0.12370299999999999</v>
      </c>
      <c r="X16" s="512">
        <v>181.112225</v>
      </c>
    </row>
    <row r="17" spans="1:24" ht="18" customHeight="1" x14ac:dyDescent="0.5">
      <c r="A17" s="507" t="s">
        <v>138</v>
      </c>
      <c r="B17" s="508" t="s">
        <v>279</v>
      </c>
      <c r="C17" s="509">
        <v>666.25122399999998</v>
      </c>
      <c r="D17" s="509">
        <v>5.0730000000000003E-3</v>
      </c>
      <c r="E17" s="509">
        <v>0</v>
      </c>
      <c r="F17" s="509">
        <v>0</v>
      </c>
      <c r="G17" s="509">
        <v>0</v>
      </c>
      <c r="H17" s="509">
        <v>0</v>
      </c>
      <c r="I17" s="509">
        <v>0.27034599999999998</v>
      </c>
      <c r="J17" s="509">
        <v>1.5044E-2</v>
      </c>
      <c r="K17" s="509">
        <v>6.5009999999999998E-3</v>
      </c>
      <c r="L17" s="509">
        <v>4.0109999999999998E-3</v>
      </c>
      <c r="M17" s="509">
        <v>2.6329999999999999E-3</v>
      </c>
      <c r="N17" s="509">
        <v>1.9599999999999999E-3</v>
      </c>
      <c r="O17" s="509">
        <v>0</v>
      </c>
      <c r="P17" s="509">
        <v>7.4689999999999999E-3</v>
      </c>
      <c r="Q17" s="509">
        <v>636.98720200000002</v>
      </c>
      <c r="R17" s="509">
        <v>1.554E-3</v>
      </c>
      <c r="S17" s="509">
        <v>0.79794900000000002</v>
      </c>
      <c r="T17" s="509">
        <v>14.006797000000001</v>
      </c>
      <c r="U17" s="509">
        <v>13.546293</v>
      </c>
      <c r="V17" s="509">
        <v>0</v>
      </c>
      <c r="W17" s="509">
        <v>0.56990600000000002</v>
      </c>
      <c r="X17" s="509">
        <v>2.8486000000000001E-2</v>
      </c>
    </row>
    <row r="18" spans="1:24" ht="18" customHeight="1" x14ac:dyDescent="0.5">
      <c r="A18" s="510" t="s">
        <v>47</v>
      </c>
      <c r="B18" s="511" t="s">
        <v>278</v>
      </c>
      <c r="C18" s="512">
        <v>651.04046700000004</v>
      </c>
      <c r="D18" s="512">
        <v>34.563254000000001</v>
      </c>
      <c r="E18" s="512">
        <v>31.233976999999999</v>
      </c>
      <c r="F18" s="512">
        <v>5.017703</v>
      </c>
      <c r="G18" s="512">
        <v>123.375289</v>
      </c>
      <c r="H18" s="512">
        <v>21.687995000000001</v>
      </c>
      <c r="I18" s="512">
        <v>154.54690099999999</v>
      </c>
      <c r="J18" s="512">
        <v>84.779066999999998</v>
      </c>
      <c r="K18" s="512">
        <v>0.17852799999999999</v>
      </c>
      <c r="L18" s="512">
        <v>14.179341000000001</v>
      </c>
      <c r="M18" s="512">
        <v>24.823066000000001</v>
      </c>
      <c r="N18" s="512">
        <v>20.345064000000001</v>
      </c>
      <c r="O18" s="512">
        <v>1.220329</v>
      </c>
      <c r="P18" s="512">
        <v>30.875972000000001</v>
      </c>
      <c r="Q18" s="512">
        <v>0.824461</v>
      </c>
      <c r="R18" s="512">
        <v>25.48582</v>
      </c>
      <c r="S18" s="512">
        <v>46.729537000000001</v>
      </c>
      <c r="T18" s="512">
        <v>2.709257</v>
      </c>
      <c r="U18" s="512">
        <v>0.73175800000000002</v>
      </c>
      <c r="V18" s="512">
        <v>0</v>
      </c>
      <c r="W18" s="512">
        <v>27.546690000000002</v>
      </c>
      <c r="X18" s="512">
        <v>0.18645700000000001</v>
      </c>
    </row>
    <row r="19" spans="1:24" ht="18" customHeight="1" x14ac:dyDescent="0.5">
      <c r="A19" s="507" t="s">
        <v>137</v>
      </c>
      <c r="B19" s="508" t="s">
        <v>259</v>
      </c>
      <c r="C19" s="509">
        <v>604.97298899999998</v>
      </c>
      <c r="D19" s="509">
        <v>44.578673000000002</v>
      </c>
      <c r="E19" s="509">
        <v>26.706132</v>
      </c>
      <c r="F19" s="509">
        <v>4.9153830000000003</v>
      </c>
      <c r="G19" s="509">
        <v>71.023015000000001</v>
      </c>
      <c r="H19" s="509">
        <v>2.0172880000000002</v>
      </c>
      <c r="I19" s="509">
        <v>142.11914999999999</v>
      </c>
      <c r="J19" s="509">
        <v>61.129629999999999</v>
      </c>
      <c r="K19" s="509">
        <v>1.3365E-2</v>
      </c>
      <c r="L19" s="509">
        <v>1.096166</v>
      </c>
      <c r="M19" s="509">
        <v>3.5563359999999999</v>
      </c>
      <c r="N19" s="509">
        <v>3.4601350000000002</v>
      </c>
      <c r="O19" s="509">
        <v>2.4278999999999998E-2</v>
      </c>
      <c r="P19" s="509">
        <v>18.466237</v>
      </c>
      <c r="Q19" s="509">
        <v>1.84E-4</v>
      </c>
      <c r="R19" s="509">
        <v>46.359738999999998</v>
      </c>
      <c r="S19" s="509">
        <v>47.871149000000003</v>
      </c>
      <c r="T19" s="509">
        <v>110.978195</v>
      </c>
      <c r="U19" s="509">
        <v>10.791081999999999</v>
      </c>
      <c r="V19" s="509">
        <v>0</v>
      </c>
      <c r="W19" s="509">
        <v>9.7537420000000008</v>
      </c>
      <c r="X19" s="509">
        <v>0.113108</v>
      </c>
    </row>
    <row r="20" spans="1:24" ht="18" customHeight="1" x14ac:dyDescent="0.5">
      <c r="A20" s="510" t="s">
        <v>131</v>
      </c>
      <c r="B20" s="511" t="s">
        <v>253</v>
      </c>
      <c r="C20" s="512">
        <v>575.99462000000005</v>
      </c>
      <c r="D20" s="512">
        <v>0.363929</v>
      </c>
      <c r="E20" s="512">
        <v>1.324028</v>
      </c>
      <c r="F20" s="512">
        <v>3.9292000000000001E-2</v>
      </c>
      <c r="G20" s="512">
        <v>3.254918</v>
      </c>
      <c r="H20" s="512">
        <v>0</v>
      </c>
      <c r="I20" s="512">
        <v>17.499466999999999</v>
      </c>
      <c r="J20" s="512">
        <v>36.350966</v>
      </c>
      <c r="K20" s="512">
        <v>1.9084E-2</v>
      </c>
      <c r="L20" s="512">
        <v>7.6030000000000004E-3</v>
      </c>
      <c r="M20" s="512">
        <v>1.022392</v>
      </c>
      <c r="N20" s="512">
        <v>24.950724999999998</v>
      </c>
      <c r="O20" s="512">
        <v>0</v>
      </c>
      <c r="P20" s="512">
        <v>3.0879569999999998</v>
      </c>
      <c r="Q20" s="512">
        <v>0</v>
      </c>
      <c r="R20" s="512">
        <v>107.05567499999999</v>
      </c>
      <c r="S20" s="512">
        <v>91.222887999999998</v>
      </c>
      <c r="T20" s="512">
        <v>229.59523200000001</v>
      </c>
      <c r="U20" s="512">
        <v>27.475574000000002</v>
      </c>
      <c r="V20" s="512">
        <v>27.312595000000002</v>
      </c>
      <c r="W20" s="512">
        <v>5.3265890000000002</v>
      </c>
      <c r="X20" s="512">
        <v>8.5706000000000004E-2</v>
      </c>
    </row>
    <row r="21" spans="1:24" ht="18" customHeight="1" x14ac:dyDescent="0.5">
      <c r="A21" s="507" t="s">
        <v>31</v>
      </c>
      <c r="B21" s="508" t="s">
        <v>252</v>
      </c>
      <c r="C21" s="509">
        <v>555.49899900000003</v>
      </c>
      <c r="D21" s="509">
        <v>0.44347799999999998</v>
      </c>
      <c r="E21" s="509">
        <v>2.5229999999999999E-2</v>
      </c>
      <c r="F21" s="509">
        <v>0</v>
      </c>
      <c r="G21" s="509">
        <v>0</v>
      </c>
      <c r="H21" s="509">
        <v>7.0168499999999998</v>
      </c>
      <c r="I21" s="509">
        <v>6.5224719999999996</v>
      </c>
      <c r="J21" s="509">
        <v>461.791586</v>
      </c>
      <c r="K21" s="509">
        <v>4.3767E-2</v>
      </c>
      <c r="L21" s="509">
        <v>0</v>
      </c>
      <c r="M21" s="509">
        <v>1.0087E-2</v>
      </c>
      <c r="N21" s="509">
        <v>1.1003000000000001E-2</v>
      </c>
      <c r="O21" s="509">
        <v>0</v>
      </c>
      <c r="P21" s="509">
        <v>2.9744E-2</v>
      </c>
      <c r="Q21" s="509">
        <v>36.769294000000002</v>
      </c>
      <c r="R21" s="509">
        <v>13.986753999999999</v>
      </c>
      <c r="S21" s="509">
        <v>13.310261000000001</v>
      </c>
      <c r="T21" s="509">
        <v>14.099686999999999</v>
      </c>
      <c r="U21" s="509">
        <v>1.284233</v>
      </c>
      <c r="V21" s="509">
        <v>0</v>
      </c>
      <c r="W21" s="509">
        <v>1.6201E-2</v>
      </c>
      <c r="X21" s="509">
        <v>0.138352</v>
      </c>
    </row>
    <row r="22" spans="1:24" ht="18" customHeight="1" x14ac:dyDescent="0.5">
      <c r="A22" s="510" t="s">
        <v>139</v>
      </c>
      <c r="B22" s="511" t="s">
        <v>289</v>
      </c>
      <c r="C22" s="512">
        <v>478.84833700000001</v>
      </c>
      <c r="D22" s="512">
        <v>8.3848719999999997</v>
      </c>
      <c r="E22" s="512">
        <v>2.5735009999999998</v>
      </c>
      <c r="F22" s="512">
        <v>6.3418720000000004</v>
      </c>
      <c r="G22" s="512">
        <v>76.843421000000006</v>
      </c>
      <c r="H22" s="512">
        <v>6.3E-2</v>
      </c>
      <c r="I22" s="512">
        <v>127.36542900000001</v>
      </c>
      <c r="J22" s="512">
        <v>36.08464</v>
      </c>
      <c r="K22" s="512">
        <v>0.31087999999999999</v>
      </c>
      <c r="L22" s="512">
        <v>3.474529</v>
      </c>
      <c r="M22" s="512">
        <v>0.61212800000000001</v>
      </c>
      <c r="N22" s="512">
        <v>4.3848669999999998</v>
      </c>
      <c r="O22" s="512">
        <v>0.33885100000000001</v>
      </c>
      <c r="P22" s="512">
        <v>3.7192479999999999</v>
      </c>
      <c r="Q22" s="512">
        <v>0</v>
      </c>
      <c r="R22" s="512">
        <v>14.437754999999999</v>
      </c>
      <c r="S22" s="512">
        <v>77.665557000000007</v>
      </c>
      <c r="T22" s="512">
        <v>109.36776500000001</v>
      </c>
      <c r="U22" s="512">
        <v>2.641524</v>
      </c>
      <c r="V22" s="512">
        <v>0</v>
      </c>
      <c r="W22" s="512">
        <v>1.2507509999999999</v>
      </c>
      <c r="X22" s="512">
        <v>2.9877470000000002</v>
      </c>
    </row>
    <row r="23" spans="1:24" ht="18" customHeight="1" x14ac:dyDescent="0.5">
      <c r="A23" s="507" t="s">
        <v>44</v>
      </c>
      <c r="B23" s="508" t="s">
        <v>272</v>
      </c>
      <c r="C23" s="509">
        <v>476.98723200000001</v>
      </c>
      <c r="D23" s="509">
        <v>42.027940999999998</v>
      </c>
      <c r="E23" s="509">
        <v>25.831630000000001</v>
      </c>
      <c r="F23" s="509">
        <v>6.8483749999999999</v>
      </c>
      <c r="G23" s="509">
        <v>109.074799</v>
      </c>
      <c r="H23" s="509">
        <v>7.537617</v>
      </c>
      <c r="I23" s="509">
        <v>35.544077000000001</v>
      </c>
      <c r="J23" s="509">
        <v>38.272781000000002</v>
      </c>
      <c r="K23" s="509">
        <v>0</v>
      </c>
      <c r="L23" s="509">
        <v>0.145592</v>
      </c>
      <c r="M23" s="509">
        <v>10.640324</v>
      </c>
      <c r="N23" s="509">
        <v>8.5170490000000001</v>
      </c>
      <c r="O23" s="509">
        <v>3.0000000000000001E-3</v>
      </c>
      <c r="P23" s="509">
        <v>36.905543999999999</v>
      </c>
      <c r="Q23" s="509">
        <v>0</v>
      </c>
      <c r="R23" s="509">
        <v>106.636875</v>
      </c>
      <c r="S23" s="509">
        <v>28.850876</v>
      </c>
      <c r="T23" s="509">
        <v>0.92171099999999995</v>
      </c>
      <c r="U23" s="509">
        <v>0</v>
      </c>
      <c r="V23" s="509">
        <v>0</v>
      </c>
      <c r="W23" s="509">
        <v>19.157630000000001</v>
      </c>
      <c r="X23" s="509">
        <v>7.1411000000000002E-2</v>
      </c>
    </row>
    <row r="24" spans="1:24" ht="18" customHeight="1" x14ac:dyDescent="0.5">
      <c r="A24" s="510" t="s">
        <v>209</v>
      </c>
      <c r="B24" s="511" t="s">
        <v>254</v>
      </c>
      <c r="C24" s="512">
        <v>468.151793</v>
      </c>
      <c r="D24" s="512">
        <v>70.504622999999995</v>
      </c>
      <c r="E24" s="512">
        <v>27.161390000000001</v>
      </c>
      <c r="F24" s="512">
        <v>15.91254</v>
      </c>
      <c r="G24" s="512">
        <v>40.058587000000003</v>
      </c>
      <c r="H24" s="512">
        <v>16.921907000000001</v>
      </c>
      <c r="I24" s="512">
        <v>70.346388000000005</v>
      </c>
      <c r="J24" s="512">
        <v>27.346527999999999</v>
      </c>
      <c r="K24" s="512">
        <v>0.52133300000000005</v>
      </c>
      <c r="L24" s="512">
        <v>6.3351139999999999</v>
      </c>
      <c r="M24" s="512">
        <v>12.900320000000001</v>
      </c>
      <c r="N24" s="512">
        <v>6.5101209999999998</v>
      </c>
      <c r="O24" s="512">
        <v>1.3059460000000001</v>
      </c>
      <c r="P24" s="512">
        <v>18.344228000000001</v>
      </c>
      <c r="Q24" s="512">
        <v>5.6606999999999998E-2</v>
      </c>
      <c r="R24" s="512">
        <v>66.873576</v>
      </c>
      <c r="S24" s="512">
        <v>45.485759999999999</v>
      </c>
      <c r="T24" s="512">
        <v>19.441331000000002</v>
      </c>
      <c r="U24" s="512">
        <v>4.3777429999999997</v>
      </c>
      <c r="V24" s="512">
        <v>0</v>
      </c>
      <c r="W24" s="512">
        <v>8.4803879999999996</v>
      </c>
      <c r="X24" s="512">
        <v>9.2673640000000006</v>
      </c>
    </row>
    <row r="25" spans="1:24" ht="18" customHeight="1" x14ac:dyDescent="0.5">
      <c r="A25" s="507" t="s">
        <v>32</v>
      </c>
      <c r="B25" s="508" t="s">
        <v>268</v>
      </c>
      <c r="C25" s="509">
        <v>430.73921300000001</v>
      </c>
      <c r="D25" s="509">
        <v>2.4240000000000001E-2</v>
      </c>
      <c r="E25" s="509">
        <v>0</v>
      </c>
      <c r="F25" s="509">
        <v>0</v>
      </c>
      <c r="G25" s="509">
        <v>0</v>
      </c>
      <c r="H25" s="509">
        <v>0</v>
      </c>
      <c r="I25" s="509">
        <v>83.528485000000003</v>
      </c>
      <c r="J25" s="509">
        <v>202.29798299999999</v>
      </c>
      <c r="K25" s="509">
        <v>1.5150000000000001E-3</v>
      </c>
      <c r="L25" s="509">
        <v>0</v>
      </c>
      <c r="M25" s="509">
        <v>0</v>
      </c>
      <c r="N25" s="509">
        <v>9.1563730000000003</v>
      </c>
      <c r="O25" s="509">
        <v>0</v>
      </c>
      <c r="P25" s="509">
        <v>2.5494720000000002</v>
      </c>
      <c r="Q25" s="509">
        <v>0</v>
      </c>
      <c r="R25" s="509">
        <v>4.3991410000000002</v>
      </c>
      <c r="S25" s="509">
        <v>116.34119699999999</v>
      </c>
      <c r="T25" s="509">
        <v>3.7696800000000001</v>
      </c>
      <c r="U25" s="509">
        <v>7.7544779999999998</v>
      </c>
      <c r="V25" s="509">
        <v>0</v>
      </c>
      <c r="W25" s="509">
        <v>0.91192300000000004</v>
      </c>
      <c r="X25" s="509">
        <v>4.7239999999999999E-3</v>
      </c>
    </row>
    <row r="26" spans="1:24" ht="18" customHeight="1" x14ac:dyDescent="0.5">
      <c r="A26" s="510" t="s">
        <v>192</v>
      </c>
      <c r="B26" s="511" t="s">
        <v>267</v>
      </c>
      <c r="C26" s="512">
        <v>420.87809600000003</v>
      </c>
      <c r="D26" s="512">
        <v>0</v>
      </c>
      <c r="E26" s="512">
        <v>0</v>
      </c>
      <c r="F26" s="512">
        <v>0</v>
      </c>
      <c r="G26" s="512">
        <v>9.0899999999999998E-4</v>
      </c>
      <c r="H26" s="512">
        <v>0</v>
      </c>
      <c r="I26" s="512">
        <v>42.582062000000001</v>
      </c>
      <c r="J26" s="512">
        <v>70.481931000000003</v>
      </c>
      <c r="K26" s="512">
        <v>3.5360320000000001</v>
      </c>
      <c r="L26" s="512">
        <v>0</v>
      </c>
      <c r="M26" s="512">
        <v>9.9782999999999997E-2</v>
      </c>
      <c r="N26" s="512">
        <v>4.6860470000000003</v>
      </c>
      <c r="O26" s="512">
        <v>0.44187100000000001</v>
      </c>
      <c r="P26" s="512">
        <v>3.9490280000000002</v>
      </c>
      <c r="Q26" s="512">
        <v>7.6736269999999998</v>
      </c>
      <c r="R26" s="512">
        <v>37.344611</v>
      </c>
      <c r="S26" s="512">
        <v>10.826829999999999</v>
      </c>
      <c r="T26" s="512">
        <v>233.76843500000001</v>
      </c>
      <c r="U26" s="512">
        <v>2.0365319999999998</v>
      </c>
      <c r="V26" s="512">
        <v>2.8889000000000001E-2</v>
      </c>
      <c r="W26" s="512">
        <v>0.960395</v>
      </c>
      <c r="X26" s="512">
        <v>2.4611139999999998</v>
      </c>
    </row>
    <row r="27" spans="1:24" ht="18" customHeight="1" x14ac:dyDescent="0.5">
      <c r="A27" s="507" t="s">
        <v>211</v>
      </c>
      <c r="B27" s="508" t="s">
        <v>277</v>
      </c>
      <c r="C27" s="509">
        <v>398.75254699999999</v>
      </c>
      <c r="D27" s="509">
        <v>54.222375999999997</v>
      </c>
      <c r="E27" s="509">
        <v>25.852544000000002</v>
      </c>
      <c r="F27" s="509">
        <v>11.39775</v>
      </c>
      <c r="G27" s="509">
        <v>52.889817999999998</v>
      </c>
      <c r="H27" s="509">
        <v>3.68838</v>
      </c>
      <c r="I27" s="509">
        <v>42.729067999999998</v>
      </c>
      <c r="J27" s="509">
        <v>23.722152999999999</v>
      </c>
      <c r="K27" s="509">
        <v>0.39340799999999998</v>
      </c>
      <c r="L27" s="509">
        <v>5.4560500000000003</v>
      </c>
      <c r="M27" s="509">
        <v>16.965335</v>
      </c>
      <c r="N27" s="509">
        <v>5.5086700000000004</v>
      </c>
      <c r="O27" s="509">
        <v>0.17549500000000001</v>
      </c>
      <c r="P27" s="509">
        <v>22.450672000000001</v>
      </c>
      <c r="Q27" s="509">
        <v>2.087037</v>
      </c>
      <c r="R27" s="509">
        <v>29.172162</v>
      </c>
      <c r="S27" s="509">
        <v>22.108609000000001</v>
      </c>
      <c r="T27" s="509">
        <v>72.304405000000003</v>
      </c>
      <c r="U27" s="509">
        <v>0.90517300000000001</v>
      </c>
      <c r="V27" s="509">
        <v>0</v>
      </c>
      <c r="W27" s="509">
        <v>5.5867769999999997</v>
      </c>
      <c r="X27" s="509">
        <v>1.1366639999999999</v>
      </c>
    </row>
    <row r="28" spans="1:24" ht="18" customHeight="1" x14ac:dyDescent="0.5">
      <c r="A28" s="510" t="s">
        <v>36</v>
      </c>
      <c r="B28" s="511" t="s">
        <v>265</v>
      </c>
      <c r="C28" s="512">
        <v>380.78133200000002</v>
      </c>
      <c r="D28" s="512">
        <v>0.33412500000000001</v>
      </c>
      <c r="E28" s="512">
        <v>0.255</v>
      </c>
      <c r="F28" s="512">
        <v>0</v>
      </c>
      <c r="G28" s="512">
        <v>0</v>
      </c>
      <c r="H28" s="512">
        <v>0</v>
      </c>
      <c r="I28" s="512">
        <v>207.52041</v>
      </c>
      <c r="J28" s="512">
        <v>102.59630199999999</v>
      </c>
      <c r="K28" s="512">
        <v>0</v>
      </c>
      <c r="L28" s="512">
        <v>0</v>
      </c>
      <c r="M28" s="512">
        <v>0</v>
      </c>
      <c r="N28" s="512">
        <v>0</v>
      </c>
      <c r="O28" s="512">
        <v>0</v>
      </c>
      <c r="P28" s="512">
        <v>6.5225000000000005E-2</v>
      </c>
      <c r="Q28" s="512">
        <v>0</v>
      </c>
      <c r="R28" s="512">
        <v>0</v>
      </c>
      <c r="S28" s="512">
        <v>69.745913000000002</v>
      </c>
      <c r="T28" s="512">
        <v>0.25735599999999997</v>
      </c>
      <c r="U28" s="512">
        <v>0</v>
      </c>
      <c r="V28" s="512">
        <v>0</v>
      </c>
      <c r="W28" s="512">
        <v>0</v>
      </c>
      <c r="X28" s="512">
        <v>7.0000000000000001E-3</v>
      </c>
    </row>
    <row r="29" spans="1:24" ht="18" customHeight="1" x14ac:dyDescent="0.5">
      <c r="A29" s="507" t="s">
        <v>136</v>
      </c>
      <c r="B29" s="508" t="s">
        <v>260</v>
      </c>
      <c r="C29" s="509">
        <v>376.08507700000001</v>
      </c>
      <c r="D29" s="509">
        <v>0</v>
      </c>
      <c r="E29" s="509">
        <v>9.0460000000000002E-3</v>
      </c>
      <c r="F29" s="509">
        <v>0</v>
      </c>
      <c r="G29" s="509">
        <v>0</v>
      </c>
      <c r="H29" s="509">
        <v>5.9400000000000001E-2</v>
      </c>
      <c r="I29" s="509">
        <v>344.75840099999999</v>
      </c>
      <c r="J29" s="509">
        <v>9.5314440000000005</v>
      </c>
      <c r="K29" s="509">
        <v>2.6785E-2</v>
      </c>
      <c r="L29" s="509">
        <v>0</v>
      </c>
      <c r="M29" s="509">
        <v>3.0800000000000001E-4</v>
      </c>
      <c r="N29" s="509">
        <v>2.9545780000000001</v>
      </c>
      <c r="O29" s="509">
        <v>0</v>
      </c>
      <c r="P29" s="509">
        <v>4.156E-3</v>
      </c>
      <c r="Q29" s="509">
        <v>2.2339259999999999</v>
      </c>
      <c r="R29" s="509">
        <v>6.9165760000000001</v>
      </c>
      <c r="S29" s="509">
        <v>9.2594370000000001</v>
      </c>
      <c r="T29" s="509">
        <v>0.189994</v>
      </c>
      <c r="U29" s="509">
        <v>0.14027600000000001</v>
      </c>
      <c r="V29" s="509">
        <v>0</v>
      </c>
      <c r="W29" s="509">
        <v>0</v>
      </c>
      <c r="X29" s="509">
        <v>7.5100000000000004E-4</v>
      </c>
    </row>
    <row r="30" spans="1:24" ht="18" customHeight="1" x14ac:dyDescent="0.5">
      <c r="A30" s="510" t="s">
        <v>50</v>
      </c>
      <c r="B30" s="511" t="s">
        <v>283</v>
      </c>
      <c r="C30" s="512">
        <v>342.51338700000002</v>
      </c>
      <c r="D30" s="512">
        <v>0.43186099999999999</v>
      </c>
      <c r="E30" s="512">
        <v>0</v>
      </c>
      <c r="F30" s="512">
        <v>0</v>
      </c>
      <c r="G30" s="512">
        <v>3.17178</v>
      </c>
      <c r="H30" s="512">
        <v>6.6959999999999997E-3</v>
      </c>
      <c r="I30" s="512">
        <v>24.385712000000002</v>
      </c>
      <c r="J30" s="512">
        <v>257.01527599999997</v>
      </c>
      <c r="K30" s="512">
        <v>0</v>
      </c>
      <c r="L30" s="512">
        <v>0</v>
      </c>
      <c r="M30" s="512">
        <v>11.047110999999999</v>
      </c>
      <c r="N30" s="512">
        <v>4.0412460000000001</v>
      </c>
      <c r="O30" s="512">
        <v>0</v>
      </c>
      <c r="P30" s="512">
        <v>0.14446800000000001</v>
      </c>
      <c r="Q30" s="512">
        <v>0</v>
      </c>
      <c r="R30" s="512">
        <v>12.71026</v>
      </c>
      <c r="S30" s="512">
        <v>23.612635000000001</v>
      </c>
      <c r="T30" s="512">
        <v>5.9370159999999998</v>
      </c>
      <c r="U30" s="512">
        <v>0</v>
      </c>
      <c r="V30" s="512">
        <v>0</v>
      </c>
      <c r="W30" s="512">
        <v>0</v>
      </c>
      <c r="X30" s="512">
        <v>9.325E-3</v>
      </c>
    </row>
    <row r="31" spans="1:24" ht="18" customHeight="1" x14ac:dyDescent="0.5">
      <c r="A31" s="507" t="s">
        <v>43</v>
      </c>
      <c r="B31" s="508" t="s">
        <v>274</v>
      </c>
      <c r="C31" s="509">
        <v>266.26056899999998</v>
      </c>
      <c r="D31" s="509">
        <v>2.406444</v>
      </c>
      <c r="E31" s="509">
        <v>0.81512499999999999</v>
      </c>
      <c r="F31" s="509">
        <v>0</v>
      </c>
      <c r="G31" s="509">
        <v>14.356441999999999</v>
      </c>
      <c r="H31" s="509">
        <v>0.81</v>
      </c>
      <c r="I31" s="509">
        <v>209.61765399999999</v>
      </c>
      <c r="J31" s="509">
        <v>32.545824000000003</v>
      </c>
      <c r="K31" s="509">
        <v>0.29970000000000002</v>
      </c>
      <c r="L31" s="509">
        <v>3.7568999999999998E-2</v>
      </c>
      <c r="M31" s="509">
        <v>2.5035400000000001</v>
      </c>
      <c r="N31" s="509">
        <v>0.62459399999999998</v>
      </c>
      <c r="O31" s="509">
        <v>1.044E-2</v>
      </c>
      <c r="P31" s="509">
        <v>3.6651999999999997E-2</v>
      </c>
      <c r="Q31" s="509">
        <v>0</v>
      </c>
      <c r="R31" s="509">
        <v>1.313061</v>
      </c>
      <c r="S31" s="509">
        <v>0.299014</v>
      </c>
      <c r="T31" s="509">
        <v>0.48799999999999999</v>
      </c>
      <c r="U31" s="509">
        <v>0</v>
      </c>
      <c r="V31" s="509">
        <v>0</v>
      </c>
      <c r="W31" s="509">
        <v>9.2757999999999993E-2</v>
      </c>
      <c r="X31" s="509">
        <v>3.7499999999999999E-3</v>
      </c>
    </row>
    <row r="32" spans="1:24" ht="18" customHeight="1" x14ac:dyDescent="0.5">
      <c r="A32" s="510" t="s">
        <v>133</v>
      </c>
      <c r="B32" s="511" t="s">
        <v>273</v>
      </c>
      <c r="C32" s="512">
        <v>239.24798899999999</v>
      </c>
      <c r="D32" s="512">
        <v>0.15434100000000001</v>
      </c>
      <c r="E32" s="512">
        <v>0</v>
      </c>
      <c r="F32" s="512">
        <v>0</v>
      </c>
      <c r="G32" s="512">
        <v>1.008648</v>
      </c>
      <c r="H32" s="512">
        <v>8.4000000000000005E-2</v>
      </c>
      <c r="I32" s="512">
        <v>62.515425</v>
      </c>
      <c r="J32" s="512">
        <v>158.732336</v>
      </c>
      <c r="K32" s="512">
        <v>2.7139259999999998</v>
      </c>
      <c r="L32" s="512">
        <v>0</v>
      </c>
      <c r="M32" s="512">
        <v>6.0828E-2</v>
      </c>
      <c r="N32" s="512">
        <v>0.4325</v>
      </c>
      <c r="O32" s="512">
        <v>0</v>
      </c>
      <c r="P32" s="512">
        <v>9.7942000000000001E-2</v>
      </c>
      <c r="Q32" s="512">
        <v>0</v>
      </c>
      <c r="R32" s="512">
        <v>9.3999249999999996</v>
      </c>
      <c r="S32" s="512">
        <v>1.5604819999999999</v>
      </c>
      <c r="T32" s="512">
        <v>5.13E-3</v>
      </c>
      <c r="U32" s="512">
        <v>1.6296999999999999E-2</v>
      </c>
      <c r="V32" s="512">
        <v>0</v>
      </c>
      <c r="W32" s="512">
        <v>0.86499999999999999</v>
      </c>
      <c r="X32" s="512">
        <v>1.6012109999999999</v>
      </c>
    </row>
    <row r="33" spans="1:24" ht="18" customHeight="1" x14ac:dyDescent="0.5">
      <c r="A33" s="507" t="s">
        <v>194</v>
      </c>
      <c r="B33" s="508" t="s">
        <v>266</v>
      </c>
      <c r="C33" s="509">
        <v>216.638869</v>
      </c>
      <c r="D33" s="509">
        <v>4.2495999999999999E-2</v>
      </c>
      <c r="E33" s="509">
        <v>0</v>
      </c>
      <c r="F33" s="509">
        <v>0</v>
      </c>
      <c r="G33" s="509">
        <v>0.30211500000000002</v>
      </c>
      <c r="H33" s="509">
        <v>2.9201000000000001E-2</v>
      </c>
      <c r="I33" s="509">
        <v>157.34172100000001</v>
      </c>
      <c r="J33" s="509">
        <v>40.791283999999997</v>
      </c>
      <c r="K33" s="509">
        <v>0</v>
      </c>
      <c r="L33" s="509">
        <v>0</v>
      </c>
      <c r="M33" s="509">
        <v>6.2087649999999996</v>
      </c>
      <c r="N33" s="509">
        <v>0.57210000000000005</v>
      </c>
      <c r="O33" s="509">
        <v>0</v>
      </c>
      <c r="P33" s="509">
        <v>2.716942</v>
      </c>
      <c r="Q33" s="509">
        <v>0</v>
      </c>
      <c r="R33" s="509">
        <v>0.65077600000000002</v>
      </c>
      <c r="S33" s="509">
        <v>1.5789230000000001</v>
      </c>
      <c r="T33" s="509">
        <v>0.13825200000000001</v>
      </c>
      <c r="U33" s="509">
        <v>6.212294</v>
      </c>
      <c r="V33" s="509">
        <v>0</v>
      </c>
      <c r="W33" s="509">
        <v>1.1363E-2</v>
      </c>
      <c r="X33" s="509">
        <v>4.2639000000000003E-2</v>
      </c>
    </row>
    <row r="34" spans="1:24" ht="18" customHeight="1" x14ac:dyDescent="0.5">
      <c r="A34" s="510" t="s">
        <v>34</v>
      </c>
      <c r="B34" s="511" t="s">
        <v>262</v>
      </c>
      <c r="C34" s="512">
        <v>210.18773300000001</v>
      </c>
      <c r="D34" s="512">
        <v>4.6E-5</v>
      </c>
      <c r="E34" s="512">
        <v>0.56922200000000001</v>
      </c>
      <c r="F34" s="512">
        <v>38.691913</v>
      </c>
      <c r="G34" s="512">
        <v>0.13791200000000001</v>
      </c>
      <c r="H34" s="512">
        <v>1.0107699999999999</v>
      </c>
      <c r="I34" s="512">
        <v>107.445295</v>
      </c>
      <c r="J34" s="512">
        <v>15.473376999999999</v>
      </c>
      <c r="K34" s="512">
        <v>4.3913000000000001E-2</v>
      </c>
      <c r="L34" s="512">
        <v>0</v>
      </c>
      <c r="M34" s="512">
        <v>6.2700000000000004E-3</v>
      </c>
      <c r="N34" s="512">
        <v>10.463872</v>
      </c>
      <c r="O34" s="512">
        <v>0</v>
      </c>
      <c r="P34" s="512">
        <v>4.0199879999999997</v>
      </c>
      <c r="Q34" s="512">
        <v>0</v>
      </c>
      <c r="R34" s="512">
        <v>10.955608</v>
      </c>
      <c r="S34" s="512">
        <v>10.903919</v>
      </c>
      <c r="T34" s="512">
        <v>9.4736560000000001</v>
      </c>
      <c r="U34" s="512">
        <v>0.78004899999999999</v>
      </c>
      <c r="V34" s="512">
        <v>0</v>
      </c>
      <c r="W34" s="512">
        <v>0.115896</v>
      </c>
      <c r="X34" s="512">
        <v>9.6027000000000001E-2</v>
      </c>
    </row>
    <row r="35" spans="1:24" ht="18" customHeight="1" x14ac:dyDescent="0.5">
      <c r="A35" s="507" t="s">
        <v>28</v>
      </c>
      <c r="B35" s="508" t="s">
        <v>248</v>
      </c>
      <c r="C35" s="509">
        <v>197.98580100000001</v>
      </c>
      <c r="D35" s="509">
        <v>0</v>
      </c>
      <c r="E35" s="509">
        <v>0</v>
      </c>
      <c r="F35" s="509">
        <v>0</v>
      </c>
      <c r="G35" s="509">
        <v>0</v>
      </c>
      <c r="H35" s="509">
        <v>4.2353740000000002</v>
      </c>
      <c r="I35" s="509">
        <v>58.438124000000002</v>
      </c>
      <c r="J35" s="509">
        <v>6.0874420000000002</v>
      </c>
      <c r="K35" s="509">
        <v>0</v>
      </c>
      <c r="L35" s="509">
        <v>0</v>
      </c>
      <c r="M35" s="509">
        <v>0</v>
      </c>
      <c r="N35" s="509">
        <v>5.2484999999999997E-2</v>
      </c>
      <c r="O35" s="509">
        <v>0</v>
      </c>
      <c r="P35" s="509">
        <v>0</v>
      </c>
      <c r="Q35" s="509">
        <v>0</v>
      </c>
      <c r="R35" s="509">
        <v>113.963407</v>
      </c>
      <c r="S35" s="509">
        <v>12.908089</v>
      </c>
      <c r="T35" s="509">
        <v>1.4266920000000001</v>
      </c>
      <c r="U35" s="509">
        <v>0.83462899999999995</v>
      </c>
      <c r="V35" s="509">
        <v>0</v>
      </c>
      <c r="W35" s="509">
        <v>0</v>
      </c>
      <c r="X35" s="509">
        <v>3.9558999999999997E-2</v>
      </c>
    </row>
    <row r="36" spans="1:24" ht="18" customHeight="1" x14ac:dyDescent="0.5">
      <c r="A36" s="510" t="s">
        <v>135</v>
      </c>
      <c r="B36" s="511" t="s">
        <v>257</v>
      </c>
      <c r="C36" s="512">
        <v>186.17971299999999</v>
      </c>
      <c r="D36" s="512">
        <v>0.76084700000000005</v>
      </c>
      <c r="E36" s="512">
        <v>1.373864</v>
      </c>
      <c r="F36" s="512">
        <v>0.32253100000000001</v>
      </c>
      <c r="G36" s="512">
        <v>2.4655130000000001</v>
      </c>
      <c r="H36" s="512">
        <v>1.5576430000000001</v>
      </c>
      <c r="I36" s="512">
        <v>18.430087</v>
      </c>
      <c r="J36" s="512">
        <v>38.577432000000002</v>
      </c>
      <c r="K36" s="512">
        <v>0</v>
      </c>
      <c r="L36" s="512">
        <v>0</v>
      </c>
      <c r="M36" s="512">
        <v>0.151556</v>
      </c>
      <c r="N36" s="512">
        <v>0.79729099999999997</v>
      </c>
      <c r="O36" s="512">
        <v>0</v>
      </c>
      <c r="P36" s="512">
        <v>0</v>
      </c>
      <c r="Q36" s="512">
        <v>0</v>
      </c>
      <c r="R36" s="512">
        <v>5.0478690000000004</v>
      </c>
      <c r="S36" s="512">
        <v>115.10941800000001</v>
      </c>
      <c r="T36" s="512">
        <v>0.200875</v>
      </c>
      <c r="U36" s="512">
        <v>1.3144439999999999</v>
      </c>
      <c r="V36" s="512">
        <v>0</v>
      </c>
      <c r="W36" s="512">
        <v>0</v>
      </c>
      <c r="X36" s="512">
        <v>7.0343000000000003E-2</v>
      </c>
    </row>
    <row r="37" spans="1:24" ht="18" customHeight="1" x14ac:dyDescent="0.5">
      <c r="A37" s="507" t="s">
        <v>63</v>
      </c>
      <c r="B37" s="508" t="s">
        <v>299</v>
      </c>
      <c r="C37" s="509">
        <v>180.990049</v>
      </c>
      <c r="D37" s="509">
        <v>2.9647549999999998</v>
      </c>
      <c r="E37" s="509">
        <v>11.264467</v>
      </c>
      <c r="F37" s="509">
        <v>0.58147899999999997</v>
      </c>
      <c r="G37" s="509">
        <v>12.901032000000001</v>
      </c>
      <c r="H37" s="509">
        <v>14.967752000000001</v>
      </c>
      <c r="I37" s="509">
        <v>54.795257999999997</v>
      </c>
      <c r="J37" s="509">
        <v>29.080915000000001</v>
      </c>
      <c r="K37" s="509">
        <v>0</v>
      </c>
      <c r="L37" s="509">
        <v>0.55149400000000004</v>
      </c>
      <c r="M37" s="509">
        <v>0.52906799999999998</v>
      </c>
      <c r="N37" s="509">
        <v>0.58997999999999995</v>
      </c>
      <c r="O37" s="509">
        <v>1.1531E-2</v>
      </c>
      <c r="P37" s="509">
        <v>16.503021</v>
      </c>
      <c r="Q37" s="509">
        <v>0</v>
      </c>
      <c r="R37" s="509">
        <v>5.7964460000000004</v>
      </c>
      <c r="S37" s="509">
        <v>16.490030999999998</v>
      </c>
      <c r="T37" s="509">
        <v>9.9642239999999997</v>
      </c>
      <c r="U37" s="509">
        <v>0.25722200000000001</v>
      </c>
      <c r="V37" s="509">
        <v>0</v>
      </c>
      <c r="W37" s="509">
        <v>2.721975</v>
      </c>
      <c r="X37" s="509">
        <v>1.019398</v>
      </c>
    </row>
    <row r="38" spans="1:24" ht="18" customHeight="1" x14ac:dyDescent="0.5">
      <c r="A38" s="510" t="s">
        <v>45</v>
      </c>
      <c r="B38" s="511" t="s">
        <v>287</v>
      </c>
      <c r="C38" s="512">
        <v>173.408862</v>
      </c>
      <c r="D38" s="512">
        <v>2.1994210000000001</v>
      </c>
      <c r="E38" s="512">
        <v>4.0512280000000001</v>
      </c>
      <c r="F38" s="512">
        <v>1.3537840000000001</v>
      </c>
      <c r="G38" s="512">
        <v>0.12127400000000001</v>
      </c>
      <c r="H38" s="512">
        <v>0</v>
      </c>
      <c r="I38" s="512">
        <v>23.558326000000001</v>
      </c>
      <c r="J38" s="512">
        <v>118.295689</v>
      </c>
      <c r="K38" s="512">
        <v>0.16234999999999999</v>
      </c>
      <c r="L38" s="512">
        <v>0</v>
      </c>
      <c r="M38" s="512">
        <v>13.868859</v>
      </c>
      <c r="N38" s="512">
        <v>0.290711</v>
      </c>
      <c r="O38" s="512">
        <v>3.3630000000000001E-3</v>
      </c>
      <c r="P38" s="512">
        <v>0.60087299999999999</v>
      </c>
      <c r="Q38" s="512">
        <v>0</v>
      </c>
      <c r="R38" s="512">
        <v>5.9092529999999996</v>
      </c>
      <c r="S38" s="512">
        <v>1.4425399999999999</v>
      </c>
      <c r="T38" s="512">
        <v>1.482999</v>
      </c>
      <c r="U38" s="512">
        <v>1.2963000000000001E-2</v>
      </c>
      <c r="V38" s="512">
        <v>0</v>
      </c>
      <c r="W38" s="512">
        <v>3.8000000000000002E-4</v>
      </c>
      <c r="X38" s="512">
        <v>5.4851999999999998E-2</v>
      </c>
    </row>
    <row r="39" spans="1:24" ht="18" customHeight="1" x14ac:dyDescent="0.5">
      <c r="A39" s="507" t="s">
        <v>195</v>
      </c>
      <c r="B39" s="508" t="s">
        <v>290</v>
      </c>
      <c r="C39" s="509">
        <v>163.89516900000001</v>
      </c>
      <c r="D39" s="509">
        <v>0</v>
      </c>
      <c r="E39" s="509">
        <v>0.64827299999999999</v>
      </c>
      <c r="F39" s="509">
        <v>0</v>
      </c>
      <c r="G39" s="509">
        <v>0.88111099999999998</v>
      </c>
      <c r="H39" s="509">
        <v>1.083928</v>
      </c>
      <c r="I39" s="509">
        <v>14.663827</v>
      </c>
      <c r="J39" s="509">
        <v>10.985347000000001</v>
      </c>
      <c r="K39" s="509">
        <v>3.2174000000000001E-2</v>
      </c>
      <c r="L39" s="509">
        <v>6.5849999999999997E-3</v>
      </c>
      <c r="M39" s="509">
        <v>7.8743999999999995E-2</v>
      </c>
      <c r="N39" s="509">
        <v>5.7060089999999999</v>
      </c>
      <c r="O39" s="509">
        <v>0</v>
      </c>
      <c r="P39" s="509">
        <v>0.80796900000000005</v>
      </c>
      <c r="Q39" s="509">
        <v>4.5855E-2</v>
      </c>
      <c r="R39" s="509">
        <v>18.212216000000002</v>
      </c>
      <c r="S39" s="509">
        <v>74.806830000000005</v>
      </c>
      <c r="T39" s="509">
        <v>25.513148000000001</v>
      </c>
      <c r="U39" s="509">
        <v>9.4834080000000007</v>
      </c>
      <c r="V39" s="509">
        <v>0</v>
      </c>
      <c r="W39" s="509">
        <v>0.286993</v>
      </c>
      <c r="X39" s="509">
        <v>0.652752</v>
      </c>
    </row>
    <row r="40" spans="1:24" ht="18" customHeight="1" x14ac:dyDescent="0.5">
      <c r="A40" s="510" t="s">
        <v>49</v>
      </c>
      <c r="B40" s="511" t="s">
        <v>288</v>
      </c>
      <c r="C40" s="512">
        <v>148.21887799999999</v>
      </c>
      <c r="D40" s="512">
        <v>2.6223679999999998</v>
      </c>
      <c r="E40" s="512">
        <v>0</v>
      </c>
      <c r="F40" s="512">
        <v>0.21270600000000001</v>
      </c>
      <c r="G40" s="512">
        <v>7.592765</v>
      </c>
      <c r="H40" s="512">
        <v>0</v>
      </c>
      <c r="I40" s="512">
        <v>22.124238999999999</v>
      </c>
      <c r="J40" s="512">
        <v>115.26408000000001</v>
      </c>
      <c r="K40" s="512">
        <v>0</v>
      </c>
      <c r="L40" s="512">
        <v>0</v>
      </c>
      <c r="M40" s="512">
        <v>0</v>
      </c>
      <c r="N40" s="512">
        <v>9.6797999999999995E-2</v>
      </c>
      <c r="O40" s="512">
        <v>0</v>
      </c>
      <c r="P40" s="512">
        <v>0</v>
      </c>
      <c r="Q40" s="512">
        <v>0</v>
      </c>
      <c r="R40" s="512">
        <v>0</v>
      </c>
      <c r="S40" s="512">
        <v>0.30472399999999999</v>
      </c>
      <c r="T40" s="512">
        <v>0</v>
      </c>
      <c r="U40" s="512">
        <v>0</v>
      </c>
      <c r="V40" s="512">
        <v>0</v>
      </c>
      <c r="W40" s="512">
        <v>0</v>
      </c>
      <c r="X40" s="512">
        <v>1.1969999999999999E-3</v>
      </c>
    </row>
    <row r="41" spans="1:24" ht="18" customHeight="1" x14ac:dyDescent="0.5">
      <c r="A41" s="507" t="s">
        <v>37</v>
      </c>
      <c r="B41" s="508" t="s">
        <v>295</v>
      </c>
      <c r="C41" s="509">
        <v>146.55744799999999</v>
      </c>
      <c r="D41" s="509">
        <v>3.2499999999999999E-3</v>
      </c>
      <c r="E41" s="509">
        <v>0.16562299999999999</v>
      </c>
      <c r="F41" s="509">
        <v>0</v>
      </c>
      <c r="G41" s="509">
        <v>0.52460499999999999</v>
      </c>
      <c r="H41" s="509">
        <v>0</v>
      </c>
      <c r="I41" s="509">
        <v>11.337108000000001</v>
      </c>
      <c r="J41" s="509">
        <v>126.327225</v>
      </c>
      <c r="K41" s="509">
        <v>0.10116</v>
      </c>
      <c r="L41" s="509">
        <v>0</v>
      </c>
      <c r="M41" s="509">
        <v>0.26026899999999997</v>
      </c>
      <c r="N41" s="509">
        <v>0.318859</v>
      </c>
      <c r="O41" s="509">
        <v>0</v>
      </c>
      <c r="P41" s="509">
        <v>1.0045999999999999E-2</v>
      </c>
      <c r="Q41" s="509">
        <v>0</v>
      </c>
      <c r="R41" s="509">
        <v>5.3420490000000003</v>
      </c>
      <c r="S41" s="509">
        <v>1.1626080000000001</v>
      </c>
      <c r="T41" s="509">
        <v>0.51500000000000001</v>
      </c>
      <c r="U41" s="509">
        <v>0.28409800000000002</v>
      </c>
      <c r="V41" s="509">
        <v>0</v>
      </c>
      <c r="W41" s="509">
        <v>2.6485999999999999E-2</v>
      </c>
      <c r="X41" s="509">
        <v>0.179063</v>
      </c>
    </row>
    <row r="42" spans="1:24" ht="18" customHeight="1" x14ac:dyDescent="0.5">
      <c r="A42" s="510" t="s">
        <v>143</v>
      </c>
      <c r="B42" s="511" t="s">
        <v>330</v>
      </c>
      <c r="C42" s="512">
        <v>145.716497</v>
      </c>
      <c r="D42" s="512">
        <v>0</v>
      </c>
      <c r="E42" s="512">
        <v>0</v>
      </c>
      <c r="F42" s="512">
        <v>0</v>
      </c>
      <c r="G42" s="512">
        <v>0</v>
      </c>
      <c r="H42" s="512">
        <v>6.2926999999999997E-2</v>
      </c>
      <c r="I42" s="512">
        <v>139.53091499999999</v>
      </c>
      <c r="J42" s="512">
        <v>2.8190900000000001</v>
      </c>
      <c r="K42" s="512">
        <v>0</v>
      </c>
      <c r="L42" s="512">
        <v>0</v>
      </c>
      <c r="M42" s="512">
        <v>0</v>
      </c>
      <c r="N42" s="512">
        <v>0</v>
      </c>
      <c r="O42" s="512">
        <v>0</v>
      </c>
      <c r="P42" s="512">
        <v>0</v>
      </c>
      <c r="Q42" s="512">
        <v>0</v>
      </c>
      <c r="R42" s="512">
        <v>0</v>
      </c>
      <c r="S42" s="512">
        <v>3.2835640000000001</v>
      </c>
      <c r="T42" s="512">
        <v>0.02</v>
      </c>
      <c r="U42" s="512">
        <v>0</v>
      </c>
      <c r="V42" s="512">
        <v>0</v>
      </c>
      <c r="W42" s="512">
        <v>0</v>
      </c>
      <c r="X42" s="512">
        <v>0</v>
      </c>
    </row>
    <row r="43" spans="1:24" ht="18" customHeight="1" x14ac:dyDescent="0.5">
      <c r="A43" s="507" t="s">
        <v>53</v>
      </c>
      <c r="B43" s="508" t="s">
        <v>307</v>
      </c>
      <c r="C43" s="509">
        <v>144.612784</v>
      </c>
      <c r="D43" s="509">
        <v>0.60122500000000001</v>
      </c>
      <c r="E43" s="509">
        <v>6.7669999999999996E-3</v>
      </c>
      <c r="F43" s="509">
        <v>0</v>
      </c>
      <c r="G43" s="509">
        <v>7.6044E-2</v>
      </c>
      <c r="H43" s="509">
        <v>0</v>
      </c>
      <c r="I43" s="509">
        <v>0.101978</v>
      </c>
      <c r="J43" s="509">
        <v>1.5631459999999999</v>
      </c>
      <c r="K43" s="509">
        <v>0.30631199999999997</v>
      </c>
      <c r="L43" s="509">
        <v>0</v>
      </c>
      <c r="M43" s="509">
        <v>0</v>
      </c>
      <c r="N43" s="509">
        <v>5.0020000000000004E-3</v>
      </c>
      <c r="O43" s="509">
        <v>1.0449999999999999E-2</v>
      </c>
      <c r="P43" s="509">
        <v>0</v>
      </c>
      <c r="Q43" s="509">
        <v>11.545707999999999</v>
      </c>
      <c r="R43" s="509">
        <v>1.996653</v>
      </c>
      <c r="S43" s="509">
        <v>94.697783999999999</v>
      </c>
      <c r="T43" s="509">
        <v>33.634459999999997</v>
      </c>
      <c r="U43" s="509">
        <v>6.3981999999999997E-2</v>
      </c>
      <c r="V43" s="509">
        <v>0</v>
      </c>
      <c r="W43" s="509">
        <v>1.799E-3</v>
      </c>
      <c r="X43" s="509">
        <v>1.4729999999999999E-3</v>
      </c>
    </row>
    <row r="44" spans="1:24" ht="18" customHeight="1" x14ac:dyDescent="0.5">
      <c r="A44" s="510" t="s">
        <v>202</v>
      </c>
      <c r="B44" s="511" t="s">
        <v>269</v>
      </c>
      <c r="C44" s="512">
        <v>137.975765</v>
      </c>
      <c r="D44" s="512">
        <v>5.0730000000000003E-3</v>
      </c>
      <c r="E44" s="512">
        <v>0.85844699999999996</v>
      </c>
      <c r="F44" s="512">
        <v>0</v>
      </c>
      <c r="G44" s="512">
        <v>9.7520000000000003E-3</v>
      </c>
      <c r="H44" s="512">
        <v>12.270189</v>
      </c>
      <c r="I44" s="512">
        <v>2.7580049999999998</v>
      </c>
      <c r="J44" s="512">
        <v>75.256135999999998</v>
      </c>
      <c r="K44" s="512">
        <v>0.30735200000000001</v>
      </c>
      <c r="L44" s="512">
        <v>0</v>
      </c>
      <c r="M44" s="512">
        <v>4.95E-4</v>
      </c>
      <c r="N44" s="512">
        <v>1.751349</v>
      </c>
      <c r="O44" s="512">
        <v>0</v>
      </c>
      <c r="P44" s="512">
        <v>2.5984E-2</v>
      </c>
      <c r="Q44" s="512">
        <v>0</v>
      </c>
      <c r="R44" s="512">
        <v>19.658922</v>
      </c>
      <c r="S44" s="512">
        <v>8.1552170000000004</v>
      </c>
      <c r="T44" s="512">
        <v>13.248450999999999</v>
      </c>
      <c r="U44" s="512">
        <v>7.6006000000000004E-2</v>
      </c>
      <c r="V44" s="512">
        <v>0</v>
      </c>
      <c r="W44" s="512">
        <v>3.3998249999999999</v>
      </c>
      <c r="X44" s="512">
        <v>0.19456300000000001</v>
      </c>
    </row>
    <row r="45" spans="1:24" ht="18" customHeight="1" x14ac:dyDescent="0.5">
      <c r="A45" s="507" t="s">
        <v>42</v>
      </c>
      <c r="B45" s="508" t="s">
        <v>282</v>
      </c>
      <c r="C45" s="509">
        <v>127.194704</v>
      </c>
      <c r="D45" s="509">
        <v>0.105625</v>
      </c>
      <c r="E45" s="509">
        <v>0.25267899999999999</v>
      </c>
      <c r="F45" s="509">
        <v>0</v>
      </c>
      <c r="G45" s="509">
        <v>8.9883769999999998</v>
      </c>
      <c r="H45" s="509">
        <v>2.8743750000000001</v>
      </c>
      <c r="I45" s="509">
        <v>3.659214</v>
      </c>
      <c r="J45" s="509">
        <v>103.264555</v>
      </c>
      <c r="K45" s="509">
        <v>0</v>
      </c>
      <c r="L45" s="509">
        <v>0.95216699999999999</v>
      </c>
      <c r="M45" s="509">
        <v>0.115191</v>
      </c>
      <c r="N45" s="509">
        <v>0.41874600000000001</v>
      </c>
      <c r="O45" s="509">
        <v>0</v>
      </c>
      <c r="P45" s="509">
        <v>0</v>
      </c>
      <c r="Q45" s="509">
        <v>0</v>
      </c>
      <c r="R45" s="509">
        <v>5.1437419999999996</v>
      </c>
      <c r="S45" s="509">
        <v>1.3296600000000001</v>
      </c>
      <c r="T45" s="509">
        <v>0</v>
      </c>
      <c r="U45" s="509">
        <v>0</v>
      </c>
      <c r="V45" s="509">
        <v>0</v>
      </c>
      <c r="W45" s="509">
        <v>0</v>
      </c>
      <c r="X45" s="509">
        <v>9.0371999999999994E-2</v>
      </c>
    </row>
    <row r="46" spans="1:24" ht="18" customHeight="1" x14ac:dyDescent="0.5">
      <c r="A46" s="510" t="s">
        <v>193</v>
      </c>
      <c r="B46" s="511" t="s">
        <v>261</v>
      </c>
      <c r="C46" s="512">
        <v>122.878441</v>
      </c>
      <c r="D46" s="512">
        <v>6.0759999999999998E-3</v>
      </c>
      <c r="E46" s="512">
        <v>0.64177499999999998</v>
      </c>
      <c r="F46" s="512">
        <v>0</v>
      </c>
      <c r="G46" s="512">
        <v>0.76356000000000002</v>
      </c>
      <c r="H46" s="512">
        <v>2.5563470000000001</v>
      </c>
      <c r="I46" s="512">
        <v>103.51797999999999</v>
      </c>
      <c r="J46" s="512">
        <v>8.7220220000000008</v>
      </c>
      <c r="K46" s="512">
        <v>1.255717</v>
      </c>
      <c r="L46" s="512">
        <v>1.838E-3</v>
      </c>
      <c r="M46" s="512">
        <v>0.120111</v>
      </c>
      <c r="N46" s="512">
        <v>1.083566</v>
      </c>
      <c r="O46" s="512">
        <v>0</v>
      </c>
      <c r="P46" s="512">
        <v>0.131548</v>
      </c>
      <c r="Q46" s="512">
        <v>0</v>
      </c>
      <c r="R46" s="512">
        <v>1.0524279999999999</v>
      </c>
      <c r="S46" s="512">
        <v>2.8027929999999999</v>
      </c>
      <c r="T46" s="512">
        <v>0.12674099999999999</v>
      </c>
      <c r="U46" s="512">
        <v>0</v>
      </c>
      <c r="V46" s="512">
        <v>1E-4</v>
      </c>
      <c r="W46" s="512">
        <v>5.3569999999999998E-3</v>
      </c>
      <c r="X46" s="512">
        <v>9.0482999999999994E-2</v>
      </c>
    </row>
    <row r="47" spans="1:24" ht="18" customHeight="1" x14ac:dyDescent="0.5">
      <c r="A47" s="507" t="s">
        <v>55</v>
      </c>
      <c r="B47" s="508" t="s">
        <v>298</v>
      </c>
      <c r="C47" s="509">
        <v>108.25976199999999</v>
      </c>
      <c r="D47" s="509">
        <v>0.74984600000000001</v>
      </c>
      <c r="E47" s="509">
        <v>0</v>
      </c>
      <c r="F47" s="509">
        <v>0</v>
      </c>
      <c r="G47" s="509">
        <v>1.1838249999999999</v>
      </c>
      <c r="H47" s="509">
        <v>0</v>
      </c>
      <c r="I47" s="509">
        <v>2.5734940000000002</v>
      </c>
      <c r="J47" s="509">
        <v>73.149731000000003</v>
      </c>
      <c r="K47" s="509">
        <v>0</v>
      </c>
      <c r="L47" s="509">
        <v>0</v>
      </c>
      <c r="M47" s="509">
        <v>0.37637999999999999</v>
      </c>
      <c r="N47" s="509">
        <v>0</v>
      </c>
      <c r="O47" s="509">
        <v>0</v>
      </c>
      <c r="P47" s="509">
        <v>0.15592300000000001</v>
      </c>
      <c r="Q47" s="509">
        <v>0</v>
      </c>
      <c r="R47" s="509">
        <v>18.815408999999999</v>
      </c>
      <c r="S47" s="509">
        <v>1.1625350000000001</v>
      </c>
      <c r="T47" s="509">
        <v>9.55077</v>
      </c>
      <c r="U47" s="509">
        <v>0</v>
      </c>
      <c r="V47" s="509">
        <v>0</v>
      </c>
      <c r="W47" s="509">
        <v>0.44878800000000002</v>
      </c>
      <c r="X47" s="509">
        <v>9.3059000000000003E-2</v>
      </c>
    </row>
    <row r="48" spans="1:24" ht="18" customHeight="1" x14ac:dyDescent="0.5">
      <c r="A48" s="510" t="s">
        <v>39</v>
      </c>
      <c r="B48" s="511" t="s">
        <v>275</v>
      </c>
      <c r="C48" s="512">
        <v>106.96071999999999</v>
      </c>
      <c r="D48" s="512">
        <v>0.50064600000000004</v>
      </c>
      <c r="E48" s="512">
        <v>0.60870999999999997</v>
      </c>
      <c r="F48" s="512">
        <v>0</v>
      </c>
      <c r="G48" s="512">
        <v>0.14480299999999999</v>
      </c>
      <c r="H48" s="512">
        <v>0</v>
      </c>
      <c r="I48" s="512">
        <v>2.7165240000000002</v>
      </c>
      <c r="J48" s="512">
        <v>0.22300800000000001</v>
      </c>
      <c r="K48" s="512">
        <v>2.8944000000000001E-2</v>
      </c>
      <c r="L48" s="512">
        <v>0</v>
      </c>
      <c r="M48" s="512">
        <v>1.0007E-2</v>
      </c>
      <c r="N48" s="512">
        <v>0.557925</v>
      </c>
      <c r="O48" s="512">
        <v>0</v>
      </c>
      <c r="P48" s="512">
        <v>2.6994000000000001E-2</v>
      </c>
      <c r="Q48" s="512">
        <v>0</v>
      </c>
      <c r="R48" s="512">
        <v>84.918627000000001</v>
      </c>
      <c r="S48" s="512">
        <v>4.7569749999999997</v>
      </c>
      <c r="T48" s="512">
        <v>12.326387</v>
      </c>
      <c r="U48" s="512">
        <v>0.11559</v>
      </c>
      <c r="V48" s="512">
        <v>0</v>
      </c>
      <c r="W48" s="512">
        <v>4.8040000000000001E-3</v>
      </c>
      <c r="X48" s="512">
        <v>2.0775999999999999E-2</v>
      </c>
    </row>
    <row r="49" spans="1:24" ht="18" customHeight="1" x14ac:dyDescent="0.5">
      <c r="A49" s="507" t="s">
        <v>197</v>
      </c>
      <c r="B49" s="508" t="s">
        <v>297</v>
      </c>
      <c r="C49" s="509">
        <v>89.722855999999993</v>
      </c>
      <c r="D49" s="509">
        <v>3.0509999999999999E-3</v>
      </c>
      <c r="E49" s="509">
        <v>0.452098</v>
      </c>
      <c r="F49" s="509">
        <v>0</v>
      </c>
      <c r="G49" s="509">
        <v>0</v>
      </c>
      <c r="H49" s="509">
        <v>4.8151330000000003</v>
      </c>
      <c r="I49" s="509">
        <v>70.215226000000001</v>
      </c>
      <c r="J49" s="509">
        <v>2.3825759999999998</v>
      </c>
      <c r="K49" s="509">
        <v>0</v>
      </c>
      <c r="L49" s="509">
        <v>0</v>
      </c>
      <c r="M49" s="509">
        <v>0</v>
      </c>
      <c r="N49" s="509">
        <v>1.031256</v>
      </c>
      <c r="O49" s="509">
        <v>0</v>
      </c>
      <c r="P49" s="509">
        <v>0</v>
      </c>
      <c r="Q49" s="509">
        <v>9.0688750000000002</v>
      </c>
      <c r="R49" s="509">
        <v>0</v>
      </c>
      <c r="S49" s="509">
        <v>0.11386</v>
      </c>
      <c r="T49" s="509">
        <v>0.54325999999999997</v>
      </c>
      <c r="U49" s="509">
        <v>1.0782480000000001</v>
      </c>
      <c r="V49" s="509">
        <v>0</v>
      </c>
      <c r="W49" s="509">
        <v>0</v>
      </c>
      <c r="X49" s="509">
        <v>1.9272999999999998E-2</v>
      </c>
    </row>
    <row r="50" spans="1:24" ht="18" customHeight="1" x14ac:dyDescent="0.5">
      <c r="A50" s="510" t="s">
        <v>38</v>
      </c>
      <c r="B50" s="511" t="s">
        <v>251</v>
      </c>
      <c r="C50" s="512">
        <v>82.150813999999997</v>
      </c>
      <c r="D50" s="512">
        <v>0</v>
      </c>
      <c r="E50" s="512">
        <v>0</v>
      </c>
      <c r="F50" s="512">
        <v>0</v>
      </c>
      <c r="G50" s="512">
        <v>0</v>
      </c>
      <c r="H50" s="512">
        <v>3.7658749999999999</v>
      </c>
      <c r="I50" s="512">
        <v>2.1824889999999999</v>
      </c>
      <c r="J50" s="512">
        <v>67.926996000000003</v>
      </c>
      <c r="K50" s="512">
        <v>0</v>
      </c>
      <c r="L50" s="512">
        <v>0</v>
      </c>
      <c r="M50" s="512">
        <v>5.8600000000000004E-4</v>
      </c>
      <c r="N50" s="512">
        <v>1.5353060000000001</v>
      </c>
      <c r="O50" s="512">
        <v>0</v>
      </c>
      <c r="P50" s="512">
        <v>0</v>
      </c>
      <c r="Q50" s="512">
        <v>0</v>
      </c>
      <c r="R50" s="512">
        <v>0.28503899999999999</v>
      </c>
      <c r="S50" s="512">
        <v>0.57838100000000003</v>
      </c>
      <c r="T50" s="512">
        <v>5.6944970000000001</v>
      </c>
      <c r="U50" s="512">
        <v>0.17167099999999999</v>
      </c>
      <c r="V50" s="512">
        <v>0</v>
      </c>
      <c r="W50" s="512">
        <v>7.9240000000000005E-3</v>
      </c>
      <c r="X50" s="512">
        <v>2.0509999999999999E-3</v>
      </c>
    </row>
    <row r="51" spans="1:24" ht="18" customHeight="1" x14ac:dyDescent="0.5">
      <c r="A51" s="507" t="s">
        <v>134</v>
      </c>
      <c r="B51" s="508" t="s">
        <v>285</v>
      </c>
      <c r="C51" s="509">
        <v>80.811587000000003</v>
      </c>
      <c r="D51" s="509">
        <v>0</v>
      </c>
      <c r="E51" s="509">
        <v>0.31146000000000001</v>
      </c>
      <c r="F51" s="509">
        <v>0</v>
      </c>
      <c r="G51" s="509">
        <v>13.485913</v>
      </c>
      <c r="H51" s="509">
        <v>17.339445000000001</v>
      </c>
      <c r="I51" s="509">
        <v>14.479335000000001</v>
      </c>
      <c r="J51" s="509">
        <v>34.037019999999998</v>
      </c>
      <c r="K51" s="509">
        <v>2.5250000000000002E-2</v>
      </c>
      <c r="L51" s="509">
        <v>0</v>
      </c>
      <c r="M51" s="509">
        <v>0.17549999999999999</v>
      </c>
      <c r="N51" s="509">
        <v>0.186553</v>
      </c>
      <c r="O51" s="509">
        <v>0</v>
      </c>
      <c r="P51" s="509">
        <v>0</v>
      </c>
      <c r="Q51" s="509">
        <v>0</v>
      </c>
      <c r="R51" s="509">
        <v>0</v>
      </c>
      <c r="S51" s="509">
        <v>8.7277999999999994E-2</v>
      </c>
      <c r="T51" s="509">
        <v>0</v>
      </c>
      <c r="U51" s="509">
        <v>0</v>
      </c>
      <c r="V51" s="509">
        <v>0</v>
      </c>
      <c r="W51" s="509">
        <v>0</v>
      </c>
      <c r="X51" s="509">
        <v>0.68383300000000002</v>
      </c>
    </row>
    <row r="52" spans="1:24" ht="18" customHeight="1" x14ac:dyDescent="0.5">
      <c r="A52" s="510" t="s">
        <v>41</v>
      </c>
      <c r="B52" s="511" t="s">
        <v>276</v>
      </c>
      <c r="C52" s="512">
        <v>65.869439</v>
      </c>
      <c r="D52" s="512">
        <v>0.16723099999999999</v>
      </c>
      <c r="E52" s="512">
        <v>0.133825</v>
      </c>
      <c r="F52" s="512">
        <v>0</v>
      </c>
      <c r="G52" s="512">
        <v>12.146564</v>
      </c>
      <c r="H52" s="512">
        <v>3.2250000000000001</v>
      </c>
      <c r="I52" s="512">
        <v>9.6278640000000006</v>
      </c>
      <c r="J52" s="512">
        <v>39.872869000000001</v>
      </c>
      <c r="K52" s="512">
        <v>0</v>
      </c>
      <c r="L52" s="512">
        <v>0</v>
      </c>
      <c r="M52" s="512">
        <v>0</v>
      </c>
      <c r="N52" s="512">
        <v>0</v>
      </c>
      <c r="O52" s="512">
        <v>0</v>
      </c>
      <c r="P52" s="512">
        <v>0.102633</v>
      </c>
      <c r="Q52" s="512">
        <v>0</v>
      </c>
      <c r="R52" s="512">
        <v>3.3458000000000002E-2</v>
      </c>
      <c r="S52" s="512">
        <v>0.421541</v>
      </c>
      <c r="T52" s="512">
        <v>0.13</v>
      </c>
      <c r="U52" s="512">
        <v>0</v>
      </c>
      <c r="V52" s="512">
        <v>0</v>
      </c>
      <c r="W52" s="512">
        <v>0</v>
      </c>
      <c r="X52" s="512">
        <v>8.4539999999999997E-3</v>
      </c>
    </row>
    <row r="53" spans="1:24" ht="18" customHeight="1" x14ac:dyDescent="0.5">
      <c r="A53" s="507" t="s">
        <v>27</v>
      </c>
      <c r="B53" s="508" t="s">
        <v>247</v>
      </c>
      <c r="C53" s="509">
        <v>47.662143999999998</v>
      </c>
      <c r="D53" s="509">
        <v>5.0749999999999997E-3</v>
      </c>
      <c r="E53" s="509">
        <v>1.65E-3</v>
      </c>
      <c r="F53" s="509">
        <v>0</v>
      </c>
      <c r="G53" s="509">
        <v>0</v>
      </c>
      <c r="H53" s="509">
        <v>0</v>
      </c>
      <c r="I53" s="509">
        <v>4.3861280000000002</v>
      </c>
      <c r="J53" s="509">
        <v>5.8244509999999998</v>
      </c>
      <c r="K53" s="509">
        <v>2.8800000000000002E-3</v>
      </c>
      <c r="L53" s="509">
        <v>0</v>
      </c>
      <c r="M53" s="509">
        <v>0</v>
      </c>
      <c r="N53" s="509">
        <v>0</v>
      </c>
      <c r="O53" s="509">
        <v>0</v>
      </c>
      <c r="P53" s="509">
        <v>1.2999999999999999E-5</v>
      </c>
      <c r="Q53" s="509">
        <v>0</v>
      </c>
      <c r="R53" s="509">
        <v>35.448701</v>
      </c>
      <c r="S53" s="509">
        <v>1.1977120000000001</v>
      </c>
      <c r="T53" s="509">
        <v>0.58740599999999998</v>
      </c>
      <c r="U53" s="509">
        <v>0.20332800000000001</v>
      </c>
      <c r="V53" s="509">
        <v>0</v>
      </c>
      <c r="W53" s="509">
        <v>3.4999999999999997E-5</v>
      </c>
      <c r="X53" s="509">
        <v>4.764E-3</v>
      </c>
    </row>
    <row r="54" spans="1:24" ht="18" customHeight="1" x14ac:dyDescent="0.5">
      <c r="A54" s="510" t="s">
        <v>56</v>
      </c>
      <c r="B54" s="511" t="s">
        <v>293</v>
      </c>
      <c r="C54" s="512">
        <v>45.809507000000004</v>
      </c>
      <c r="D54" s="512">
        <v>0.81274800000000003</v>
      </c>
      <c r="E54" s="512">
        <v>2.469592</v>
      </c>
      <c r="F54" s="512">
        <v>0</v>
      </c>
      <c r="G54" s="512">
        <v>5.6122480000000001</v>
      </c>
      <c r="H54" s="512">
        <v>0</v>
      </c>
      <c r="I54" s="512">
        <v>6.3183410000000002</v>
      </c>
      <c r="J54" s="512">
        <v>13.783594000000001</v>
      </c>
      <c r="K54" s="512">
        <v>0</v>
      </c>
      <c r="L54" s="512">
        <v>0</v>
      </c>
      <c r="M54" s="512">
        <v>6.7751739999999998</v>
      </c>
      <c r="N54" s="512">
        <v>0.224574</v>
      </c>
      <c r="O54" s="512">
        <v>0</v>
      </c>
      <c r="P54" s="512">
        <v>6.6000000000000003E-2</v>
      </c>
      <c r="Q54" s="512">
        <v>0</v>
      </c>
      <c r="R54" s="512">
        <v>4.1148449999999999</v>
      </c>
      <c r="S54" s="512">
        <v>2.1248360000000002</v>
      </c>
      <c r="T54" s="512">
        <v>3.4407030000000001</v>
      </c>
      <c r="U54" s="512">
        <v>0</v>
      </c>
      <c r="V54" s="512">
        <v>0</v>
      </c>
      <c r="W54" s="512">
        <v>2.1699E-2</v>
      </c>
      <c r="X54" s="512">
        <v>4.5154E-2</v>
      </c>
    </row>
    <row r="55" spans="1:24" ht="18" customHeight="1" x14ac:dyDescent="0.5">
      <c r="A55" s="507" t="s">
        <v>57</v>
      </c>
      <c r="B55" s="508" t="s">
        <v>300</v>
      </c>
      <c r="C55" s="509">
        <v>43.945410000000003</v>
      </c>
      <c r="D55" s="509">
        <v>0.98953400000000002</v>
      </c>
      <c r="E55" s="509">
        <v>0.25704900000000003</v>
      </c>
      <c r="F55" s="509">
        <v>1.2573380000000001</v>
      </c>
      <c r="G55" s="509">
        <v>4.300522</v>
      </c>
      <c r="H55" s="509">
        <v>1.8720000000000001E-2</v>
      </c>
      <c r="I55" s="509">
        <v>18.171035</v>
      </c>
      <c r="J55" s="509">
        <v>14.290614</v>
      </c>
      <c r="K55" s="509">
        <v>0</v>
      </c>
      <c r="L55" s="509">
        <v>0</v>
      </c>
      <c r="M55" s="509">
        <v>0.34843499999999999</v>
      </c>
      <c r="N55" s="509">
        <v>0</v>
      </c>
      <c r="O55" s="509">
        <v>0</v>
      </c>
      <c r="P55" s="509">
        <v>1.367526</v>
      </c>
      <c r="Q55" s="509">
        <v>0</v>
      </c>
      <c r="R55" s="509">
        <v>1.9418960000000001</v>
      </c>
      <c r="S55" s="509">
        <v>0.81783600000000001</v>
      </c>
      <c r="T55" s="509">
        <v>4.2659999999999997E-2</v>
      </c>
      <c r="U55" s="509">
        <v>0</v>
      </c>
      <c r="V55" s="509">
        <v>0</v>
      </c>
      <c r="W55" s="509">
        <v>6.0000000000000002E-5</v>
      </c>
      <c r="X55" s="509">
        <v>0.14218600000000001</v>
      </c>
    </row>
    <row r="56" spans="1:24" ht="18" customHeight="1" x14ac:dyDescent="0.5">
      <c r="A56" s="510" t="s">
        <v>207</v>
      </c>
      <c r="B56" s="511" t="s">
        <v>317</v>
      </c>
      <c r="C56" s="512">
        <v>41.494591</v>
      </c>
      <c r="D56" s="512">
        <v>8.2544520000000006</v>
      </c>
      <c r="E56" s="512">
        <v>0.88452299999999995</v>
      </c>
      <c r="F56" s="512">
        <v>0</v>
      </c>
      <c r="G56" s="512">
        <v>4.8618600000000001</v>
      </c>
      <c r="H56" s="512">
        <v>0</v>
      </c>
      <c r="I56" s="512">
        <v>0.13414499999999999</v>
      </c>
      <c r="J56" s="512">
        <v>16.127686000000001</v>
      </c>
      <c r="K56" s="512">
        <v>0</v>
      </c>
      <c r="L56" s="512">
        <v>0</v>
      </c>
      <c r="M56" s="512">
        <v>1.7338169999999999</v>
      </c>
      <c r="N56" s="512">
        <v>0.74744699999999997</v>
      </c>
      <c r="O56" s="512">
        <v>0</v>
      </c>
      <c r="P56" s="512">
        <v>0</v>
      </c>
      <c r="Q56" s="512">
        <v>0</v>
      </c>
      <c r="R56" s="512">
        <v>1.277973</v>
      </c>
      <c r="S56" s="512">
        <v>1.856943</v>
      </c>
      <c r="T56" s="512">
        <v>0</v>
      </c>
      <c r="U56" s="512">
        <v>5.6083769999999999</v>
      </c>
      <c r="V56" s="512">
        <v>0</v>
      </c>
      <c r="W56" s="512">
        <v>0</v>
      </c>
      <c r="X56" s="512">
        <v>7.3689999999999997E-3</v>
      </c>
    </row>
    <row r="57" spans="1:24" ht="18" customHeight="1" x14ac:dyDescent="0.5">
      <c r="A57" s="507" t="s">
        <v>71</v>
      </c>
      <c r="B57" s="508" t="s">
        <v>303</v>
      </c>
      <c r="C57" s="509">
        <v>39.199561000000003</v>
      </c>
      <c r="D57" s="509">
        <v>1.430231</v>
      </c>
      <c r="E57" s="509">
        <v>1.4874E-2</v>
      </c>
      <c r="F57" s="509">
        <v>0</v>
      </c>
      <c r="G57" s="509">
        <v>0.52843600000000002</v>
      </c>
      <c r="H57" s="509">
        <v>0</v>
      </c>
      <c r="I57" s="509">
        <v>1.9762500000000001</v>
      </c>
      <c r="J57" s="509">
        <v>32.609696</v>
      </c>
      <c r="K57" s="509">
        <v>0</v>
      </c>
      <c r="L57" s="509">
        <v>0</v>
      </c>
      <c r="M57" s="509">
        <v>3.2699999999999999E-3</v>
      </c>
      <c r="N57" s="509">
        <v>0.42449300000000001</v>
      </c>
      <c r="O57" s="509">
        <v>0</v>
      </c>
      <c r="P57" s="509">
        <v>0</v>
      </c>
      <c r="Q57" s="509">
        <v>0</v>
      </c>
      <c r="R57" s="509">
        <v>2.1037919999999999</v>
      </c>
      <c r="S57" s="509">
        <v>2.1198999999999999E-2</v>
      </c>
      <c r="T57" s="509">
        <v>0</v>
      </c>
      <c r="U57" s="509">
        <v>0</v>
      </c>
      <c r="V57" s="509">
        <v>0</v>
      </c>
      <c r="W57" s="509">
        <v>7.2319999999999995E-2</v>
      </c>
      <c r="X57" s="509">
        <v>1.4999999999999999E-2</v>
      </c>
    </row>
    <row r="58" spans="1:24" ht="18" customHeight="1" x14ac:dyDescent="0.5">
      <c r="A58" s="510" t="s">
        <v>58</v>
      </c>
      <c r="B58" s="511" t="s">
        <v>302</v>
      </c>
      <c r="C58" s="512">
        <v>38.477018000000001</v>
      </c>
      <c r="D58" s="512">
        <v>0.47377000000000002</v>
      </c>
      <c r="E58" s="512">
        <v>1E-3</v>
      </c>
      <c r="F58" s="512">
        <v>0</v>
      </c>
      <c r="G58" s="512">
        <v>1.138144</v>
      </c>
      <c r="H58" s="512">
        <v>0</v>
      </c>
      <c r="I58" s="512">
        <v>1.33755</v>
      </c>
      <c r="J58" s="512">
        <v>34.460073000000001</v>
      </c>
      <c r="K58" s="512">
        <v>0</v>
      </c>
      <c r="L58" s="512">
        <v>0</v>
      </c>
      <c r="M58" s="512">
        <v>2E-3</v>
      </c>
      <c r="N58" s="512">
        <v>1.37E-2</v>
      </c>
      <c r="O58" s="512">
        <v>0</v>
      </c>
      <c r="P58" s="512">
        <v>1E-3</v>
      </c>
      <c r="Q58" s="512">
        <v>0</v>
      </c>
      <c r="R58" s="512">
        <v>0</v>
      </c>
      <c r="S58" s="512">
        <v>0.10942499999999999</v>
      </c>
      <c r="T58" s="512">
        <v>0.90576999999999996</v>
      </c>
      <c r="U58" s="512">
        <v>0</v>
      </c>
      <c r="V58" s="512">
        <v>0</v>
      </c>
      <c r="W58" s="512">
        <v>0</v>
      </c>
      <c r="X58" s="512">
        <v>3.4585999999999999E-2</v>
      </c>
    </row>
    <row r="59" spans="1:24" ht="18" customHeight="1" x14ac:dyDescent="0.5">
      <c r="A59" s="507" t="s">
        <v>30</v>
      </c>
      <c r="B59" s="508" t="s">
        <v>255</v>
      </c>
      <c r="C59" s="509">
        <v>32.632382999999997</v>
      </c>
      <c r="D59" s="509">
        <v>0.18302099999999999</v>
      </c>
      <c r="E59" s="509">
        <v>0</v>
      </c>
      <c r="F59" s="509">
        <v>0</v>
      </c>
      <c r="G59" s="509">
        <v>0.21202599999999999</v>
      </c>
      <c r="H59" s="509">
        <v>0.106073</v>
      </c>
      <c r="I59" s="509">
        <v>0.102314</v>
      </c>
      <c r="J59" s="509">
        <v>22.914732000000001</v>
      </c>
      <c r="K59" s="509">
        <v>0</v>
      </c>
      <c r="L59" s="509">
        <v>0</v>
      </c>
      <c r="M59" s="509">
        <v>0</v>
      </c>
      <c r="N59" s="509">
        <v>0</v>
      </c>
      <c r="O59" s="509">
        <v>0</v>
      </c>
      <c r="P59" s="509">
        <v>0.61799300000000001</v>
      </c>
      <c r="Q59" s="509">
        <v>0</v>
      </c>
      <c r="R59" s="509">
        <v>6.9391350000000003</v>
      </c>
      <c r="S59" s="509">
        <v>1.5441240000000001</v>
      </c>
      <c r="T59" s="509">
        <v>1.2914E-2</v>
      </c>
      <c r="U59" s="509">
        <v>0</v>
      </c>
      <c r="V59" s="509">
        <v>0</v>
      </c>
      <c r="W59" s="509">
        <v>0</v>
      </c>
      <c r="X59" s="509">
        <v>5.1E-5</v>
      </c>
    </row>
    <row r="60" spans="1:24" ht="18" customHeight="1" x14ac:dyDescent="0.5">
      <c r="A60" s="510" t="s">
        <v>146</v>
      </c>
      <c r="B60" s="511" t="s">
        <v>312</v>
      </c>
      <c r="C60" s="512">
        <v>25.170103000000001</v>
      </c>
      <c r="D60" s="512">
        <v>5.0549999999999996E-3</v>
      </c>
      <c r="E60" s="512">
        <v>0.12862399999999999</v>
      </c>
      <c r="F60" s="512">
        <v>0.55671700000000002</v>
      </c>
      <c r="G60" s="512">
        <v>0.33199899999999999</v>
      </c>
      <c r="H60" s="512">
        <v>0</v>
      </c>
      <c r="I60" s="512">
        <v>1.767363</v>
      </c>
      <c r="J60" s="512">
        <v>22.001273000000001</v>
      </c>
      <c r="K60" s="512">
        <v>0</v>
      </c>
      <c r="L60" s="512">
        <v>0</v>
      </c>
      <c r="M60" s="512">
        <v>6.6410000000000002E-3</v>
      </c>
      <c r="N60" s="512">
        <v>3.2500000000000001E-2</v>
      </c>
      <c r="O60" s="512">
        <v>0</v>
      </c>
      <c r="P60" s="512">
        <v>6.0299999999999999E-2</v>
      </c>
      <c r="Q60" s="512">
        <v>0</v>
      </c>
      <c r="R60" s="512">
        <v>0</v>
      </c>
      <c r="S60" s="512">
        <v>1.95E-2</v>
      </c>
      <c r="T60" s="512">
        <v>0</v>
      </c>
      <c r="U60" s="512">
        <v>0</v>
      </c>
      <c r="V60" s="512">
        <v>0</v>
      </c>
      <c r="W60" s="512">
        <v>6.5000000000000002E-2</v>
      </c>
      <c r="X60" s="512">
        <v>0.195132</v>
      </c>
    </row>
    <row r="61" spans="1:24" ht="18" customHeight="1" x14ac:dyDescent="0.5">
      <c r="A61" s="507" t="s">
        <v>61</v>
      </c>
      <c r="B61" s="508" t="s">
        <v>311</v>
      </c>
      <c r="C61" s="509">
        <v>23.996690999999998</v>
      </c>
      <c r="D61" s="509">
        <v>6.9999999999999999E-4</v>
      </c>
      <c r="E61" s="509">
        <v>0</v>
      </c>
      <c r="F61" s="509">
        <v>0</v>
      </c>
      <c r="G61" s="509">
        <v>0</v>
      </c>
      <c r="H61" s="509">
        <v>0</v>
      </c>
      <c r="I61" s="509">
        <v>0</v>
      </c>
      <c r="J61" s="509">
        <v>4.1109039999999997</v>
      </c>
      <c r="K61" s="509">
        <v>0</v>
      </c>
      <c r="L61" s="509">
        <v>0</v>
      </c>
      <c r="M61" s="509">
        <v>0.63330600000000004</v>
      </c>
      <c r="N61" s="509">
        <v>0</v>
      </c>
      <c r="O61" s="509">
        <v>0</v>
      </c>
      <c r="P61" s="509">
        <v>0</v>
      </c>
      <c r="Q61" s="509">
        <v>0</v>
      </c>
      <c r="R61" s="509">
        <v>17.656393000000001</v>
      </c>
      <c r="S61" s="509">
        <v>1.5787789999999999</v>
      </c>
      <c r="T61" s="509">
        <v>0</v>
      </c>
      <c r="U61" s="509">
        <v>6.5589999999999997E-3</v>
      </c>
      <c r="V61" s="509">
        <v>0</v>
      </c>
      <c r="W61" s="509">
        <v>0</v>
      </c>
      <c r="X61" s="509">
        <v>1.0050999999999999E-2</v>
      </c>
    </row>
    <row r="62" spans="1:24" ht="18" customHeight="1" x14ac:dyDescent="0.5">
      <c r="A62" s="510" t="s">
        <v>51</v>
      </c>
      <c r="B62" s="511" t="s">
        <v>309</v>
      </c>
      <c r="C62" s="512">
        <v>21.444483999999999</v>
      </c>
      <c r="D62" s="512">
        <v>0</v>
      </c>
      <c r="E62" s="512">
        <v>0</v>
      </c>
      <c r="F62" s="512">
        <v>0</v>
      </c>
      <c r="G62" s="512">
        <v>0.114534</v>
      </c>
      <c r="H62" s="512">
        <v>0</v>
      </c>
      <c r="I62" s="512">
        <v>7.0133000000000001E-2</v>
      </c>
      <c r="J62" s="512">
        <v>20.812873</v>
      </c>
      <c r="K62" s="512">
        <v>0</v>
      </c>
      <c r="L62" s="512">
        <v>0</v>
      </c>
      <c r="M62" s="512">
        <v>0</v>
      </c>
      <c r="N62" s="512">
        <v>0</v>
      </c>
      <c r="O62" s="512">
        <v>0</v>
      </c>
      <c r="P62" s="512">
        <v>0.13667499999999999</v>
      </c>
      <c r="Q62" s="512">
        <v>0</v>
      </c>
      <c r="R62" s="512">
        <v>3.375E-3</v>
      </c>
      <c r="S62" s="512">
        <v>0</v>
      </c>
      <c r="T62" s="512">
        <v>0.30046</v>
      </c>
      <c r="U62" s="512">
        <v>0</v>
      </c>
      <c r="V62" s="512">
        <v>0</v>
      </c>
      <c r="W62" s="512">
        <v>0</v>
      </c>
      <c r="X62" s="512">
        <v>6.4339999999999996E-3</v>
      </c>
    </row>
    <row r="63" spans="1:24" ht="18" customHeight="1" x14ac:dyDescent="0.5">
      <c r="A63" s="507" t="s">
        <v>203</v>
      </c>
      <c r="B63" s="508" t="s">
        <v>324</v>
      </c>
      <c r="C63" s="509">
        <v>18.625958000000001</v>
      </c>
      <c r="D63" s="509">
        <v>0</v>
      </c>
      <c r="E63" s="509">
        <v>0</v>
      </c>
      <c r="F63" s="509">
        <v>0</v>
      </c>
      <c r="G63" s="509">
        <v>0</v>
      </c>
      <c r="H63" s="509">
        <v>0</v>
      </c>
      <c r="I63" s="509">
        <v>8.3033730000000006</v>
      </c>
      <c r="J63" s="509">
        <v>5.1277489999999997</v>
      </c>
      <c r="K63" s="509">
        <v>0</v>
      </c>
      <c r="L63" s="509">
        <v>0</v>
      </c>
      <c r="M63" s="509">
        <v>1.383483</v>
      </c>
      <c r="N63" s="509">
        <v>1.2248699999999999</v>
      </c>
      <c r="O63" s="509">
        <v>0</v>
      </c>
      <c r="P63" s="509">
        <v>0.13106000000000001</v>
      </c>
      <c r="Q63" s="509">
        <v>0</v>
      </c>
      <c r="R63" s="509">
        <v>0</v>
      </c>
      <c r="S63" s="509">
        <v>0.312973</v>
      </c>
      <c r="T63" s="509">
        <v>1.8387830000000001</v>
      </c>
      <c r="U63" s="509">
        <v>1.0461E-2</v>
      </c>
      <c r="V63" s="509">
        <v>0</v>
      </c>
      <c r="W63" s="509">
        <v>0</v>
      </c>
      <c r="X63" s="509">
        <v>0.29320600000000002</v>
      </c>
    </row>
    <row r="64" spans="1:24" ht="18" customHeight="1" x14ac:dyDescent="0.5">
      <c r="A64" s="510" t="s">
        <v>70</v>
      </c>
      <c r="B64" s="511" t="s">
        <v>320</v>
      </c>
      <c r="C64" s="512">
        <v>15.756085000000001</v>
      </c>
      <c r="D64" s="512">
        <v>6.5674999999999997E-2</v>
      </c>
      <c r="E64" s="512">
        <v>0</v>
      </c>
      <c r="F64" s="512">
        <v>0</v>
      </c>
      <c r="G64" s="512">
        <v>0.31962099999999999</v>
      </c>
      <c r="H64" s="512">
        <v>0</v>
      </c>
      <c r="I64" s="512">
        <v>0</v>
      </c>
      <c r="J64" s="512">
        <v>14.306789</v>
      </c>
      <c r="K64" s="512">
        <v>0</v>
      </c>
      <c r="L64" s="512">
        <v>0</v>
      </c>
      <c r="M64" s="512">
        <v>0</v>
      </c>
      <c r="N64" s="512">
        <v>0</v>
      </c>
      <c r="O64" s="512">
        <v>0</v>
      </c>
      <c r="P64" s="512">
        <v>0</v>
      </c>
      <c r="Q64" s="512">
        <v>0</v>
      </c>
      <c r="R64" s="512">
        <v>0</v>
      </c>
      <c r="S64" s="512">
        <v>0</v>
      </c>
      <c r="T64" s="512">
        <v>1.0640000000000001</v>
      </c>
      <c r="U64" s="512">
        <v>0</v>
      </c>
      <c r="V64" s="512">
        <v>0</v>
      </c>
      <c r="W64" s="512">
        <v>0</v>
      </c>
      <c r="X64" s="512">
        <v>0</v>
      </c>
    </row>
    <row r="65" spans="1:24" ht="18" customHeight="1" x14ac:dyDescent="0.5">
      <c r="A65" s="507" t="s">
        <v>142</v>
      </c>
      <c r="B65" s="508" t="s">
        <v>729</v>
      </c>
      <c r="C65" s="509">
        <v>15.487575</v>
      </c>
      <c r="D65" s="509">
        <v>0</v>
      </c>
      <c r="E65" s="509">
        <v>0</v>
      </c>
      <c r="F65" s="509">
        <v>0</v>
      </c>
      <c r="G65" s="509">
        <v>5.8595000000000001E-2</v>
      </c>
      <c r="H65" s="509">
        <v>0</v>
      </c>
      <c r="I65" s="509">
        <v>0.242314</v>
      </c>
      <c r="J65" s="509">
        <v>11.011006</v>
      </c>
      <c r="K65" s="509">
        <v>0</v>
      </c>
      <c r="L65" s="509">
        <v>0</v>
      </c>
      <c r="M65" s="509">
        <v>0</v>
      </c>
      <c r="N65" s="509">
        <v>0.36525400000000002</v>
      </c>
      <c r="O65" s="509">
        <v>0</v>
      </c>
      <c r="P65" s="509">
        <v>1.4888E-2</v>
      </c>
      <c r="Q65" s="509">
        <v>0</v>
      </c>
      <c r="R65" s="509">
        <v>0.33</v>
      </c>
      <c r="S65" s="509">
        <v>3.465519</v>
      </c>
      <c r="T65" s="509">
        <v>0</v>
      </c>
      <c r="U65" s="509">
        <v>0</v>
      </c>
      <c r="V65" s="509">
        <v>0</v>
      </c>
      <c r="W65" s="509">
        <v>0</v>
      </c>
      <c r="X65" s="509">
        <v>0</v>
      </c>
    </row>
    <row r="66" spans="1:24" ht="18" customHeight="1" x14ac:dyDescent="0.5">
      <c r="A66" s="510" t="s">
        <v>153</v>
      </c>
      <c r="B66" s="511" t="s">
        <v>325</v>
      </c>
      <c r="C66" s="512">
        <v>15.253477</v>
      </c>
      <c r="D66" s="512">
        <v>0</v>
      </c>
      <c r="E66" s="512">
        <v>0</v>
      </c>
      <c r="F66" s="512">
        <v>0</v>
      </c>
      <c r="G66" s="512">
        <v>1.245182</v>
      </c>
      <c r="H66" s="512">
        <v>0</v>
      </c>
      <c r="I66" s="512">
        <v>0.64697099999999996</v>
      </c>
      <c r="J66" s="512">
        <v>13.028999000000001</v>
      </c>
      <c r="K66" s="512">
        <v>0</v>
      </c>
      <c r="L66" s="512">
        <v>0</v>
      </c>
      <c r="M66" s="512">
        <v>0</v>
      </c>
      <c r="N66" s="512">
        <v>0</v>
      </c>
      <c r="O66" s="512">
        <v>0</v>
      </c>
      <c r="P66" s="512">
        <v>0</v>
      </c>
      <c r="Q66" s="512">
        <v>0</v>
      </c>
      <c r="R66" s="512">
        <v>0</v>
      </c>
      <c r="S66" s="512">
        <v>0.287107</v>
      </c>
      <c r="T66" s="512">
        <v>0</v>
      </c>
      <c r="U66" s="512">
        <v>0</v>
      </c>
      <c r="V66" s="512">
        <v>0</v>
      </c>
      <c r="W66" s="512">
        <v>0</v>
      </c>
      <c r="X66" s="512">
        <v>4.5218000000000001E-2</v>
      </c>
    </row>
    <row r="67" spans="1:24" ht="18" customHeight="1" x14ac:dyDescent="0.5">
      <c r="A67" s="507" t="s">
        <v>81</v>
      </c>
      <c r="B67" s="508" t="s">
        <v>319</v>
      </c>
      <c r="C67" s="509">
        <v>15.155562</v>
      </c>
      <c r="D67" s="509">
        <v>0</v>
      </c>
      <c r="E67" s="509">
        <v>0.110822</v>
      </c>
      <c r="F67" s="509">
        <v>0</v>
      </c>
      <c r="G67" s="509">
        <v>0</v>
      </c>
      <c r="H67" s="509">
        <v>0</v>
      </c>
      <c r="I67" s="509">
        <v>0</v>
      </c>
      <c r="J67" s="509">
        <v>2.2261829999999998</v>
      </c>
      <c r="K67" s="509">
        <v>0</v>
      </c>
      <c r="L67" s="509">
        <v>0</v>
      </c>
      <c r="M67" s="509">
        <v>0</v>
      </c>
      <c r="N67" s="509">
        <v>4.0677560000000001</v>
      </c>
      <c r="O67" s="509">
        <v>0.62250000000000005</v>
      </c>
      <c r="P67" s="509">
        <v>0</v>
      </c>
      <c r="Q67" s="509">
        <v>0</v>
      </c>
      <c r="R67" s="509">
        <v>7.4299999999999995E-4</v>
      </c>
      <c r="S67" s="509">
        <v>7.7463300000000004</v>
      </c>
      <c r="T67" s="509">
        <v>0.32771</v>
      </c>
      <c r="U67" s="509">
        <v>5.3517000000000002E-2</v>
      </c>
      <c r="V67" s="509">
        <v>0</v>
      </c>
      <c r="W67" s="509">
        <v>0</v>
      </c>
      <c r="X67" s="509">
        <v>0</v>
      </c>
    </row>
    <row r="68" spans="1:24" ht="18" customHeight="1" x14ac:dyDescent="0.5">
      <c r="A68" s="510" t="s">
        <v>148</v>
      </c>
      <c r="B68" s="511" t="s">
        <v>306</v>
      </c>
      <c r="C68" s="512">
        <v>14.680165000000001</v>
      </c>
      <c r="D68" s="512">
        <v>0.73260800000000004</v>
      </c>
      <c r="E68" s="512">
        <v>0.48537799999999998</v>
      </c>
      <c r="F68" s="512">
        <v>0</v>
      </c>
      <c r="G68" s="512">
        <v>3.8908390000000002</v>
      </c>
      <c r="H68" s="512">
        <v>0</v>
      </c>
      <c r="I68" s="512">
        <v>1.753431</v>
      </c>
      <c r="J68" s="512">
        <v>7.6885250000000003</v>
      </c>
      <c r="K68" s="512">
        <v>0</v>
      </c>
      <c r="L68" s="512">
        <v>5.0000000000000002E-5</v>
      </c>
      <c r="M68" s="512">
        <v>0</v>
      </c>
      <c r="N68" s="512">
        <v>1.15E-2</v>
      </c>
      <c r="O68" s="512">
        <v>0</v>
      </c>
      <c r="P68" s="512">
        <v>7.535E-3</v>
      </c>
      <c r="Q68" s="512">
        <v>0</v>
      </c>
      <c r="R68" s="512">
        <v>0</v>
      </c>
      <c r="S68" s="512">
        <v>2.2100000000000002E-3</v>
      </c>
      <c r="T68" s="512">
        <v>4.4999999999999998E-2</v>
      </c>
      <c r="U68" s="512">
        <v>0</v>
      </c>
      <c r="V68" s="512">
        <v>0</v>
      </c>
      <c r="W68" s="512">
        <v>4.5319999999999999E-2</v>
      </c>
      <c r="X68" s="512">
        <v>1.7770000000000001E-2</v>
      </c>
    </row>
    <row r="69" spans="1:24" ht="18" customHeight="1" x14ac:dyDescent="0.5">
      <c r="A69" s="507" t="s">
        <v>66</v>
      </c>
      <c r="B69" s="508" t="s">
        <v>337</v>
      </c>
      <c r="C69" s="509">
        <v>13.705688</v>
      </c>
      <c r="D69" s="509">
        <v>0</v>
      </c>
      <c r="E69" s="509">
        <v>0.91695000000000004</v>
      </c>
      <c r="F69" s="509">
        <v>0</v>
      </c>
      <c r="G69" s="509">
        <v>8.0025200000000005</v>
      </c>
      <c r="H69" s="509">
        <v>0</v>
      </c>
      <c r="I69" s="509">
        <v>0.96826000000000001</v>
      </c>
      <c r="J69" s="509">
        <v>0</v>
      </c>
      <c r="K69" s="509">
        <v>0</v>
      </c>
      <c r="L69" s="509">
        <v>0</v>
      </c>
      <c r="M69" s="509">
        <v>0</v>
      </c>
      <c r="N69" s="509">
        <v>0</v>
      </c>
      <c r="O69" s="509">
        <v>0</v>
      </c>
      <c r="P69" s="509">
        <v>2.1061209999999999</v>
      </c>
      <c r="Q69" s="509">
        <v>0</v>
      </c>
      <c r="R69" s="509">
        <v>1.6322319999999999</v>
      </c>
      <c r="S69" s="509">
        <v>0</v>
      </c>
      <c r="T69" s="509">
        <v>0</v>
      </c>
      <c r="U69" s="509">
        <v>0</v>
      </c>
      <c r="V69" s="509">
        <v>0</v>
      </c>
      <c r="W69" s="509">
        <v>7.9605999999999996E-2</v>
      </c>
      <c r="X69" s="509">
        <v>0</v>
      </c>
    </row>
    <row r="70" spans="1:24" ht="18" customHeight="1" x14ac:dyDescent="0.5">
      <c r="A70" s="510" t="s">
        <v>52</v>
      </c>
      <c r="B70" s="511" t="s">
        <v>286</v>
      </c>
      <c r="C70" s="512">
        <v>13.108317</v>
      </c>
      <c r="D70" s="512">
        <v>0</v>
      </c>
      <c r="E70" s="512">
        <v>0.383521</v>
      </c>
      <c r="F70" s="512">
        <v>0</v>
      </c>
      <c r="G70" s="512">
        <v>0.14180400000000001</v>
      </c>
      <c r="H70" s="512">
        <v>0</v>
      </c>
      <c r="I70" s="512">
        <v>0.55228100000000002</v>
      </c>
      <c r="J70" s="512">
        <v>8.1629509999999996</v>
      </c>
      <c r="K70" s="512">
        <v>0</v>
      </c>
      <c r="L70" s="512">
        <v>0</v>
      </c>
      <c r="M70" s="512">
        <v>0</v>
      </c>
      <c r="N70" s="512">
        <v>3.511844</v>
      </c>
      <c r="O70" s="512">
        <v>0</v>
      </c>
      <c r="P70" s="512">
        <v>0</v>
      </c>
      <c r="Q70" s="512">
        <v>0</v>
      </c>
      <c r="R70" s="512">
        <v>0.16730100000000001</v>
      </c>
      <c r="S70" s="512">
        <v>0</v>
      </c>
      <c r="T70" s="512">
        <v>0.1875</v>
      </c>
      <c r="U70" s="512">
        <v>0</v>
      </c>
      <c r="V70" s="512">
        <v>0</v>
      </c>
      <c r="W70" s="512">
        <v>0</v>
      </c>
      <c r="X70" s="512">
        <v>1.1169999999999999E-3</v>
      </c>
    </row>
    <row r="71" spans="1:24" ht="18" customHeight="1" x14ac:dyDescent="0.5">
      <c r="A71" s="507" t="s">
        <v>200</v>
      </c>
      <c r="B71" s="508" t="s">
        <v>296</v>
      </c>
      <c r="C71" s="509">
        <v>12.779111</v>
      </c>
      <c r="D71" s="509">
        <v>0</v>
      </c>
      <c r="E71" s="509">
        <v>0.25535999999999998</v>
      </c>
      <c r="F71" s="509">
        <v>0</v>
      </c>
      <c r="G71" s="509">
        <v>1.1025769999999999</v>
      </c>
      <c r="H71" s="509">
        <v>1.2432E-2</v>
      </c>
      <c r="I71" s="509">
        <v>3.802702</v>
      </c>
      <c r="J71" s="509">
        <v>3.0839189999999999</v>
      </c>
      <c r="K71" s="509">
        <v>0</v>
      </c>
      <c r="L71" s="509">
        <v>0</v>
      </c>
      <c r="M71" s="509">
        <v>0</v>
      </c>
      <c r="N71" s="509">
        <v>1.075672</v>
      </c>
      <c r="O71" s="509">
        <v>0</v>
      </c>
      <c r="P71" s="509">
        <v>0.43030400000000002</v>
      </c>
      <c r="Q71" s="509">
        <v>0</v>
      </c>
      <c r="R71" s="509">
        <v>1.3895580000000001</v>
      </c>
      <c r="S71" s="509">
        <v>0.51405100000000004</v>
      </c>
      <c r="T71" s="509">
        <v>0</v>
      </c>
      <c r="U71" s="509">
        <v>1.06975</v>
      </c>
      <c r="V71" s="509">
        <v>0</v>
      </c>
      <c r="W71" s="509">
        <v>0</v>
      </c>
      <c r="X71" s="509">
        <v>4.2785999999999998E-2</v>
      </c>
    </row>
    <row r="72" spans="1:24" ht="18" customHeight="1" x14ac:dyDescent="0.5">
      <c r="A72" s="510" t="s">
        <v>150</v>
      </c>
      <c r="B72" s="511" t="s">
        <v>322</v>
      </c>
      <c r="C72" s="512">
        <v>12.423348000000001</v>
      </c>
      <c r="D72" s="512">
        <v>0</v>
      </c>
      <c r="E72" s="512">
        <v>0</v>
      </c>
      <c r="F72" s="512">
        <v>0</v>
      </c>
      <c r="G72" s="512">
        <v>0</v>
      </c>
      <c r="H72" s="512">
        <v>0</v>
      </c>
      <c r="I72" s="512">
        <v>2.924404</v>
      </c>
      <c r="J72" s="512">
        <v>6.2244339999999996</v>
      </c>
      <c r="K72" s="512">
        <v>0</v>
      </c>
      <c r="L72" s="512">
        <v>0</v>
      </c>
      <c r="M72" s="512">
        <v>0.64970099999999997</v>
      </c>
      <c r="N72" s="512">
        <v>0.76231300000000002</v>
      </c>
      <c r="O72" s="512">
        <v>0</v>
      </c>
      <c r="P72" s="512">
        <v>8.6591000000000001E-2</v>
      </c>
      <c r="Q72" s="512">
        <v>0</v>
      </c>
      <c r="R72" s="512">
        <v>1.8879E-2</v>
      </c>
      <c r="S72" s="512">
        <v>1.7573999999999999E-2</v>
      </c>
      <c r="T72" s="512">
        <v>0</v>
      </c>
      <c r="U72" s="512">
        <v>1.7394529999999999</v>
      </c>
      <c r="V72" s="512">
        <v>0</v>
      </c>
      <c r="W72" s="512">
        <v>0</v>
      </c>
      <c r="X72" s="512">
        <v>0</v>
      </c>
    </row>
    <row r="73" spans="1:24" ht="18" customHeight="1" x14ac:dyDescent="0.5">
      <c r="A73" s="507" t="s">
        <v>141</v>
      </c>
      <c r="B73" s="508" t="s">
        <v>344</v>
      </c>
      <c r="C73" s="509">
        <v>11.902081000000001</v>
      </c>
      <c r="D73" s="509">
        <v>0</v>
      </c>
      <c r="E73" s="509">
        <v>0.31467200000000001</v>
      </c>
      <c r="F73" s="509">
        <v>0</v>
      </c>
      <c r="G73" s="509">
        <v>0</v>
      </c>
      <c r="H73" s="509">
        <v>0</v>
      </c>
      <c r="I73" s="509">
        <v>0</v>
      </c>
      <c r="J73" s="509">
        <v>0.52490899999999996</v>
      </c>
      <c r="K73" s="509">
        <v>0</v>
      </c>
      <c r="L73" s="509">
        <v>0</v>
      </c>
      <c r="M73" s="509">
        <v>0</v>
      </c>
      <c r="N73" s="509">
        <v>0</v>
      </c>
      <c r="O73" s="509">
        <v>0</v>
      </c>
      <c r="P73" s="509">
        <v>0</v>
      </c>
      <c r="Q73" s="509">
        <v>0</v>
      </c>
      <c r="R73" s="509">
        <v>0</v>
      </c>
      <c r="S73" s="509">
        <v>0</v>
      </c>
      <c r="T73" s="509">
        <v>0</v>
      </c>
      <c r="U73" s="509">
        <v>11.0625</v>
      </c>
      <c r="V73" s="509">
        <v>0</v>
      </c>
      <c r="W73" s="509">
        <v>0</v>
      </c>
      <c r="X73" s="509">
        <v>0</v>
      </c>
    </row>
    <row r="74" spans="1:24" ht="18" customHeight="1" x14ac:dyDescent="0.5">
      <c r="A74" s="510" t="s">
        <v>59</v>
      </c>
      <c r="B74" s="511" t="s">
        <v>308</v>
      </c>
      <c r="C74" s="512">
        <v>11.772187000000001</v>
      </c>
      <c r="D74" s="512">
        <v>0</v>
      </c>
      <c r="E74" s="512">
        <v>0.91679299999999997</v>
      </c>
      <c r="F74" s="512">
        <v>0</v>
      </c>
      <c r="G74" s="512">
        <v>8.2515000000000005E-2</v>
      </c>
      <c r="H74" s="512">
        <v>1.086622</v>
      </c>
      <c r="I74" s="512">
        <v>0</v>
      </c>
      <c r="J74" s="512">
        <v>6.2349880000000004</v>
      </c>
      <c r="K74" s="512">
        <v>0</v>
      </c>
      <c r="L74" s="512">
        <v>0</v>
      </c>
      <c r="M74" s="512">
        <v>0.198465</v>
      </c>
      <c r="N74" s="512">
        <v>0</v>
      </c>
      <c r="O74" s="512">
        <v>0</v>
      </c>
      <c r="P74" s="512">
        <v>0</v>
      </c>
      <c r="Q74" s="512">
        <v>0</v>
      </c>
      <c r="R74" s="512">
        <v>0</v>
      </c>
      <c r="S74" s="512">
        <v>0.78068300000000002</v>
      </c>
      <c r="T74" s="512">
        <v>1.559869</v>
      </c>
      <c r="U74" s="512">
        <v>7.3569999999999998E-3</v>
      </c>
      <c r="V74" s="512">
        <v>0</v>
      </c>
      <c r="W74" s="512">
        <v>0.90097700000000003</v>
      </c>
      <c r="X74" s="512">
        <v>3.9170000000000003E-3</v>
      </c>
    </row>
    <row r="75" spans="1:24" ht="18" customHeight="1" x14ac:dyDescent="0.5">
      <c r="A75" s="507" t="s">
        <v>64</v>
      </c>
      <c r="B75" s="508" t="s">
        <v>328</v>
      </c>
      <c r="C75" s="509">
        <v>11.693695999999999</v>
      </c>
      <c r="D75" s="509">
        <v>0</v>
      </c>
      <c r="E75" s="509">
        <v>0</v>
      </c>
      <c r="F75" s="509">
        <v>0</v>
      </c>
      <c r="G75" s="509">
        <v>0</v>
      </c>
      <c r="H75" s="509">
        <v>0</v>
      </c>
      <c r="I75" s="509">
        <v>0</v>
      </c>
      <c r="J75" s="509">
        <v>8.6988789999999998</v>
      </c>
      <c r="K75" s="509">
        <v>0</v>
      </c>
      <c r="L75" s="509">
        <v>0</v>
      </c>
      <c r="M75" s="509">
        <v>0</v>
      </c>
      <c r="N75" s="509">
        <v>0</v>
      </c>
      <c r="O75" s="509">
        <v>0</v>
      </c>
      <c r="P75" s="509">
        <v>0</v>
      </c>
      <c r="Q75" s="509">
        <v>0</v>
      </c>
      <c r="R75" s="509">
        <v>1.6571819999999999</v>
      </c>
      <c r="S75" s="509">
        <v>1.3109189999999999</v>
      </c>
      <c r="T75" s="509">
        <v>0</v>
      </c>
      <c r="U75" s="509">
        <v>1.7559000000000002E-2</v>
      </c>
      <c r="V75" s="509">
        <v>0</v>
      </c>
      <c r="W75" s="509">
        <v>0</v>
      </c>
      <c r="X75" s="509">
        <v>9.1570000000000002E-3</v>
      </c>
    </row>
    <row r="76" spans="1:24" ht="18" customHeight="1" x14ac:dyDescent="0.5">
      <c r="A76" s="510" t="s">
        <v>198</v>
      </c>
      <c r="B76" s="511" t="s">
        <v>327</v>
      </c>
      <c r="C76" s="512">
        <v>9.5573709999999998</v>
      </c>
      <c r="D76" s="512">
        <v>5.9601150000000001</v>
      </c>
      <c r="E76" s="512">
        <v>0</v>
      </c>
      <c r="F76" s="512">
        <v>0</v>
      </c>
      <c r="G76" s="512">
        <v>0</v>
      </c>
      <c r="H76" s="512">
        <v>0</v>
      </c>
      <c r="I76" s="512">
        <v>0</v>
      </c>
      <c r="J76" s="512">
        <v>0</v>
      </c>
      <c r="K76" s="512">
        <v>0</v>
      </c>
      <c r="L76" s="512">
        <v>0</v>
      </c>
      <c r="M76" s="512">
        <v>0</v>
      </c>
      <c r="N76" s="512">
        <v>0</v>
      </c>
      <c r="O76" s="512">
        <v>0</v>
      </c>
      <c r="P76" s="512">
        <v>0</v>
      </c>
      <c r="Q76" s="512">
        <v>0</v>
      </c>
      <c r="R76" s="512">
        <v>0.48065799999999997</v>
      </c>
      <c r="S76" s="512">
        <v>3.1104829999999999</v>
      </c>
      <c r="T76" s="512">
        <v>0</v>
      </c>
      <c r="U76" s="512">
        <v>0</v>
      </c>
      <c r="V76" s="512">
        <v>0</v>
      </c>
      <c r="W76" s="512">
        <v>0</v>
      </c>
      <c r="X76" s="512">
        <v>6.1159999999999999E-3</v>
      </c>
    </row>
    <row r="77" spans="1:24" ht="18" customHeight="1" x14ac:dyDescent="0.5">
      <c r="A77" s="507" t="s">
        <v>145</v>
      </c>
      <c r="B77" s="508" t="s">
        <v>284</v>
      </c>
      <c r="C77" s="509">
        <v>8.9892190000000003</v>
      </c>
      <c r="D77" s="509">
        <v>0</v>
      </c>
      <c r="E77" s="509">
        <v>0</v>
      </c>
      <c r="F77" s="509">
        <v>0</v>
      </c>
      <c r="G77" s="509">
        <v>0.11735</v>
      </c>
      <c r="H77" s="509">
        <v>0</v>
      </c>
      <c r="I77" s="509">
        <v>1.0963000000000001E-2</v>
      </c>
      <c r="J77" s="509">
        <v>3.8708079999999998</v>
      </c>
      <c r="K77" s="509">
        <v>3.2962999999999999E-2</v>
      </c>
      <c r="L77" s="509">
        <v>7.4999999999999993E-5</v>
      </c>
      <c r="M77" s="509">
        <v>4.1862999999999997E-2</v>
      </c>
      <c r="N77" s="509">
        <v>0.225054</v>
      </c>
      <c r="O77" s="509">
        <v>0</v>
      </c>
      <c r="P77" s="509">
        <v>2.2130000000000001E-3</v>
      </c>
      <c r="Q77" s="509">
        <v>0</v>
      </c>
      <c r="R77" s="509">
        <v>3.225E-3</v>
      </c>
      <c r="S77" s="509">
        <v>0.72525700000000004</v>
      </c>
      <c r="T77" s="509">
        <v>1.877686</v>
      </c>
      <c r="U77" s="509">
        <v>0.90450200000000003</v>
      </c>
      <c r="V77" s="509">
        <v>0</v>
      </c>
      <c r="W77" s="509">
        <v>0.46046300000000001</v>
      </c>
      <c r="X77" s="509">
        <v>0.71679899999999996</v>
      </c>
    </row>
    <row r="78" spans="1:24" ht="18" customHeight="1" x14ac:dyDescent="0.5">
      <c r="A78" s="510" t="s">
        <v>67</v>
      </c>
      <c r="B78" s="511" t="s">
        <v>331</v>
      </c>
      <c r="C78" s="512">
        <v>8.9810130000000008</v>
      </c>
      <c r="D78" s="512">
        <v>3.0489660000000001</v>
      </c>
      <c r="E78" s="512">
        <v>5.9999999999999995E-4</v>
      </c>
      <c r="F78" s="512">
        <v>0</v>
      </c>
      <c r="G78" s="512">
        <v>6.9732000000000002E-2</v>
      </c>
      <c r="H78" s="512">
        <v>5.5800000000000002E-2</v>
      </c>
      <c r="I78" s="512">
        <v>9.1699000000000003E-2</v>
      </c>
      <c r="J78" s="512">
        <v>2.1651539999999998</v>
      </c>
      <c r="K78" s="512">
        <v>0</v>
      </c>
      <c r="L78" s="512">
        <v>1.1999999999999999E-3</v>
      </c>
      <c r="M78" s="512">
        <v>2.086913</v>
      </c>
      <c r="N78" s="512">
        <v>3.7499999999999999E-3</v>
      </c>
      <c r="O78" s="512">
        <v>0</v>
      </c>
      <c r="P78" s="512">
        <v>0</v>
      </c>
      <c r="Q78" s="512">
        <v>0</v>
      </c>
      <c r="R78" s="512">
        <v>7.1199999999999999E-2</v>
      </c>
      <c r="S78" s="512">
        <v>0.22500000000000001</v>
      </c>
      <c r="T78" s="512">
        <v>1.155</v>
      </c>
      <c r="U78" s="512">
        <v>0</v>
      </c>
      <c r="V78" s="512">
        <v>0</v>
      </c>
      <c r="W78" s="512">
        <v>0</v>
      </c>
      <c r="X78" s="512">
        <v>6.0000000000000001E-3</v>
      </c>
    </row>
    <row r="79" spans="1:24" ht="18" customHeight="1" x14ac:dyDescent="0.5">
      <c r="A79" s="507" t="s">
        <v>157</v>
      </c>
      <c r="B79" s="508" t="s">
        <v>313</v>
      </c>
      <c r="C79" s="509">
        <v>8.3380829999999992</v>
      </c>
      <c r="D79" s="509">
        <v>0</v>
      </c>
      <c r="E79" s="509">
        <v>0</v>
      </c>
      <c r="F79" s="509">
        <v>0</v>
      </c>
      <c r="G79" s="509">
        <v>7.6000000000000004E-4</v>
      </c>
      <c r="H79" s="509">
        <v>0</v>
      </c>
      <c r="I79" s="509">
        <v>0</v>
      </c>
      <c r="J79" s="509">
        <v>7.3653719999999998</v>
      </c>
      <c r="K79" s="509">
        <v>0</v>
      </c>
      <c r="L79" s="509">
        <v>0</v>
      </c>
      <c r="M79" s="509">
        <v>1.4770999999999999E-2</v>
      </c>
      <c r="N79" s="509">
        <v>0.72896899999999998</v>
      </c>
      <c r="O79" s="509">
        <v>0</v>
      </c>
      <c r="P79" s="509">
        <v>0</v>
      </c>
      <c r="Q79" s="509">
        <v>4.8000000000000001E-4</v>
      </c>
      <c r="R79" s="509">
        <v>1.3697000000000001E-2</v>
      </c>
      <c r="S79" s="509">
        <v>3.9091000000000001E-2</v>
      </c>
      <c r="T79" s="509">
        <v>0.11994299999999999</v>
      </c>
      <c r="U79" s="509">
        <v>0.05</v>
      </c>
      <c r="V79" s="509">
        <v>0</v>
      </c>
      <c r="W79" s="509">
        <v>0</v>
      </c>
      <c r="X79" s="509">
        <v>5.0000000000000001E-3</v>
      </c>
    </row>
    <row r="80" spans="1:24" ht="18" customHeight="1" x14ac:dyDescent="0.5">
      <c r="A80" s="510" t="s">
        <v>561</v>
      </c>
      <c r="B80" s="511" t="s">
        <v>562</v>
      </c>
      <c r="C80" s="512">
        <v>7.6413000000000002</v>
      </c>
      <c r="D80" s="512">
        <v>0</v>
      </c>
      <c r="E80" s="512">
        <v>0</v>
      </c>
      <c r="F80" s="512">
        <v>0</v>
      </c>
      <c r="G80" s="512">
        <v>7.5377090000000004</v>
      </c>
      <c r="H80" s="512">
        <v>0</v>
      </c>
      <c r="I80" s="512">
        <v>0</v>
      </c>
      <c r="J80" s="512">
        <v>0</v>
      </c>
      <c r="K80" s="512">
        <v>0</v>
      </c>
      <c r="L80" s="512">
        <v>0</v>
      </c>
      <c r="M80" s="512">
        <v>0</v>
      </c>
      <c r="N80" s="512">
        <v>0</v>
      </c>
      <c r="O80" s="512">
        <v>0</v>
      </c>
      <c r="P80" s="512">
        <v>1.8320000000000001E-3</v>
      </c>
      <c r="Q80" s="512">
        <v>0</v>
      </c>
      <c r="R80" s="512">
        <v>9.6960000000000005E-2</v>
      </c>
      <c r="S80" s="512">
        <v>0</v>
      </c>
      <c r="T80" s="512">
        <v>0</v>
      </c>
      <c r="U80" s="512">
        <v>0</v>
      </c>
      <c r="V80" s="512">
        <v>0</v>
      </c>
      <c r="W80" s="512">
        <v>0</v>
      </c>
      <c r="X80" s="512">
        <v>4.7990000000000003E-3</v>
      </c>
    </row>
    <row r="81" spans="1:24" ht="18" customHeight="1" x14ac:dyDescent="0.5">
      <c r="A81" s="507" t="s">
        <v>54</v>
      </c>
      <c r="B81" s="508" t="s">
        <v>304</v>
      </c>
      <c r="C81" s="509">
        <v>7.6286009999999997</v>
      </c>
      <c r="D81" s="509">
        <v>0</v>
      </c>
      <c r="E81" s="509">
        <v>0</v>
      </c>
      <c r="F81" s="509">
        <v>0</v>
      </c>
      <c r="G81" s="509">
        <v>0</v>
      </c>
      <c r="H81" s="509">
        <v>0</v>
      </c>
      <c r="I81" s="509">
        <v>3.6360000000000001</v>
      </c>
      <c r="J81" s="509">
        <v>3.9926010000000001</v>
      </c>
      <c r="K81" s="509">
        <v>0</v>
      </c>
      <c r="L81" s="509">
        <v>0</v>
      </c>
      <c r="M81" s="509">
        <v>0</v>
      </c>
      <c r="N81" s="509">
        <v>0</v>
      </c>
      <c r="O81" s="509">
        <v>0</v>
      </c>
      <c r="P81" s="509">
        <v>0</v>
      </c>
      <c r="Q81" s="509">
        <v>0</v>
      </c>
      <c r="R81" s="509">
        <v>0</v>
      </c>
      <c r="S81" s="509">
        <v>0</v>
      </c>
      <c r="T81" s="509">
        <v>0</v>
      </c>
      <c r="U81" s="509">
        <v>0</v>
      </c>
      <c r="V81" s="509">
        <v>0</v>
      </c>
      <c r="W81" s="509">
        <v>0</v>
      </c>
      <c r="X81" s="509">
        <v>0</v>
      </c>
    </row>
    <row r="82" spans="1:24" ht="18" customHeight="1" x14ac:dyDescent="0.5">
      <c r="A82" s="510" t="s">
        <v>68</v>
      </c>
      <c r="B82" s="511" t="s">
        <v>316</v>
      </c>
      <c r="C82" s="512">
        <v>7.0795960000000004</v>
      </c>
      <c r="D82" s="512">
        <v>1.436223</v>
      </c>
      <c r="E82" s="512">
        <v>0.46</v>
      </c>
      <c r="F82" s="512">
        <v>0</v>
      </c>
      <c r="G82" s="512">
        <v>2.4882979999999999</v>
      </c>
      <c r="H82" s="512">
        <v>9.6920999999999993E-2</v>
      </c>
      <c r="I82" s="512">
        <v>0.38152999999999998</v>
      </c>
      <c r="J82" s="512">
        <v>0.37784600000000002</v>
      </c>
      <c r="K82" s="512">
        <v>0</v>
      </c>
      <c r="L82" s="512">
        <v>0</v>
      </c>
      <c r="M82" s="512">
        <v>0.47403299999999998</v>
      </c>
      <c r="N82" s="512">
        <v>0.12684999999999999</v>
      </c>
      <c r="O82" s="512">
        <v>0</v>
      </c>
      <c r="P82" s="512">
        <v>2.4750000000000001E-2</v>
      </c>
      <c r="Q82" s="512">
        <v>0</v>
      </c>
      <c r="R82" s="512">
        <v>0.70909699999999998</v>
      </c>
      <c r="S82" s="512">
        <v>0.12168</v>
      </c>
      <c r="T82" s="512">
        <v>0.17699999999999999</v>
      </c>
      <c r="U82" s="512">
        <v>0</v>
      </c>
      <c r="V82" s="512">
        <v>0</v>
      </c>
      <c r="W82" s="512">
        <v>8.9200000000000008E-3</v>
      </c>
      <c r="X82" s="512">
        <v>0.19644800000000001</v>
      </c>
    </row>
    <row r="83" spans="1:24" ht="18" customHeight="1" x14ac:dyDescent="0.5">
      <c r="A83" s="507" t="s">
        <v>77</v>
      </c>
      <c r="B83" s="508" t="s">
        <v>314</v>
      </c>
      <c r="C83" s="509">
        <v>6.8271959999999998</v>
      </c>
      <c r="D83" s="509">
        <v>0</v>
      </c>
      <c r="E83" s="509">
        <v>0.24363000000000001</v>
      </c>
      <c r="F83" s="509">
        <v>0</v>
      </c>
      <c r="G83" s="509">
        <v>0</v>
      </c>
      <c r="H83" s="509">
        <v>0</v>
      </c>
      <c r="I83" s="509">
        <v>0</v>
      </c>
      <c r="J83" s="509">
        <v>6.3934550000000003</v>
      </c>
      <c r="K83" s="509">
        <v>0</v>
      </c>
      <c r="L83" s="509">
        <v>0</v>
      </c>
      <c r="M83" s="509">
        <v>0</v>
      </c>
      <c r="N83" s="509">
        <v>0.16198599999999999</v>
      </c>
      <c r="O83" s="509">
        <v>0</v>
      </c>
      <c r="P83" s="509">
        <v>0</v>
      </c>
      <c r="Q83" s="509">
        <v>0</v>
      </c>
      <c r="R83" s="509">
        <v>2.8125000000000001E-2</v>
      </c>
      <c r="S83" s="509">
        <v>0</v>
      </c>
      <c r="T83" s="509">
        <v>0</v>
      </c>
      <c r="U83" s="509">
        <v>0</v>
      </c>
      <c r="V83" s="509">
        <v>0</v>
      </c>
      <c r="W83" s="509">
        <v>0</v>
      </c>
      <c r="X83" s="509">
        <v>0</v>
      </c>
    </row>
    <row r="84" spans="1:24" ht="18" customHeight="1" x14ac:dyDescent="0.5">
      <c r="A84" s="510" t="s">
        <v>149</v>
      </c>
      <c r="B84" s="511" t="s">
        <v>305</v>
      </c>
      <c r="C84" s="512">
        <v>6.1981310000000001</v>
      </c>
      <c r="D84" s="512">
        <v>0</v>
      </c>
      <c r="E84" s="512">
        <v>0</v>
      </c>
      <c r="F84" s="512">
        <v>0</v>
      </c>
      <c r="G84" s="512">
        <v>0</v>
      </c>
      <c r="H84" s="512">
        <v>0</v>
      </c>
      <c r="I84" s="512">
        <v>7.1000000000000005E-5</v>
      </c>
      <c r="J84" s="512">
        <v>5.1221040000000002</v>
      </c>
      <c r="K84" s="512">
        <v>1.13E-4</v>
      </c>
      <c r="L84" s="512">
        <v>0</v>
      </c>
      <c r="M84" s="512">
        <v>0</v>
      </c>
      <c r="N84" s="512">
        <v>7.6540000000000002E-3</v>
      </c>
      <c r="O84" s="512">
        <v>9.6150000000000003E-3</v>
      </c>
      <c r="P84" s="512">
        <v>1.1E-5</v>
      </c>
      <c r="Q84" s="512">
        <v>0</v>
      </c>
      <c r="R84" s="512">
        <v>0.14183799999999999</v>
      </c>
      <c r="S84" s="512">
        <v>0.91050699999999996</v>
      </c>
      <c r="T84" s="512">
        <v>4.3309999999999998E-3</v>
      </c>
      <c r="U84" s="512">
        <v>1.279E-3</v>
      </c>
      <c r="V84" s="512">
        <v>0</v>
      </c>
      <c r="W84" s="512">
        <v>6.0800000000000003E-4</v>
      </c>
      <c r="X84" s="512">
        <v>0</v>
      </c>
    </row>
    <row r="85" spans="1:24" ht="18" customHeight="1" x14ac:dyDescent="0.5">
      <c r="A85" s="507" t="s">
        <v>147</v>
      </c>
      <c r="B85" s="508" t="s">
        <v>333</v>
      </c>
      <c r="C85" s="509">
        <v>5.4677049999999996</v>
      </c>
      <c r="D85" s="509">
        <v>0</v>
      </c>
      <c r="E85" s="509">
        <v>0</v>
      </c>
      <c r="F85" s="509">
        <v>0</v>
      </c>
      <c r="G85" s="509">
        <v>0</v>
      </c>
      <c r="H85" s="509">
        <v>0</v>
      </c>
      <c r="I85" s="509">
        <v>0</v>
      </c>
      <c r="J85" s="509">
        <v>2.973176</v>
      </c>
      <c r="K85" s="509">
        <v>0</v>
      </c>
      <c r="L85" s="509">
        <v>0</v>
      </c>
      <c r="M85" s="509">
        <v>0</v>
      </c>
      <c r="N85" s="509">
        <v>0</v>
      </c>
      <c r="O85" s="509">
        <v>0</v>
      </c>
      <c r="P85" s="509">
        <v>3.7449000000000003E-2</v>
      </c>
      <c r="Q85" s="509">
        <v>0</v>
      </c>
      <c r="R85" s="509">
        <v>3.2654000000000002E-2</v>
      </c>
      <c r="S85" s="509">
        <v>1.9630339999999999</v>
      </c>
      <c r="T85" s="509">
        <v>0</v>
      </c>
      <c r="U85" s="509">
        <v>0.45401399999999997</v>
      </c>
      <c r="V85" s="509">
        <v>0</v>
      </c>
      <c r="W85" s="509">
        <v>0</v>
      </c>
      <c r="X85" s="509">
        <v>7.378E-3</v>
      </c>
    </row>
    <row r="86" spans="1:24" ht="18" customHeight="1" x14ac:dyDescent="0.5">
      <c r="A86" s="510" t="s">
        <v>69</v>
      </c>
      <c r="B86" s="511" t="s">
        <v>347</v>
      </c>
      <c r="C86" s="512">
        <v>5.3917159999999997</v>
      </c>
      <c r="D86" s="512">
        <v>0.885938</v>
      </c>
      <c r="E86" s="512">
        <v>0</v>
      </c>
      <c r="F86" s="512">
        <v>0</v>
      </c>
      <c r="G86" s="512">
        <v>0</v>
      </c>
      <c r="H86" s="512">
        <v>0</v>
      </c>
      <c r="I86" s="512">
        <v>2.9366E-2</v>
      </c>
      <c r="J86" s="512">
        <v>3.4488949999999998</v>
      </c>
      <c r="K86" s="512">
        <v>0</v>
      </c>
      <c r="L86" s="512">
        <v>0</v>
      </c>
      <c r="M86" s="512">
        <v>0</v>
      </c>
      <c r="N86" s="512">
        <v>0</v>
      </c>
      <c r="O86" s="512">
        <v>0</v>
      </c>
      <c r="P86" s="512">
        <v>7.6832999999999999E-2</v>
      </c>
      <c r="Q86" s="512">
        <v>0</v>
      </c>
      <c r="R86" s="512">
        <v>0.95068399999999997</v>
      </c>
      <c r="S86" s="512">
        <v>0</v>
      </c>
      <c r="T86" s="512">
        <v>0</v>
      </c>
      <c r="U86" s="512">
        <v>0</v>
      </c>
      <c r="V86" s="512">
        <v>0</v>
      </c>
      <c r="W86" s="512">
        <v>0</v>
      </c>
      <c r="X86" s="512">
        <v>0</v>
      </c>
    </row>
    <row r="87" spans="1:24" ht="18" customHeight="1" x14ac:dyDescent="0.5">
      <c r="A87" s="507" t="s">
        <v>76</v>
      </c>
      <c r="B87" s="508" t="s">
        <v>341</v>
      </c>
      <c r="C87" s="509">
        <v>5.0665719999999999</v>
      </c>
      <c r="D87" s="509">
        <v>0</v>
      </c>
      <c r="E87" s="509">
        <v>0</v>
      </c>
      <c r="F87" s="509">
        <v>0</v>
      </c>
      <c r="G87" s="509">
        <v>0</v>
      </c>
      <c r="H87" s="509">
        <v>0</v>
      </c>
      <c r="I87" s="509">
        <v>0</v>
      </c>
      <c r="J87" s="509">
        <v>4.3013940000000002</v>
      </c>
      <c r="K87" s="509">
        <v>0</v>
      </c>
      <c r="L87" s="509">
        <v>0</v>
      </c>
      <c r="M87" s="509">
        <v>0</v>
      </c>
      <c r="N87" s="509">
        <v>0.73947099999999999</v>
      </c>
      <c r="O87" s="509">
        <v>0</v>
      </c>
      <c r="P87" s="509">
        <v>0</v>
      </c>
      <c r="Q87" s="509">
        <v>0</v>
      </c>
      <c r="R87" s="509">
        <v>2.5707000000000001E-2</v>
      </c>
      <c r="S87" s="509">
        <v>0</v>
      </c>
      <c r="T87" s="509">
        <v>0</v>
      </c>
      <c r="U87" s="509">
        <v>0</v>
      </c>
      <c r="V87" s="509">
        <v>0</v>
      </c>
      <c r="W87" s="509">
        <v>0</v>
      </c>
      <c r="X87" s="509">
        <v>0</v>
      </c>
    </row>
    <row r="88" spans="1:24" ht="18" customHeight="1" x14ac:dyDescent="0.5">
      <c r="A88" s="510" t="s">
        <v>79</v>
      </c>
      <c r="B88" s="511" t="s">
        <v>343</v>
      </c>
      <c r="C88" s="512">
        <v>4.5700380000000003</v>
      </c>
      <c r="D88" s="512">
        <v>0</v>
      </c>
      <c r="E88" s="512">
        <v>0.41855799999999999</v>
      </c>
      <c r="F88" s="512">
        <v>0</v>
      </c>
      <c r="G88" s="512">
        <v>3.6000000000000001E-5</v>
      </c>
      <c r="H88" s="512">
        <v>0</v>
      </c>
      <c r="I88" s="512">
        <v>2.2560000000000002E-3</v>
      </c>
      <c r="J88" s="512">
        <v>3.739608</v>
      </c>
      <c r="K88" s="512">
        <v>0</v>
      </c>
      <c r="L88" s="512">
        <v>0</v>
      </c>
      <c r="M88" s="512">
        <v>0.23413400000000001</v>
      </c>
      <c r="N88" s="512">
        <v>0</v>
      </c>
      <c r="O88" s="512">
        <v>0</v>
      </c>
      <c r="P88" s="512">
        <v>0.16598099999999999</v>
      </c>
      <c r="Q88" s="512">
        <v>0</v>
      </c>
      <c r="R88" s="512">
        <v>0</v>
      </c>
      <c r="S88" s="512">
        <v>0</v>
      </c>
      <c r="T88" s="512">
        <v>0</v>
      </c>
      <c r="U88" s="512">
        <v>0</v>
      </c>
      <c r="V88" s="512">
        <v>0</v>
      </c>
      <c r="W88" s="512">
        <v>0</v>
      </c>
      <c r="X88" s="512">
        <v>9.4649999999999995E-3</v>
      </c>
    </row>
    <row r="89" spans="1:24" ht="18" customHeight="1" x14ac:dyDescent="0.5">
      <c r="A89" s="507" t="s">
        <v>151</v>
      </c>
      <c r="B89" s="508" t="s">
        <v>315</v>
      </c>
      <c r="C89" s="509">
        <v>4.544136</v>
      </c>
      <c r="D89" s="509">
        <v>0</v>
      </c>
      <c r="E89" s="509">
        <v>0</v>
      </c>
      <c r="F89" s="509">
        <v>0</v>
      </c>
      <c r="G89" s="509">
        <v>0</v>
      </c>
      <c r="H89" s="509">
        <v>0</v>
      </c>
      <c r="I89" s="509">
        <v>6.2661999999999995E-2</v>
      </c>
      <c r="J89" s="509">
        <v>2.52163</v>
      </c>
      <c r="K89" s="509">
        <v>0</v>
      </c>
      <c r="L89" s="509">
        <v>0</v>
      </c>
      <c r="M89" s="509">
        <v>0</v>
      </c>
      <c r="N89" s="509">
        <v>0.62587999999999999</v>
      </c>
      <c r="O89" s="509">
        <v>0</v>
      </c>
      <c r="P89" s="509">
        <v>0</v>
      </c>
      <c r="Q89" s="509">
        <v>0</v>
      </c>
      <c r="R89" s="509">
        <v>8.8950000000000001E-3</v>
      </c>
      <c r="S89" s="509">
        <v>0</v>
      </c>
      <c r="T89" s="509">
        <v>1.3056989999999999</v>
      </c>
      <c r="U89" s="509">
        <v>0</v>
      </c>
      <c r="V89" s="509">
        <v>0</v>
      </c>
      <c r="W89" s="509">
        <v>0</v>
      </c>
      <c r="X89" s="509">
        <v>1.9369999999999998E-2</v>
      </c>
    </row>
    <row r="90" spans="1:24" ht="18" customHeight="1" x14ac:dyDescent="0.5">
      <c r="A90" s="510" t="s">
        <v>140</v>
      </c>
      <c r="B90" s="511" t="s">
        <v>301</v>
      </c>
      <c r="C90" s="512">
        <v>4.2744900000000001</v>
      </c>
      <c r="D90" s="512">
        <v>0</v>
      </c>
      <c r="E90" s="512">
        <v>0</v>
      </c>
      <c r="F90" s="512">
        <v>0</v>
      </c>
      <c r="G90" s="512">
        <v>0</v>
      </c>
      <c r="H90" s="512">
        <v>0.23532600000000001</v>
      </c>
      <c r="I90" s="512">
        <v>0.83240400000000003</v>
      </c>
      <c r="J90" s="512">
        <v>1.131996</v>
      </c>
      <c r="K90" s="512">
        <v>0</v>
      </c>
      <c r="L90" s="512">
        <v>0</v>
      </c>
      <c r="M90" s="512">
        <v>0</v>
      </c>
      <c r="N90" s="512">
        <v>1.7457240000000001</v>
      </c>
      <c r="O90" s="512">
        <v>0</v>
      </c>
      <c r="P90" s="512">
        <v>0.28853899999999999</v>
      </c>
      <c r="Q90" s="512">
        <v>0</v>
      </c>
      <c r="R90" s="512">
        <v>3.5400000000000001E-2</v>
      </c>
      <c r="S90" s="512">
        <v>0</v>
      </c>
      <c r="T90" s="512">
        <v>0</v>
      </c>
      <c r="U90" s="512">
        <v>0</v>
      </c>
      <c r="V90" s="512">
        <v>0</v>
      </c>
      <c r="W90" s="512">
        <v>0</v>
      </c>
      <c r="X90" s="512">
        <v>5.1009999999999996E-3</v>
      </c>
    </row>
    <row r="91" spans="1:24" ht="18" customHeight="1" x14ac:dyDescent="0.5">
      <c r="A91" s="507" t="s">
        <v>167</v>
      </c>
      <c r="B91" s="508" t="s">
        <v>426</v>
      </c>
      <c r="C91" s="509">
        <v>4.2506779999999997</v>
      </c>
      <c r="D91" s="509">
        <v>0.35354099999999999</v>
      </c>
      <c r="E91" s="509">
        <v>0</v>
      </c>
      <c r="F91" s="509">
        <v>0</v>
      </c>
      <c r="G91" s="509">
        <v>2.9277009999999999</v>
      </c>
      <c r="H91" s="509">
        <v>0</v>
      </c>
      <c r="I91" s="509">
        <v>0.29595399999999999</v>
      </c>
      <c r="J91" s="509">
        <v>1.539E-3</v>
      </c>
      <c r="K91" s="509">
        <v>0</v>
      </c>
      <c r="L91" s="509">
        <v>0</v>
      </c>
      <c r="M91" s="509">
        <v>0</v>
      </c>
      <c r="N91" s="509">
        <v>0</v>
      </c>
      <c r="O91" s="509">
        <v>0</v>
      </c>
      <c r="P91" s="509">
        <v>0</v>
      </c>
      <c r="Q91" s="509">
        <v>0</v>
      </c>
      <c r="R91" s="509">
        <v>1.36E-4</v>
      </c>
      <c r="S91" s="509">
        <v>0.67014300000000004</v>
      </c>
      <c r="T91" s="509">
        <v>0</v>
      </c>
      <c r="U91" s="509">
        <v>1.6119999999999999E-3</v>
      </c>
      <c r="V91" s="509">
        <v>0</v>
      </c>
      <c r="W91" s="509">
        <v>0</v>
      </c>
      <c r="X91" s="509">
        <v>5.1E-5</v>
      </c>
    </row>
    <row r="92" spans="1:24" ht="18" customHeight="1" x14ac:dyDescent="0.5">
      <c r="A92" s="510" t="s">
        <v>62</v>
      </c>
      <c r="B92" s="511" t="s">
        <v>310</v>
      </c>
      <c r="C92" s="512">
        <v>3.7725390000000001</v>
      </c>
      <c r="D92" s="512">
        <v>0</v>
      </c>
      <c r="E92" s="512">
        <v>0</v>
      </c>
      <c r="F92" s="512">
        <v>0</v>
      </c>
      <c r="G92" s="512">
        <v>0</v>
      </c>
      <c r="H92" s="512">
        <v>0</v>
      </c>
      <c r="I92" s="512">
        <v>0</v>
      </c>
      <c r="J92" s="512">
        <v>3.7725390000000001</v>
      </c>
      <c r="K92" s="512">
        <v>0</v>
      </c>
      <c r="L92" s="512">
        <v>0</v>
      </c>
      <c r="M92" s="512">
        <v>0</v>
      </c>
      <c r="N92" s="512">
        <v>0</v>
      </c>
      <c r="O92" s="512">
        <v>0</v>
      </c>
      <c r="P92" s="512">
        <v>0</v>
      </c>
      <c r="Q92" s="512">
        <v>0</v>
      </c>
      <c r="R92" s="512">
        <v>0</v>
      </c>
      <c r="S92" s="512">
        <v>0</v>
      </c>
      <c r="T92" s="512">
        <v>0</v>
      </c>
      <c r="U92" s="512">
        <v>0</v>
      </c>
      <c r="V92" s="512">
        <v>0</v>
      </c>
      <c r="W92" s="512">
        <v>0</v>
      </c>
      <c r="X92" s="512">
        <v>0</v>
      </c>
    </row>
    <row r="93" spans="1:24" ht="18" customHeight="1" x14ac:dyDescent="0.5">
      <c r="A93" s="507" t="s">
        <v>641</v>
      </c>
      <c r="B93" s="508" t="s">
        <v>642</v>
      </c>
      <c r="C93" s="509">
        <v>3.7357629999999999</v>
      </c>
      <c r="D93" s="509">
        <v>0</v>
      </c>
      <c r="E93" s="509">
        <v>0</v>
      </c>
      <c r="F93" s="509">
        <v>0</v>
      </c>
      <c r="G93" s="509">
        <v>0</v>
      </c>
      <c r="H93" s="509">
        <v>0</v>
      </c>
      <c r="I93" s="509">
        <v>0</v>
      </c>
      <c r="J93" s="509">
        <v>3.7357629999999999</v>
      </c>
      <c r="K93" s="509">
        <v>0</v>
      </c>
      <c r="L93" s="509">
        <v>0</v>
      </c>
      <c r="M93" s="509">
        <v>0</v>
      </c>
      <c r="N93" s="509">
        <v>0</v>
      </c>
      <c r="O93" s="509">
        <v>0</v>
      </c>
      <c r="P93" s="509">
        <v>0</v>
      </c>
      <c r="Q93" s="509">
        <v>0</v>
      </c>
      <c r="R93" s="509">
        <v>0</v>
      </c>
      <c r="S93" s="509">
        <v>0</v>
      </c>
      <c r="T93" s="509">
        <v>0</v>
      </c>
      <c r="U93" s="509">
        <v>0</v>
      </c>
      <c r="V93" s="509">
        <v>0</v>
      </c>
      <c r="W93" s="509">
        <v>0</v>
      </c>
      <c r="X93" s="509">
        <v>0</v>
      </c>
    </row>
    <row r="94" spans="1:24" ht="18" customHeight="1" x14ac:dyDescent="0.5">
      <c r="A94" s="510" t="s">
        <v>65</v>
      </c>
      <c r="B94" s="511" t="s">
        <v>334</v>
      </c>
      <c r="C94" s="512">
        <v>3.5808309999999999</v>
      </c>
      <c r="D94" s="512">
        <v>0</v>
      </c>
      <c r="E94" s="512">
        <v>0</v>
      </c>
      <c r="F94" s="512">
        <v>0</v>
      </c>
      <c r="G94" s="512">
        <v>0</v>
      </c>
      <c r="H94" s="512">
        <v>0</v>
      </c>
      <c r="I94" s="512">
        <v>0</v>
      </c>
      <c r="J94" s="512">
        <v>3.5808309999999999</v>
      </c>
      <c r="K94" s="512">
        <v>0</v>
      </c>
      <c r="L94" s="512">
        <v>0</v>
      </c>
      <c r="M94" s="512">
        <v>0</v>
      </c>
      <c r="N94" s="512">
        <v>0</v>
      </c>
      <c r="O94" s="512">
        <v>0</v>
      </c>
      <c r="P94" s="512">
        <v>0</v>
      </c>
      <c r="Q94" s="512">
        <v>0</v>
      </c>
      <c r="R94" s="512">
        <v>0</v>
      </c>
      <c r="S94" s="512">
        <v>0</v>
      </c>
      <c r="T94" s="512">
        <v>0</v>
      </c>
      <c r="U94" s="512">
        <v>0</v>
      </c>
      <c r="V94" s="512">
        <v>0</v>
      </c>
      <c r="W94" s="512">
        <v>0</v>
      </c>
      <c r="X94" s="512">
        <v>0</v>
      </c>
    </row>
    <row r="95" spans="1:24" ht="18" customHeight="1" x14ac:dyDescent="0.5">
      <c r="A95" s="507" t="s">
        <v>557</v>
      </c>
      <c r="B95" s="508" t="s">
        <v>558</v>
      </c>
      <c r="C95" s="509">
        <v>3.5750630000000001</v>
      </c>
      <c r="D95" s="509">
        <v>0.25735599999999997</v>
      </c>
      <c r="E95" s="509">
        <v>0</v>
      </c>
      <c r="F95" s="509">
        <v>0</v>
      </c>
      <c r="G95" s="509">
        <v>0</v>
      </c>
      <c r="H95" s="509">
        <v>0</v>
      </c>
      <c r="I95" s="509">
        <v>0.121045</v>
      </c>
      <c r="J95" s="509">
        <v>0.72143299999999999</v>
      </c>
      <c r="K95" s="509">
        <v>0</v>
      </c>
      <c r="L95" s="509">
        <v>0</v>
      </c>
      <c r="M95" s="509">
        <v>5.0000000000000002E-5</v>
      </c>
      <c r="N95" s="509">
        <v>0</v>
      </c>
      <c r="O95" s="509">
        <v>0</v>
      </c>
      <c r="P95" s="509">
        <v>0</v>
      </c>
      <c r="Q95" s="509">
        <v>0</v>
      </c>
      <c r="R95" s="509">
        <v>0</v>
      </c>
      <c r="S95" s="509">
        <v>0</v>
      </c>
      <c r="T95" s="509">
        <v>0</v>
      </c>
      <c r="U95" s="509">
        <v>2.4731260000000002</v>
      </c>
      <c r="V95" s="509">
        <v>0</v>
      </c>
      <c r="W95" s="509">
        <v>0</v>
      </c>
      <c r="X95" s="509">
        <v>2.0539999999999998E-3</v>
      </c>
    </row>
    <row r="96" spans="1:24" ht="18" customHeight="1" x14ac:dyDescent="0.5">
      <c r="A96" s="510" t="s">
        <v>647</v>
      </c>
      <c r="B96" s="511" t="s">
        <v>652</v>
      </c>
      <c r="C96" s="512">
        <v>3.0074990000000001</v>
      </c>
      <c r="D96" s="512">
        <v>0</v>
      </c>
      <c r="E96" s="512">
        <v>0</v>
      </c>
      <c r="F96" s="512">
        <v>0</v>
      </c>
      <c r="G96" s="512">
        <v>0</v>
      </c>
      <c r="H96" s="512">
        <v>0</v>
      </c>
      <c r="I96" s="512">
        <v>0</v>
      </c>
      <c r="J96" s="512">
        <v>1.1740029999999999</v>
      </c>
      <c r="K96" s="512">
        <v>0</v>
      </c>
      <c r="L96" s="512">
        <v>0</v>
      </c>
      <c r="M96" s="512">
        <v>0</v>
      </c>
      <c r="N96" s="512">
        <v>0</v>
      </c>
      <c r="O96" s="512">
        <v>0</v>
      </c>
      <c r="P96" s="512">
        <v>0</v>
      </c>
      <c r="Q96" s="512">
        <v>0</v>
      </c>
      <c r="R96" s="512">
        <v>0.25872899999999999</v>
      </c>
      <c r="S96" s="512">
        <v>1.574767</v>
      </c>
      <c r="T96" s="512">
        <v>0</v>
      </c>
      <c r="U96" s="512">
        <v>0</v>
      </c>
      <c r="V96" s="512">
        <v>0</v>
      </c>
      <c r="W96" s="512">
        <v>0</v>
      </c>
      <c r="X96" s="512">
        <v>0</v>
      </c>
    </row>
    <row r="97" spans="1:24" ht="18" customHeight="1" x14ac:dyDescent="0.5">
      <c r="A97" s="507" t="s">
        <v>515</v>
      </c>
      <c r="B97" s="508" t="s">
        <v>516</v>
      </c>
      <c r="C97" s="509">
        <v>3.0043799999999998</v>
      </c>
      <c r="D97" s="509">
        <v>0</v>
      </c>
      <c r="E97" s="509">
        <v>0</v>
      </c>
      <c r="F97" s="509">
        <v>0</v>
      </c>
      <c r="G97" s="509">
        <v>0</v>
      </c>
      <c r="H97" s="509">
        <v>0</v>
      </c>
      <c r="I97" s="509">
        <v>0</v>
      </c>
      <c r="J97" s="509">
        <v>1.834765</v>
      </c>
      <c r="K97" s="509">
        <v>0</v>
      </c>
      <c r="L97" s="509">
        <v>0</v>
      </c>
      <c r="M97" s="509">
        <v>0</v>
      </c>
      <c r="N97" s="509">
        <v>1.1696139999999999</v>
      </c>
      <c r="O97" s="509">
        <v>0</v>
      </c>
      <c r="P97" s="509">
        <v>0</v>
      </c>
      <c r="Q97" s="509">
        <v>0</v>
      </c>
      <c r="R97" s="509">
        <v>0</v>
      </c>
      <c r="S97" s="509">
        <v>0</v>
      </c>
      <c r="T97" s="509">
        <v>0</v>
      </c>
      <c r="U97" s="509">
        <v>0</v>
      </c>
      <c r="V97" s="509">
        <v>0</v>
      </c>
      <c r="W97" s="509">
        <v>0</v>
      </c>
      <c r="X97" s="509">
        <v>0</v>
      </c>
    </row>
    <row r="98" spans="1:24" ht="18" customHeight="1" x14ac:dyDescent="0.5">
      <c r="A98" s="510" t="s">
        <v>711</v>
      </c>
      <c r="B98" s="511" t="s">
        <v>716</v>
      </c>
      <c r="C98" s="512">
        <v>2.9766219999999999</v>
      </c>
      <c r="D98" s="512">
        <v>0</v>
      </c>
      <c r="E98" s="512">
        <v>0</v>
      </c>
      <c r="F98" s="512">
        <v>0</v>
      </c>
      <c r="G98" s="512">
        <v>0</v>
      </c>
      <c r="H98" s="512">
        <v>0</v>
      </c>
      <c r="I98" s="512">
        <v>0</v>
      </c>
      <c r="J98" s="512">
        <v>2.9766219999999999</v>
      </c>
      <c r="K98" s="512">
        <v>0</v>
      </c>
      <c r="L98" s="512">
        <v>0</v>
      </c>
      <c r="M98" s="512">
        <v>0</v>
      </c>
      <c r="N98" s="512">
        <v>0</v>
      </c>
      <c r="O98" s="512">
        <v>0</v>
      </c>
      <c r="P98" s="512">
        <v>0</v>
      </c>
      <c r="Q98" s="512">
        <v>0</v>
      </c>
      <c r="R98" s="512">
        <v>0</v>
      </c>
      <c r="S98" s="512">
        <v>0</v>
      </c>
      <c r="T98" s="512">
        <v>0</v>
      </c>
      <c r="U98" s="512">
        <v>0</v>
      </c>
      <c r="V98" s="512">
        <v>0</v>
      </c>
      <c r="W98" s="512">
        <v>0</v>
      </c>
      <c r="X98" s="512">
        <v>0</v>
      </c>
    </row>
    <row r="99" spans="1:24" ht="18" customHeight="1" x14ac:dyDescent="0.5">
      <c r="A99" s="507" t="s">
        <v>555</v>
      </c>
      <c r="B99" s="508" t="s">
        <v>556</v>
      </c>
      <c r="C99" s="509">
        <v>2.9719799999999998</v>
      </c>
      <c r="D99" s="509">
        <v>0</v>
      </c>
      <c r="E99" s="509">
        <v>2.2000000000000001E-3</v>
      </c>
      <c r="F99" s="509">
        <v>0</v>
      </c>
      <c r="G99" s="509">
        <v>0.30712499999999998</v>
      </c>
      <c r="H99" s="509">
        <v>0</v>
      </c>
      <c r="I99" s="509">
        <v>0</v>
      </c>
      <c r="J99" s="509">
        <v>0</v>
      </c>
      <c r="K99" s="509">
        <v>0</v>
      </c>
      <c r="L99" s="509">
        <v>4.0000000000000001E-3</v>
      </c>
      <c r="M99" s="509">
        <v>0</v>
      </c>
      <c r="N99" s="509">
        <v>2.325E-2</v>
      </c>
      <c r="O99" s="509">
        <v>4.4999999999999999E-4</v>
      </c>
      <c r="P99" s="509">
        <v>0.24785499999999999</v>
      </c>
      <c r="Q99" s="509">
        <v>0</v>
      </c>
      <c r="R99" s="509">
        <v>6.0000000000000001E-3</v>
      </c>
      <c r="S99" s="509">
        <v>0</v>
      </c>
      <c r="T99" s="509">
        <v>2.3555000000000001</v>
      </c>
      <c r="U99" s="509">
        <v>0</v>
      </c>
      <c r="V99" s="509">
        <v>0</v>
      </c>
      <c r="W99" s="509">
        <v>0</v>
      </c>
      <c r="X99" s="509">
        <v>2.5600000000000001E-2</v>
      </c>
    </row>
    <row r="100" spans="1:24" ht="18" customHeight="1" x14ac:dyDescent="0.5">
      <c r="A100" s="510" t="s">
        <v>60</v>
      </c>
      <c r="B100" s="511" t="s">
        <v>329</v>
      </c>
      <c r="C100" s="512">
        <v>2.8550499999999999</v>
      </c>
      <c r="D100" s="512">
        <v>0</v>
      </c>
      <c r="E100" s="512">
        <v>0</v>
      </c>
      <c r="F100" s="512">
        <v>0</v>
      </c>
      <c r="G100" s="512">
        <v>0</v>
      </c>
      <c r="H100" s="512">
        <v>0</v>
      </c>
      <c r="I100" s="512">
        <v>0</v>
      </c>
      <c r="J100" s="512">
        <v>2.8550499999999999</v>
      </c>
      <c r="K100" s="512">
        <v>0</v>
      </c>
      <c r="L100" s="512">
        <v>0</v>
      </c>
      <c r="M100" s="512">
        <v>0</v>
      </c>
      <c r="N100" s="512">
        <v>0</v>
      </c>
      <c r="O100" s="512">
        <v>0</v>
      </c>
      <c r="P100" s="512">
        <v>0</v>
      </c>
      <c r="Q100" s="512">
        <v>0</v>
      </c>
      <c r="R100" s="512">
        <v>0</v>
      </c>
      <c r="S100" s="512">
        <v>0</v>
      </c>
      <c r="T100" s="512">
        <v>0</v>
      </c>
      <c r="U100" s="512">
        <v>0</v>
      </c>
      <c r="V100" s="512">
        <v>0</v>
      </c>
      <c r="W100" s="512">
        <v>0</v>
      </c>
      <c r="X100" s="512">
        <v>0</v>
      </c>
    </row>
    <row r="101" spans="1:24" ht="18" customHeight="1" x14ac:dyDescent="0.5">
      <c r="A101" s="507" t="s">
        <v>196</v>
      </c>
      <c r="B101" s="508" t="s">
        <v>321</v>
      </c>
      <c r="C101" s="509">
        <v>2.8087439999999999</v>
      </c>
      <c r="D101" s="509">
        <v>0</v>
      </c>
      <c r="E101" s="509">
        <v>0</v>
      </c>
      <c r="F101" s="509">
        <v>0</v>
      </c>
      <c r="G101" s="509">
        <v>0</v>
      </c>
      <c r="H101" s="509">
        <v>0</v>
      </c>
      <c r="I101" s="509">
        <v>0</v>
      </c>
      <c r="J101" s="509">
        <v>2.6511930000000001</v>
      </c>
      <c r="K101" s="509">
        <v>0</v>
      </c>
      <c r="L101" s="509">
        <v>0</v>
      </c>
      <c r="M101" s="509">
        <v>0</v>
      </c>
      <c r="N101" s="509">
        <v>0</v>
      </c>
      <c r="O101" s="509">
        <v>0</v>
      </c>
      <c r="P101" s="509">
        <v>0</v>
      </c>
      <c r="Q101" s="509">
        <v>0</v>
      </c>
      <c r="R101" s="509">
        <v>0</v>
      </c>
      <c r="S101" s="509">
        <v>0.157551</v>
      </c>
      <c r="T101" s="509">
        <v>0</v>
      </c>
      <c r="U101" s="509">
        <v>0</v>
      </c>
      <c r="V101" s="509">
        <v>0</v>
      </c>
      <c r="W101" s="509">
        <v>0</v>
      </c>
      <c r="X101" s="509">
        <v>0</v>
      </c>
    </row>
    <row r="102" spans="1:24" ht="18" customHeight="1" x14ac:dyDescent="0.5">
      <c r="A102" s="510" t="s">
        <v>154</v>
      </c>
      <c r="B102" s="511" t="s">
        <v>352</v>
      </c>
      <c r="C102" s="512">
        <v>2.800856</v>
      </c>
      <c r="D102" s="512">
        <v>0</v>
      </c>
      <c r="E102" s="512">
        <v>0</v>
      </c>
      <c r="F102" s="512">
        <v>0</v>
      </c>
      <c r="G102" s="512">
        <v>0</v>
      </c>
      <c r="H102" s="512">
        <v>0</v>
      </c>
      <c r="I102" s="512">
        <v>0</v>
      </c>
      <c r="J102" s="512">
        <v>2.7318340000000001</v>
      </c>
      <c r="K102" s="512">
        <v>0</v>
      </c>
      <c r="L102" s="512">
        <v>0</v>
      </c>
      <c r="M102" s="512">
        <v>0</v>
      </c>
      <c r="N102" s="512">
        <v>0</v>
      </c>
      <c r="O102" s="512">
        <v>0</v>
      </c>
      <c r="P102" s="512">
        <v>0</v>
      </c>
      <c r="Q102" s="512">
        <v>0</v>
      </c>
      <c r="R102" s="512">
        <v>0</v>
      </c>
      <c r="S102" s="512">
        <v>0</v>
      </c>
      <c r="T102" s="512">
        <v>0</v>
      </c>
      <c r="U102" s="512">
        <v>0</v>
      </c>
      <c r="V102" s="512">
        <v>0</v>
      </c>
      <c r="W102" s="512">
        <v>0</v>
      </c>
      <c r="X102" s="512">
        <v>6.9022E-2</v>
      </c>
    </row>
    <row r="103" spans="1:24" ht="18" customHeight="1" x14ac:dyDescent="0.5">
      <c r="A103" s="507" t="s">
        <v>80</v>
      </c>
      <c r="B103" s="508" t="s">
        <v>345</v>
      </c>
      <c r="C103" s="509">
        <v>2.6641759999999999</v>
      </c>
      <c r="D103" s="509">
        <v>0</v>
      </c>
      <c r="E103" s="509">
        <v>0</v>
      </c>
      <c r="F103" s="509">
        <v>0</v>
      </c>
      <c r="G103" s="509">
        <v>0</v>
      </c>
      <c r="H103" s="509">
        <v>0</v>
      </c>
      <c r="I103" s="509">
        <v>0</v>
      </c>
      <c r="J103" s="509">
        <v>8.9176000000000005E-2</v>
      </c>
      <c r="K103" s="509">
        <v>0</v>
      </c>
      <c r="L103" s="509">
        <v>0</v>
      </c>
      <c r="M103" s="509">
        <v>0</v>
      </c>
      <c r="N103" s="509">
        <v>0</v>
      </c>
      <c r="O103" s="509">
        <v>0</v>
      </c>
      <c r="P103" s="509">
        <v>0</v>
      </c>
      <c r="Q103" s="509">
        <v>0</v>
      </c>
      <c r="R103" s="509">
        <v>0</v>
      </c>
      <c r="S103" s="509">
        <v>0</v>
      </c>
      <c r="T103" s="509">
        <v>2.5750000000000002</v>
      </c>
      <c r="U103" s="509">
        <v>0</v>
      </c>
      <c r="V103" s="509">
        <v>0</v>
      </c>
      <c r="W103" s="509">
        <v>0</v>
      </c>
      <c r="X103" s="509">
        <v>0</v>
      </c>
    </row>
    <row r="104" spans="1:24" ht="18" customHeight="1" x14ac:dyDescent="0.5">
      <c r="A104" s="510" t="s">
        <v>204</v>
      </c>
      <c r="B104" s="511" t="s">
        <v>335</v>
      </c>
      <c r="C104" s="512">
        <v>2.6492019999999998</v>
      </c>
      <c r="D104" s="512">
        <v>0</v>
      </c>
      <c r="E104" s="512">
        <v>0</v>
      </c>
      <c r="F104" s="512">
        <v>0</v>
      </c>
      <c r="G104" s="512">
        <v>0</v>
      </c>
      <c r="H104" s="512">
        <v>0</v>
      </c>
      <c r="I104" s="512">
        <v>0</v>
      </c>
      <c r="J104" s="512">
        <v>0.849248</v>
      </c>
      <c r="K104" s="512">
        <v>0</v>
      </c>
      <c r="L104" s="512">
        <v>0</v>
      </c>
      <c r="M104" s="512">
        <v>0</v>
      </c>
      <c r="N104" s="512">
        <v>0</v>
      </c>
      <c r="O104" s="512">
        <v>0</v>
      </c>
      <c r="P104" s="512">
        <v>0</v>
      </c>
      <c r="Q104" s="512">
        <v>0</v>
      </c>
      <c r="R104" s="512">
        <v>1.693997</v>
      </c>
      <c r="S104" s="512">
        <v>0</v>
      </c>
      <c r="T104" s="512">
        <v>0</v>
      </c>
      <c r="U104" s="512">
        <v>0.10595599999999999</v>
      </c>
      <c r="V104" s="512">
        <v>0</v>
      </c>
      <c r="W104" s="512">
        <v>0</v>
      </c>
      <c r="X104" s="512">
        <v>0</v>
      </c>
    </row>
    <row r="105" spans="1:24" ht="18" customHeight="1" x14ac:dyDescent="0.5">
      <c r="A105" s="507" t="s">
        <v>159</v>
      </c>
      <c r="B105" s="508" t="s">
        <v>292</v>
      </c>
      <c r="C105" s="509">
        <v>2.4246720000000002</v>
      </c>
      <c r="D105" s="509">
        <v>0.252077</v>
      </c>
      <c r="E105" s="509">
        <v>0</v>
      </c>
      <c r="F105" s="509">
        <v>0</v>
      </c>
      <c r="G105" s="509">
        <v>0.13103999999999999</v>
      </c>
      <c r="H105" s="509">
        <v>0</v>
      </c>
      <c r="I105" s="509">
        <v>0.264511</v>
      </c>
      <c r="J105" s="509">
        <v>0.57038299999999997</v>
      </c>
      <c r="K105" s="509">
        <v>0</v>
      </c>
      <c r="L105" s="509">
        <v>0</v>
      </c>
      <c r="M105" s="509">
        <v>1.1864980000000001</v>
      </c>
      <c r="N105" s="509">
        <v>1.1934E-2</v>
      </c>
      <c r="O105" s="509">
        <v>0</v>
      </c>
      <c r="P105" s="509">
        <v>7.4999999999999993E-5</v>
      </c>
      <c r="Q105" s="509">
        <v>0</v>
      </c>
      <c r="R105" s="509">
        <v>7.4999999999999993E-5</v>
      </c>
      <c r="S105" s="509">
        <v>0</v>
      </c>
      <c r="T105" s="509">
        <v>0</v>
      </c>
      <c r="U105" s="509">
        <v>0</v>
      </c>
      <c r="V105" s="509">
        <v>0</v>
      </c>
      <c r="W105" s="509">
        <v>0</v>
      </c>
      <c r="X105" s="509">
        <v>8.0789999999999994E-3</v>
      </c>
    </row>
    <row r="106" spans="1:24" ht="18" customHeight="1" x14ac:dyDescent="0.5">
      <c r="A106" s="510" t="s">
        <v>766</v>
      </c>
      <c r="B106" s="511" t="s">
        <v>767</v>
      </c>
      <c r="C106" s="512">
        <v>2.3883779999999999</v>
      </c>
      <c r="D106" s="512">
        <v>0</v>
      </c>
      <c r="E106" s="512">
        <v>0</v>
      </c>
      <c r="F106" s="512">
        <v>0</v>
      </c>
      <c r="G106" s="512">
        <v>2.37249</v>
      </c>
      <c r="H106" s="512">
        <v>0</v>
      </c>
      <c r="I106" s="512">
        <v>0</v>
      </c>
      <c r="J106" s="512">
        <v>0</v>
      </c>
      <c r="K106" s="512">
        <v>0</v>
      </c>
      <c r="L106" s="512">
        <v>0</v>
      </c>
      <c r="M106" s="512">
        <v>0</v>
      </c>
      <c r="N106" s="512">
        <v>0</v>
      </c>
      <c r="O106" s="512">
        <v>0</v>
      </c>
      <c r="P106" s="512">
        <v>0</v>
      </c>
      <c r="Q106" s="512">
        <v>0</v>
      </c>
      <c r="R106" s="512">
        <v>1.5887999999999999E-2</v>
      </c>
      <c r="S106" s="512">
        <v>0</v>
      </c>
      <c r="T106" s="512">
        <v>0</v>
      </c>
      <c r="U106" s="512">
        <v>0</v>
      </c>
      <c r="V106" s="512">
        <v>0</v>
      </c>
      <c r="W106" s="512">
        <v>0</v>
      </c>
      <c r="X106" s="512">
        <v>0</v>
      </c>
    </row>
    <row r="107" spans="1:24" ht="18" customHeight="1" x14ac:dyDescent="0.5">
      <c r="A107" s="507" t="s">
        <v>162</v>
      </c>
      <c r="B107" s="508" t="s">
        <v>349</v>
      </c>
      <c r="C107" s="509">
        <v>2.3535010000000001</v>
      </c>
      <c r="D107" s="509">
        <v>0</v>
      </c>
      <c r="E107" s="509">
        <v>0</v>
      </c>
      <c r="F107" s="509">
        <v>0</v>
      </c>
      <c r="G107" s="509">
        <v>0</v>
      </c>
      <c r="H107" s="509">
        <v>0</v>
      </c>
      <c r="I107" s="509">
        <v>1.2232499999999999</v>
      </c>
      <c r="J107" s="509">
        <v>0</v>
      </c>
      <c r="K107" s="509">
        <v>0</v>
      </c>
      <c r="L107" s="509">
        <v>0</v>
      </c>
      <c r="M107" s="509">
        <v>0</v>
      </c>
      <c r="N107" s="509">
        <v>0</v>
      </c>
      <c r="O107" s="509">
        <v>0</v>
      </c>
      <c r="P107" s="509">
        <v>0</v>
      </c>
      <c r="Q107" s="509">
        <v>0</v>
      </c>
      <c r="R107" s="509">
        <v>4.5574999999999997E-2</v>
      </c>
      <c r="S107" s="509">
        <v>1.0829690000000001</v>
      </c>
      <c r="T107" s="509">
        <v>0</v>
      </c>
      <c r="U107" s="509">
        <v>0</v>
      </c>
      <c r="V107" s="509">
        <v>0</v>
      </c>
      <c r="W107" s="509">
        <v>0</v>
      </c>
      <c r="X107" s="509">
        <v>1.707E-3</v>
      </c>
    </row>
    <row r="108" spans="1:24" ht="18" customHeight="1" x14ac:dyDescent="0.5">
      <c r="A108" s="510" t="s">
        <v>84</v>
      </c>
      <c r="B108" s="511" t="s">
        <v>332</v>
      </c>
      <c r="C108" s="512">
        <v>1.983168</v>
      </c>
      <c r="D108" s="512">
        <v>0</v>
      </c>
      <c r="E108" s="512">
        <v>0</v>
      </c>
      <c r="F108" s="512">
        <v>0</v>
      </c>
      <c r="G108" s="512">
        <v>0</v>
      </c>
      <c r="H108" s="512">
        <v>0</v>
      </c>
      <c r="I108" s="512">
        <v>9.8580000000000004E-3</v>
      </c>
      <c r="J108" s="512">
        <v>0</v>
      </c>
      <c r="K108" s="512">
        <v>0</v>
      </c>
      <c r="L108" s="512">
        <v>0</v>
      </c>
      <c r="M108" s="512">
        <v>0</v>
      </c>
      <c r="N108" s="512">
        <v>0</v>
      </c>
      <c r="O108" s="512">
        <v>0</v>
      </c>
      <c r="P108" s="512">
        <v>0</v>
      </c>
      <c r="Q108" s="512">
        <v>0</v>
      </c>
      <c r="R108" s="512">
        <v>0.25506800000000002</v>
      </c>
      <c r="S108" s="512">
        <v>0.58424399999999999</v>
      </c>
      <c r="T108" s="512">
        <v>0</v>
      </c>
      <c r="U108" s="512">
        <v>1.132728</v>
      </c>
      <c r="V108" s="512">
        <v>0</v>
      </c>
      <c r="W108" s="512">
        <v>1.219E-3</v>
      </c>
      <c r="X108" s="512">
        <v>5.1E-5</v>
      </c>
    </row>
    <row r="109" spans="1:24" ht="18" customHeight="1" x14ac:dyDescent="0.5">
      <c r="A109" s="507" t="s">
        <v>164</v>
      </c>
      <c r="B109" s="508" t="s">
        <v>357</v>
      </c>
      <c r="C109" s="509">
        <v>1.9553320000000001</v>
      </c>
      <c r="D109" s="509">
        <v>0.31030600000000003</v>
      </c>
      <c r="E109" s="509">
        <v>0</v>
      </c>
      <c r="F109" s="509">
        <v>0</v>
      </c>
      <c r="G109" s="509">
        <v>0</v>
      </c>
      <c r="H109" s="509">
        <v>0</v>
      </c>
      <c r="I109" s="509">
        <v>0</v>
      </c>
      <c r="J109" s="509">
        <v>1.256421</v>
      </c>
      <c r="K109" s="509">
        <v>0</v>
      </c>
      <c r="L109" s="509">
        <v>0</v>
      </c>
      <c r="M109" s="509">
        <v>0</v>
      </c>
      <c r="N109" s="509">
        <v>0.29116700000000001</v>
      </c>
      <c r="O109" s="509">
        <v>0</v>
      </c>
      <c r="P109" s="509">
        <v>9.4234999999999999E-2</v>
      </c>
      <c r="Q109" s="509">
        <v>0</v>
      </c>
      <c r="R109" s="509">
        <v>0</v>
      </c>
      <c r="S109" s="509">
        <v>0</v>
      </c>
      <c r="T109" s="509">
        <v>0</v>
      </c>
      <c r="U109" s="509">
        <v>0</v>
      </c>
      <c r="V109" s="509">
        <v>0</v>
      </c>
      <c r="W109" s="509">
        <v>0</v>
      </c>
      <c r="X109" s="509">
        <v>3.2030000000000001E-3</v>
      </c>
    </row>
    <row r="110" spans="1:24" ht="18" customHeight="1" x14ac:dyDescent="0.5">
      <c r="A110" s="510" t="s">
        <v>40</v>
      </c>
      <c r="B110" s="511" t="s">
        <v>294</v>
      </c>
      <c r="C110" s="512">
        <v>1.9495690000000001</v>
      </c>
      <c r="D110" s="512">
        <v>0</v>
      </c>
      <c r="E110" s="512">
        <v>1.19526</v>
      </c>
      <c r="F110" s="512">
        <v>0</v>
      </c>
      <c r="G110" s="512">
        <v>0</v>
      </c>
      <c r="H110" s="512">
        <v>0</v>
      </c>
      <c r="I110" s="512">
        <v>0</v>
      </c>
      <c r="J110" s="512">
        <v>0.61289000000000005</v>
      </c>
      <c r="K110" s="512">
        <v>0</v>
      </c>
      <c r="L110" s="512">
        <v>0</v>
      </c>
      <c r="M110" s="512">
        <v>0</v>
      </c>
      <c r="N110" s="512">
        <v>0</v>
      </c>
      <c r="O110" s="512">
        <v>0</v>
      </c>
      <c r="P110" s="512">
        <v>0</v>
      </c>
      <c r="Q110" s="512">
        <v>0</v>
      </c>
      <c r="R110" s="512">
        <v>0</v>
      </c>
      <c r="S110" s="512">
        <v>0.14041899999999999</v>
      </c>
      <c r="T110" s="512">
        <v>0</v>
      </c>
      <c r="U110" s="512">
        <v>0</v>
      </c>
      <c r="V110" s="512">
        <v>0</v>
      </c>
      <c r="W110" s="512">
        <v>0</v>
      </c>
      <c r="X110" s="512">
        <v>1E-3</v>
      </c>
    </row>
    <row r="111" spans="1:24" ht="18" customHeight="1" x14ac:dyDescent="0.5">
      <c r="A111" s="507" t="s">
        <v>83</v>
      </c>
      <c r="B111" s="508" t="s">
        <v>356</v>
      </c>
      <c r="C111" s="509">
        <v>1.9210499999999999</v>
      </c>
      <c r="D111" s="509">
        <v>0</v>
      </c>
      <c r="E111" s="509">
        <v>0</v>
      </c>
      <c r="F111" s="509">
        <v>0</v>
      </c>
      <c r="G111" s="509">
        <v>0</v>
      </c>
      <c r="H111" s="509">
        <v>0</v>
      </c>
      <c r="I111" s="509">
        <v>0</v>
      </c>
      <c r="J111" s="509">
        <v>7.9941999999999999E-2</v>
      </c>
      <c r="K111" s="509">
        <v>0</v>
      </c>
      <c r="L111" s="509">
        <v>0</v>
      </c>
      <c r="M111" s="509">
        <v>0</v>
      </c>
      <c r="N111" s="509">
        <v>1.7713909999999999</v>
      </c>
      <c r="O111" s="509">
        <v>0</v>
      </c>
      <c r="P111" s="509">
        <v>1.728E-2</v>
      </c>
      <c r="Q111" s="509">
        <v>0</v>
      </c>
      <c r="R111" s="509">
        <v>7.8999999999999996E-5</v>
      </c>
      <c r="S111" s="509">
        <v>4.9803E-2</v>
      </c>
      <c r="T111" s="509">
        <v>0</v>
      </c>
      <c r="U111" s="509">
        <v>0</v>
      </c>
      <c r="V111" s="509">
        <v>0</v>
      </c>
      <c r="W111" s="509">
        <v>0</v>
      </c>
      <c r="X111" s="509">
        <v>2.5539999999999998E-3</v>
      </c>
    </row>
    <row r="112" spans="1:24" ht="18" customHeight="1" x14ac:dyDescent="0.5">
      <c r="A112" s="510" t="s">
        <v>166</v>
      </c>
      <c r="B112" s="511" t="s">
        <v>358</v>
      </c>
      <c r="C112" s="512">
        <v>1.8767450000000001</v>
      </c>
      <c r="D112" s="512">
        <v>0</v>
      </c>
      <c r="E112" s="512">
        <v>0</v>
      </c>
      <c r="F112" s="512">
        <v>0</v>
      </c>
      <c r="G112" s="512">
        <v>0.80628299999999997</v>
      </c>
      <c r="H112" s="512">
        <v>0</v>
      </c>
      <c r="I112" s="512">
        <v>0</v>
      </c>
      <c r="J112" s="512">
        <v>1.0204230000000001</v>
      </c>
      <c r="K112" s="512">
        <v>0</v>
      </c>
      <c r="L112" s="512">
        <v>0</v>
      </c>
      <c r="M112" s="512">
        <v>0</v>
      </c>
      <c r="N112" s="512">
        <v>0</v>
      </c>
      <c r="O112" s="512">
        <v>0</v>
      </c>
      <c r="P112" s="512">
        <v>0</v>
      </c>
      <c r="Q112" s="512">
        <v>0</v>
      </c>
      <c r="R112" s="512">
        <v>0</v>
      </c>
      <c r="S112" s="512">
        <v>2.5307E-2</v>
      </c>
      <c r="T112" s="512">
        <v>0</v>
      </c>
      <c r="U112" s="512">
        <v>2.4732000000000001E-2</v>
      </c>
      <c r="V112" s="512">
        <v>0</v>
      </c>
      <c r="W112" s="512">
        <v>0</v>
      </c>
      <c r="X112" s="512">
        <v>0</v>
      </c>
    </row>
    <row r="113" spans="1:24" ht="18" customHeight="1" x14ac:dyDescent="0.5">
      <c r="A113" s="507" t="s">
        <v>78</v>
      </c>
      <c r="B113" s="508" t="s">
        <v>336</v>
      </c>
      <c r="C113" s="509">
        <v>1.8443400000000001</v>
      </c>
      <c r="D113" s="509">
        <v>0</v>
      </c>
      <c r="E113" s="509">
        <v>0</v>
      </c>
      <c r="F113" s="509">
        <v>0</v>
      </c>
      <c r="G113" s="509">
        <v>0</v>
      </c>
      <c r="H113" s="509">
        <v>0</v>
      </c>
      <c r="I113" s="509">
        <v>5.8E-5</v>
      </c>
      <c r="J113" s="509">
        <v>0</v>
      </c>
      <c r="K113" s="509">
        <v>0</v>
      </c>
      <c r="L113" s="509">
        <v>0</v>
      </c>
      <c r="M113" s="509">
        <v>0</v>
      </c>
      <c r="N113" s="509">
        <v>0</v>
      </c>
      <c r="O113" s="509">
        <v>0</v>
      </c>
      <c r="P113" s="509">
        <v>0</v>
      </c>
      <c r="Q113" s="509">
        <v>0</v>
      </c>
      <c r="R113" s="509">
        <v>3.0211999999999999E-2</v>
      </c>
      <c r="S113" s="509">
        <v>1.6663140000000001</v>
      </c>
      <c r="T113" s="509">
        <v>0</v>
      </c>
      <c r="U113" s="509">
        <v>0.147671</v>
      </c>
      <c r="V113" s="509">
        <v>0</v>
      </c>
      <c r="W113" s="509">
        <v>0</v>
      </c>
      <c r="X113" s="509">
        <v>8.5000000000000006E-5</v>
      </c>
    </row>
    <row r="114" spans="1:24" ht="18" customHeight="1" x14ac:dyDescent="0.5">
      <c r="A114" s="510" t="s">
        <v>126</v>
      </c>
      <c r="B114" s="511" t="s">
        <v>326</v>
      </c>
      <c r="C114" s="512">
        <v>1.544824</v>
      </c>
      <c r="D114" s="512">
        <v>0</v>
      </c>
      <c r="E114" s="512">
        <v>0</v>
      </c>
      <c r="F114" s="512">
        <v>0</v>
      </c>
      <c r="G114" s="512">
        <v>0</v>
      </c>
      <c r="H114" s="512">
        <v>0</v>
      </c>
      <c r="I114" s="512">
        <v>0</v>
      </c>
      <c r="J114" s="512">
        <v>1.5095989999999999</v>
      </c>
      <c r="K114" s="512">
        <v>0</v>
      </c>
      <c r="L114" s="512">
        <v>0</v>
      </c>
      <c r="M114" s="512">
        <v>0</v>
      </c>
      <c r="N114" s="512">
        <v>0</v>
      </c>
      <c r="O114" s="512">
        <v>0</v>
      </c>
      <c r="P114" s="512">
        <v>0</v>
      </c>
      <c r="Q114" s="512">
        <v>0</v>
      </c>
      <c r="R114" s="512">
        <v>0</v>
      </c>
      <c r="S114" s="512">
        <v>0</v>
      </c>
      <c r="T114" s="512">
        <v>0</v>
      </c>
      <c r="U114" s="512">
        <v>3.5224999999999999E-2</v>
      </c>
      <c r="V114" s="512">
        <v>0</v>
      </c>
      <c r="W114" s="512">
        <v>0</v>
      </c>
      <c r="X114" s="512">
        <v>0</v>
      </c>
    </row>
    <row r="115" spans="1:24" ht="18" customHeight="1" x14ac:dyDescent="0.5">
      <c r="A115" s="507" t="s">
        <v>199</v>
      </c>
      <c r="B115" s="508" t="s">
        <v>420</v>
      </c>
      <c r="C115" s="509">
        <v>1.528564</v>
      </c>
      <c r="D115" s="509">
        <v>0</v>
      </c>
      <c r="E115" s="509">
        <v>6.7199999999999996E-4</v>
      </c>
      <c r="F115" s="509">
        <v>0</v>
      </c>
      <c r="G115" s="509">
        <v>0.27245599999999998</v>
      </c>
      <c r="H115" s="509">
        <v>0</v>
      </c>
      <c r="I115" s="509">
        <v>1.3760000000000001E-3</v>
      </c>
      <c r="J115" s="509">
        <v>0.268013</v>
      </c>
      <c r="K115" s="509">
        <v>0</v>
      </c>
      <c r="L115" s="509">
        <v>0</v>
      </c>
      <c r="M115" s="509">
        <v>0</v>
      </c>
      <c r="N115" s="509">
        <v>0.28743600000000002</v>
      </c>
      <c r="O115" s="509">
        <v>0</v>
      </c>
      <c r="P115" s="509">
        <v>0</v>
      </c>
      <c r="Q115" s="509">
        <v>0</v>
      </c>
      <c r="R115" s="509">
        <v>0.22287499999999999</v>
      </c>
      <c r="S115" s="509">
        <v>0</v>
      </c>
      <c r="T115" s="509">
        <v>0</v>
      </c>
      <c r="U115" s="509">
        <v>0.47568500000000002</v>
      </c>
      <c r="V115" s="509">
        <v>0</v>
      </c>
      <c r="W115" s="509">
        <v>0</v>
      </c>
      <c r="X115" s="509">
        <v>5.1E-5</v>
      </c>
    </row>
    <row r="116" spans="1:24" ht="18" customHeight="1" x14ac:dyDescent="0.5">
      <c r="A116" s="510" t="s">
        <v>513</v>
      </c>
      <c r="B116" s="511" t="s">
        <v>514</v>
      </c>
      <c r="C116" s="512">
        <v>1.4063639999999999</v>
      </c>
      <c r="D116" s="512">
        <v>0</v>
      </c>
      <c r="E116" s="512">
        <v>0</v>
      </c>
      <c r="F116" s="512">
        <v>0</v>
      </c>
      <c r="G116" s="512">
        <v>0</v>
      </c>
      <c r="H116" s="512">
        <v>0</v>
      </c>
      <c r="I116" s="512">
        <v>0</v>
      </c>
      <c r="J116" s="512">
        <v>1.3567769999999999</v>
      </c>
      <c r="K116" s="512">
        <v>0</v>
      </c>
      <c r="L116" s="512">
        <v>0</v>
      </c>
      <c r="M116" s="512">
        <v>0</v>
      </c>
      <c r="N116" s="512">
        <v>4.0000000000000001E-3</v>
      </c>
      <c r="O116" s="512">
        <v>0</v>
      </c>
      <c r="P116" s="512">
        <v>0</v>
      </c>
      <c r="Q116" s="512">
        <v>0</v>
      </c>
      <c r="R116" s="512">
        <v>0</v>
      </c>
      <c r="S116" s="512">
        <v>4.3499999999999997E-2</v>
      </c>
      <c r="T116" s="512">
        <v>0</v>
      </c>
      <c r="U116" s="512">
        <v>0</v>
      </c>
      <c r="V116" s="512">
        <v>0</v>
      </c>
      <c r="W116" s="512">
        <v>0</v>
      </c>
      <c r="X116" s="512">
        <v>2.0869999999999999E-3</v>
      </c>
    </row>
    <row r="117" spans="1:24" ht="18" customHeight="1" x14ac:dyDescent="0.5">
      <c r="A117" s="507" t="s">
        <v>639</v>
      </c>
      <c r="B117" s="508" t="s">
        <v>640</v>
      </c>
      <c r="C117" s="509">
        <v>1.356473</v>
      </c>
      <c r="D117" s="509">
        <v>1.306738</v>
      </c>
      <c r="E117" s="509">
        <v>0</v>
      </c>
      <c r="F117" s="509">
        <v>0</v>
      </c>
      <c r="G117" s="509">
        <v>4.9735000000000001E-2</v>
      </c>
      <c r="H117" s="509">
        <v>0</v>
      </c>
      <c r="I117" s="509">
        <v>0</v>
      </c>
      <c r="J117" s="509">
        <v>0</v>
      </c>
      <c r="K117" s="509">
        <v>0</v>
      </c>
      <c r="L117" s="509">
        <v>0</v>
      </c>
      <c r="M117" s="509">
        <v>0</v>
      </c>
      <c r="N117" s="509">
        <v>0</v>
      </c>
      <c r="O117" s="509">
        <v>0</v>
      </c>
      <c r="P117" s="509">
        <v>0</v>
      </c>
      <c r="Q117" s="509">
        <v>0</v>
      </c>
      <c r="R117" s="509">
        <v>0</v>
      </c>
      <c r="S117" s="509">
        <v>0</v>
      </c>
      <c r="T117" s="509">
        <v>0</v>
      </c>
      <c r="U117" s="509">
        <v>0</v>
      </c>
      <c r="V117" s="509">
        <v>0</v>
      </c>
      <c r="W117" s="509">
        <v>0</v>
      </c>
      <c r="X117" s="509">
        <v>0</v>
      </c>
    </row>
    <row r="118" spans="1:24" ht="18" customHeight="1" x14ac:dyDescent="0.5">
      <c r="A118" s="510" t="s">
        <v>87</v>
      </c>
      <c r="B118" s="511" t="s">
        <v>323</v>
      </c>
      <c r="C118" s="512">
        <v>1.2885230000000001</v>
      </c>
      <c r="D118" s="512">
        <v>0</v>
      </c>
      <c r="E118" s="512">
        <v>0</v>
      </c>
      <c r="F118" s="512">
        <v>0</v>
      </c>
      <c r="G118" s="512">
        <v>0</v>
      </c>
      <c r="H118" s="512">
        <v>0</v>
      </c>
      <c r="I118" s="512">
        <v>0</v>
      </c>
      <c r="J118" s="512">
        <v>0.40040500000000001</v>
      </c>
      <c r="K118" s="512">
        <v>0</v>
      </c>
      <c r="L118" s="512">
        <v>0</v>
      </c>
      <c r="M118" s="512">
        <v>0</v>
      </c>
      <c r="N118" s="512">
        <v>0</v>
      </c>
      <c r="O118" s="512">
        <v>0</v>
      </c>
      <c r="P118" s="512">
        <v>0</v>
      </c>
      <c r="Q118" s="512">
        <v>0</v>
      </c>
      <c r="R118" s="512">
        <v>0</v>
      </c>
      <c r="S118" s="512">
        <v>0</v>
      </c>
      <c r="T118" s="512">
        <v>0</v>
      </c>
      <c r="U118" s="512">
        <v>0.88811899999999999</v>
      </c>
      <c r="V118" s="512">
        <v>0</v>
      </c>
      <c r="W118" s="512">
        <v>0</v>
      </c>
      <c r="X118" s="512">
        <v>0</v>
      </c>
    </row>
    <row r="119" spans="1:24" ht="18" customHeight="1" x14ac:dyDescent="0.5">
      <c r="A119" s="507" t="s">
        <v>189</v>
      </c>
      <c r="B119" s="508" t="s">
        <v>348</v>
      </c>
      <c r="C119" s="509">
        <v>1.2871710000000001</v>
      </c>
      <c r="D119" s="509">
        <v>0</v>
      </c>
      <c r="E119" s="509">
        <v>0</v>
      </c>
      <c r="F119" s="509">
        <v>0</v>
      </c>
      <c r="G119" s="509">
        <v>0.84436800000000001</v>
      </c>
      <c r="H119" s="509">
        <v>0</v>
      </c>
      <c r="I119" s="509">
        <v>0</v>
      </c>
      <c r="J119" s="509">
        <v>0.14522499999999999</v>
      </c>
      <c r="K119" s="509">
        <v>0</v>
      </c>
      <c r="L119" s="509">
        <v>0</v>
      </c>
      <c r="M119" s="509">
        <v>6.581E-3</v>
      </c>
      <c r="N119" s="509">
        <v>0.1221</v>
      </c>
      <c r="O119" s="509">
        <v>0</v>
      </c>
      <c r="P119" s="509">
        <v>0</v>
      </c>
      <c r="Q119" s="509">
        <v>0</v>
      </c>
      <c r="R119" s="509">
        <v>8.1539E-2</v>
      </c>
      <c r="S119" s="509">
        <v>2.516E-3</v>
      </c>
      <c r="T119" s="509">
        <v>0</v>
      </c>
      <c r="U119" s="509">
        <v>0</v>
      </c>
      <c r="V119" s="509">
        <v>0</v>
      </c>
      <c r="W119" s="509">
        <v>0</v>
      </c>
      <c r="X119" s="509">
        <v>8.4841E-2</v>
      </c>
    </row>
    <row r="120" spans="1:24" ht="18" customHeight="1" x14ac:dyDescent="0.5">
      <c r="A120" s="510" t="s">
        <v>768</v>
      </c>
      <c r="B120" s="511" t="s">
        <v>769</v>
      </c>
      <c r="C120" s="512">
        <v>1.207152</v>
      </c>
      <c r="D120" s="512">
        <v>0</v>
      </c>
      <c r="E120" s="512">
        <v>0</v>
      </c>
      <c r="F120" s="512">
        <v>1.1971020000000001</v>
      </c>
      <c r="G120" s="512">
        <v>0</v>
      </c>
      <c r="H120" s="512">
        <v>0</v>
      </c>
      <c r="I120" s="512">
        <v>0</v>
      </c>
      <c r="J120" s="512">
        <v>0</v>
      </c>
      <c r="K120" s="512">
        <v>0</v>
      </c>
      <c r="L120" s="512">
        <v>0</v>
      </c>
      <c r="M120" s="512">
        <v>0</v>
      </c>
      <c r="N120" s="512">
        <v>0</v>
      </c>
      <c r="O120" s="512">
        <v>0</v>
      </c>
      <c r="P120" s="512">
        <v>0</v>
      </c>
      <c r="Q120" s="512">
        <v>0</v>
      </c>
      <c r="R120" s="512">
        <v>0</v>
      </c>
      <c r="S120" s="512">
        <v>0</v>
      </c>
      <c r="T120" s="512">
        <v>0</v>
      </c>
      <c r="U120" s="512">
        <v>0</v>
      </c>
      <c r="V120" s="512">
        <v>0</v>
      </c>
      <c r="W120" s="512">
        <v>0</v>
      </c>
      <c r="X120" s="512">
        <v>1.0050999999999999E-2</v>
      </c>
    </row>
    <row r="121" spans="1:24" ht="18" customHeight="1" x14ac:dyDescent="0.5">
      <c r="A121" s="507" t="s">
        <v>82</v>
      </c>
      <c r="B121" s="508" t="s">
        <v>354</v>
      </c>
      <c r="C121" s="509">
        <v>1.023774</v>
      </c>
      <c r="D121" s="509">
        <v>0</v>
      </c>
      <c r="E121" s="509">
        <v>0</v>
      </c>
      <c r="F121" s="509">
        <v>0</v>
      </c>
      <c r="G121" s="509">
        <v>0</v>
      </c>
      <c r="H121" s="509">
        <v>0</v>
      </c>
      <c r="I121" s="509">
        <v>7.0949999999999999E-2</v>
      </c>
      <c r="J121" s="509">
        <v>0.91344899999999996</v>
      </c>
      <c r="K121" s="509">
        <v>0</v>
      </c>
      <c r="L121" s="509">
        <v>0</v>
      </c>
      <c r="M121" s="509">
        <v>0</v>
      </c>
      <c r="N121" s="509">
        <v>0</v>
      </c>
      <c r="O121" s="509">
        <v>0</v>
      </c>
      <c r="P121" s="509">
        <v>0</v>
      </c>
      <c r="Q121" s="509">
        <v>0</v>
      </c>
      <c r="R121" s="509">
        <v>0</v>
      </c>
      <c r="S121" s="509">
        <v>3.9375E-2</v>
      </c>
      <c r="T121" s="509">
        <v>0</v>
      </c>
      <c r="U121" s="509">
        <v>0</v>
      </c>
      <c r="V121" s="509">
        <v>0</v>
      </c>
      <c r="W121" s="509">
        <v>0</v>
      </c>
      <c r="X121" s="509">
        <v>0</v>
      </c>
    </row>
    <row r="122" spans="1:24" ht="18" customHeight="1" x14ac:dyDescent="0.5">
      <c r="A122" s="510" t="s">
        <v>649</v>
      </c>
      <c r="B122" s="511" t="s">
        <v>654</v>
      </c>
      <c r="C122" s="512">
        <v>1.022335</v>
      </c>
      <c r="D122" s="512">
        <v>0</v>
      </c>
      <c r="E122" s="512">
        <v>0</v>
      </c>
      <c r="F122" s="512">
        <v>0</v>
      </c>
      <c r="G122" s="512">
        <v>0</v>
      </c>
      <c r="H122" s="512">
        <v>0</v>
      </c>
      <c r="I122" s="512">
        <v>0.69750000000000001</v>
      </c>
      <c r="J122" s="512">
        <v>0</v>
      </c>
      <c r="K122" s="512">
        <v>0</v>
      </c>
      <c r="L122" s="512">
        <v>0</v>
      </c>
      <c r="M122" s="512">
        <v>0</v>
      </c>
      <c r="N122" s="512">
        <v>0</v>
      </c>
      <c r="O122" s="512">
        <v>0</v>
      </c>
      <c r="P122" s="512">
        <v>0.32483499999999998</v>
      </c>
      <c r="Q122" s="512">
        <v>0</v>
      </c>
      <c r="R122" s="512">
        <v>0</v>
      </c>
      <c r="S122" s="512">
        <v>0</v>
      </c>
      <c r="T122" s="512">
        <v>0</v>
      </c>
      <c r="U122" s="512">
        <v>0</v>
      </c>
      <c r="V122" s="512">
        <v>0</v>
      </c>
      <c r="W122" s="512">
        <v>0</v>
      </c>
      <c r="X122" s="512">
        <v>0</v>
      </c>
    </row>
    <row r="123" spans="1:24" ht="18" customHeight="1" x14ac:dyDescent="0.5">
      <c r="A123" s="507" t="s">
        <v>648</v>
      </c>
      <c r="B123" s="508" t="s">
        <v>653</v>
      </c>
      <c r="C123" s="509">
        <v>0.97134200000000004</v>
      </c>
      <c r="D123" s="509">
        <v>0</v>
      </c>
      <c r="E123" s="509">
        <v>0</v>
      </c>
      <c r="F123" s="509">
        <v>0</v>
      </c>
      <c r="G123" s="509">
        <v>0.480709</v>
      </c>
      <c r="H123" s="509">
        <v>0</v>
      </c>
      <c r="I123" s="509">
        <v>0</v>
      </c>
      <c r="J123" s="509">
        <v>0.49063299999999999</v>
      </c>
      <c r="K123" s="509">
        <v>0</v>
      </c>
      <c r="L123" s="509">
        <v>0</v>
      </c>
      <c r="M123" s="509">
        <v>0</v>
      </c>
      <c r="N123" s="509">
        <v>0</v>
      </c>
      <c r="O123" s="509">
        <v>0</v>
      </c>
      <c r="P123" s="509">
        <v>0</v>
      </c>
      <c r="Q123" s="509">
        <v>0</v>
      </c>
      <c r="R123" s="509">
        <v>0</v>
      </c>
      <c r="S123" s="509">
        <v>0</v>
      </c>
      <c r="T123" s="509">
        <v>0</v>
      </c>
      <c r="U123" s="509">
        <v>0</v>
      </c>
      <c r="V123" s="509">
        <v>0</v>
      </c>
      <c r="W123" s="509">
        <v>0</v>
      </c>
      <c r="X123" s="509">
        <v>0</v>
      </c>
    </row>
    <row r="124" spans="1:24" ht="18" customHeight="1" x14ac:dyDescent="0.5">
      <c r="A124" s="510" t="s">
        <v>75</v>
      </c>
      <c r="B124" s="511" t="s">
        <v>353</v>
      </c>
      <c r="C124" s="512">
        <v>0.96867400000000004</v>
      </c>
      <c r="D124" s="512">
        <v>0</v>
      </c>
      <c r="E124" s="512">
        <v>0</v>
      </c>
      <c r="F124" s="512">
        <v>0</v>
      </c>
      <c r="G124" s="512">
        <v>0</v>
      </c>
      <c r="H124" s="512">
        <v>0</v>
      </c>
      <c r="I124" s="512">
        <v>0.57990200000000003</v>
      </c>
      <c r="J124" s="512">
        <v>0</v>
      </c>
      <c r="K124" s="512">
        <v>0</v>
      </c>
      <c r="L124" s="512">
        <v>0</v>
      </c>
      <c r="M124" s="512">
        <v>0</v>
      </c>
      <c r="N124" s="512">
        <v>0</v>
      </c>
      <c r="O124" s="512">
        <v>0</v>
      </c>
      <c r="P124" s="512">
        <v>0</v>
      </c>
      <c r="Q124" s="512">
        <v>0</v>
      </c>
      <c r="R124" s="512">
        <v>0.24152100000000001</v>
      </c>
      <c r="S124" s="512">
        <v>0</v>
      </c>
      <c r="T124" s="512">
        <v>0</v>
      </c>
      <c r="U124" s="512">
        <v>0.14725099999999999</v>
      </c>
      <c r="V124" s="512">
        <v>0</v>
      </c>
      <c r="W124" s="512">
        <v>0</v>
      </c>
      <c r="X124" s="512">
        <v>0</v>
      </c>
    </row>
    <row r="125" spans="1:24" ht="18" customHeight="1" x14ac:dyDescent="0.5">
      <c r="A125" s="507" t="s">
        <v>713</v>
      </c>
      <c r="B125" s="508" t="s">
        <v>718</v>
      </c>
      <c r="C125" s="509">
        <v>0.85457799999999995</v>
      </c>
      <c r="D125" s="509">
        <v>0.60961200000000004</v>
      </c>
      <c r="E125" s="509">
        <v>0</v>
      </c>
      <c r="F125" s="509">
        <v>0</v>
      </c>
      <c r="G125" s="509">
        <v>0</v>
      </c>
      <c r="H125" s="509">
        <v>0</v>
      </c>
      <c r="I125" s="509">
        <v>0</v>
      </c>
      <c r="J125" s="509">
        <v>0</v>
      </c>
      <c r="K125" s="509">
        <v>0</v>
      </c>
      <c r="L125" s="509">
        <v>0</v>
      </c>
      <c r="M125" s="509">
        <v>0</v>
      </c>
      <c r="N125" s="509">
        <v>0</v>
      </c>
      <c r="O125" s="509">
        <v>0</v>
      </c>
      <c r="P125" s="509">
        <v>6.9125000000000006E-2</v>
      </c>
      <c r="Q125" s="509">
        <v>0</v>
      </c>
      <c r="R125" s="509">
        <v>0.17430300000000001</v>
      </c>
      <c r="S125" s="509">
        <v>0</v>
      </c>
      <c r="T125" s="509">
        <v>0</v>
      </c>
      <c r="U125" s="509">
        <v>0</v>
      </c>
      <c r="V125" s="509">
        <v>0</v>
      </c>
      <c r="W125" s="509">
        <v>0</v>
      </c>
      <c r="X125" s="509">
        <v>1.5380000000000001E-3</v>
      </c>
    </row>
    <row r="126" spans="1:24" ht="18" customHeight="1" x14ac:dyDescent="0.5">
      <c r="A126" s="510" t="s">
        <v>770</v>
      </c>
      <c r="B126" s="511" t="s">
        <v>771</v>
      </c>
      <c r="C126" s="512">
        <v>0.85287400000000002</v>
      </c>
      <c r="D126" s="512">
        <v>0</v>
      </c>
      <c r="E126" s="512">
        <v>3.4144000000000001E-2</v>
      </c>
      <c r="F126" s="512">
        <v>9.4921000000000005E-2</v>
      </c>
      <c r="G126" s="512">
        <v>0.261459</v>
      </c>
      <c r="H126" s="512">
        <v>0</v>
      </c>
      <c r="I126" s="512">
        <v>4.28E-4</v>
      </c>
      <c r="J126" s="512">
        <v>0.21338099999999999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  <c r="R126" s="512">
        <v>0</v>
      </c>
      <c r="S126" s="512">
        <v>0</v>
      </c>
      <c r="T126" s="512">
        <v>0.24804200000000001</v>
      </c>
      <c r="U126" s="512">
        <v>0</v>
      </c>
      <c r="V126" s="512">
        <v>0</v>
      </c>
      <c r="W126" s="512">
        <v>0</v>
      </c>
      <c r="X126" s="512">
        <v>5.0000000000000001E-4</v>
      </c>
    </row>
    <row r="127" spans="1:24" ht="18" customHeight="1" x14ac:dyDescent="0.5">
      <c r="A127" s="507" t="s">
        <v>208</v>
      </c>
      <c r="B127" s="508" t="s">
        <v>351</v>
      </c>
      <c r="C127" s="509">
        <v>0.82960500000000004</v>
      </c>
      <c r="D127" s="509">
        <v>0</v>
      </c>
      <c r="E127" s="509">
        <v>0</v>
      </c>
      <c r="F127" s="509">
        <v>0</v>
      </c>
      <c r="G127" s="509">
        <v>0</v>
      </c>
      <c r="H127" s="509">
        <v>0</v>
      </c>
      <c r="I127" s="509">
        <v>0</v>
      </c>
      <c r="J127" s="509">
        <v>0.82960500000000004</v>
      </c>
      <c r="K127" s="509">
        <v>0</v>
      </c>
      <c r="L127" s="509">
        <v>0</v>
      </c>
      <c r="M127" s="509">
        <v>0</v>
      </c>
      <c r="N127" s="509">
        <v>0</v>
      </c>
      <c r="O127" s="509">
        <v>0</v>
      </c>
      <c r="P127" s="509">
        <v>0</v>
      </c>
      <c r="Q127" s="509">
        <v>0</v>
      </c>
      <c r="R127" s="509">
        <v>0</v>
      </c>
      <c r="S127" s="509">
        <v>0</v>
      </c>
      <c r="T127" s="509">
        <v>0</v>
      </c>
      <c r="U127" s="509">
        <v>0</v>
      </c>
      <c r="V127" s="509">
        <v>0</v>
      </c>
      <c r="W127" s="509">
        <v>0</v>
      </c>
      <c r="X127" s="509">
        <v>0</v>
      </c>
    </row>
    <row r="128" spans="1:24" ht="18" customHeight="1" x14ac:dyDescent="0.5">
      <c r="A128" s="510" t="s">
        <v>205</v>
      </c>
      <c r="B128" s="511" t="s">
        <v>346</v>
      </c>
      <c r="C128" s="512">
        <v>0.823577</v>
      </c>
      <c r="D128" s="512">
        <v>0</v>
      </c>
      <c r="E128" s="512">
        <v>2.6779999999999998E-3</v>
      </c>
      <c r="F128" s="512">
        <v>0</v>
      </c>
      <c r="G128" s="512">
        <v>0</v>
      </c>
      <c r="H128" s="512">
        <v>0</v>
      </c>
      <c r="I128" s="512">
        <v>0</v>
      </c>
      <c r="J128" s="512">
        <v>0.76502499999999996</v>
      </c>
      <c r="K128" s="512">
        <v>0</v>
      </c>
      <c r="L128" s="512">
        <v>0</v>
      </c>
      <c r="M128" s="512">
        <v>0</v>
      </c>
      <c r="N128" s="512">
        <v>0</v>
      </c>
      <c r="O128" s="512">
        <v>0</v>
      </c>
      <c r="P128" s="512">
        <v>0</v>
      </c>
      <c r="Q128" s="512">
        <v>0</v>
      </c>
      <c r="R128" s="512">
        <v>0</v>
      </c>
      <c r="S128" s="512">
        <v>5.2810999999999997E-2</v>
      </c>
      <c r="T128" s="512">
        <v>0</v>
      </c>
      <c r="U128" s="512">
        <v>0</v>
      </c>
      <c r="V128" s="512">
        <v>0</v>
      </c>
      <c r="W128" s="512">
        <v>0</v>
      </c>
      <c r="X128" s="512">
        <v>3.0630000000000002E-3</v>
      </c>
    </row>
    <row r="129" spans="1:24" ht="18" customHeight="1" x14ac:dyDescent="0.5">
      <c r="A129" s="507" t="s">
        <v>160</v>
      </c>
      <c r="B129" s="508" t="s">
        <v>359</v>
      </c>
      <c r="C129" s="509">
        <v>0.74160099999999995</v>
      </c>
      <c r="D129" s="509">
        <v>0</v>
      </c>
      <c r="E129" s="509">
        <v>0</v>
      </c>
      <c r="F129" s="509">
        <v>0</v>
      </c>
      <c r="G129" s="509">
        <v>0</v>
      </c>
      <c r="H129" s="509">
        <v>0</v>
      </c>
      <c r="I129" s="509">
        <v>0</v>
      </c>
      <c r="J129" s="509">
        <v>0.69266300000000003</v>
      </c>
      <c r="K129" s="509">
        <v>0</v>
      </c>
      <c r="L129" s="509">
        <v>0</v>
      </c>
      <c r="M129" s="509">
        <v>0</v>
      </c>
      <c r="N129" s="509">
        <v>0</v>
      </c>
      <c r="O129" s="509">
        <v>0</v>
      </c>
      <c r="P129" s="509">
        <v>0</v>
      </c>
      <c r="Q129" s="509">
        <v>0</v>
      </c>
      <c r="R129" s="509">
        <v>0</v>
      </c>
      <c r="S129" s="509">
        <v>0</v>
      </c>
      <c r="T129" s="509">
        <v>0</v>
      </c>
      <c r="U129" s="509">
        <v>0</v>
      </c>
      <c r="V129" s="509">
        <v>0</v>
      </c>
      <c r="W129" s="509">
        <v>0</v>
      </c>
      <c r="X129" s="509">
        <v>4.8938000000000002E-2</v>
      </c>
    </row>
    <row r="130" spans="1:24" ht="18" customHeight="1" x14ac:dyDescent="0.5">
      <c r="A130" s="510" t="s">
        <v>74</v>
      </c>
      <c r="B130" s="511" t="s">
        <v>350</v>
      </c>
      <c r="C130" s="512">
        <v>0.74013799999999996</v>
      </c>
      <c r="D130" s="512">
        <v>0</v>
      </c>
      <c r="E130" s="512">
        <v>0</v>
      </c>
      <c r="F130" s="512">
        <v>0</v>
      </c>
      <c r="G130" s="512">
        <v>0</v>
      </c>
      <c r="H130" s="512">
        <v>0</v>
      </c>
      <c r="I130" s="512">
        <v>0</v>
      </c>
      <c r="J130" s="512">
        <v>0.74013799999999996</v>
      </c>
      <c r="K130" s="512">
        <v>0</v>
      </c>
      <c r="L130" s="512">
        <v>0</v>
      </c>
      <c r="M130" s="512">
        <v>0</v>
      </c>
      <c r="N130" s="512">
        <v>0</v>
      </c>
      <c r="O130" s="512">
        <v>0</v>
      </c>
      <c r="P130" s="512">
        <v>0</v>
      </c>
      <c r="Q130" s="512">
        <v>0</v>
      </c>
      <c r="R130" s="512">
        <v>0</v>
      </c>
      <c r="S130" s="512">
        <v>0</v>
      </c>
      <c r="T130" s="512">
        <v>0</v>
      </c>
      <c r="U130" s="512">
        <v>0</v>
      </c>
      <c r="V130" s="512">
        <v>0</v>
      </c>
      <c r="W130" s="512">
        <v>0</v>
      </c>
      <c r="X130" s="512">
        <v>0</v>
      </c>
    </row>
    <row r="131" spans="1:24" ht="18" customHeight="1" x14ac:dyDescent="0.5">
      <c r="A131" s="507" t="s">
        <v>72</v>
      </c>
      <c r="B131" s="508" t="s">
        <v>342</v>
      </c>
      <c r="C131" s="509">
        <v>0.69800899999999999</v>
      </c>
      <c r="D131" s="509">
        <v>0</v>
      </c>
      <c r="E131" s="509">
        <v>0</v>
      </c>
      <c r="F131" s="509">
        <v>0</v>
      </c>
      <c r="G131" s="509">
        <v>0</v>
      </c>
      <c r="H131" s="509">
        <v>0</v>
      </c>
      <c r="I131" s="509">
        <v>0</v>
      </c>
      <c r="J131" s="509">
        <v>0.69800899999999999</v>
      </c>
      <c r="K131" s="509">
        <v>0</v>
      </c>
      <c r="L131" s="509">
        <v>0</v>
      </c>
      <c r="M131" s="509">
        <v>0</v>
      </c>
      <c r="N131" s="509">
        <v>0</v>
      </c>
      <c r="O131" s="509">
        <v>0</v>
      </c>
      <c r="P131" s="509">
        <v>0</v>
      </c>
      <c r="Q131" s="509">
        <v>0</v>
      </c>
      <c r="R131" s="509">
        <v>0</v>
      </c>
      <c r="S131" s="509">
        <v>0</v>
      </c>
      <c r="T131" s="509">
        <v>0</v>
      </c>
      <c r="U131" s="509">
        <v>0</v>
      </c>
      <c r="V131" s="509">
        <v>0</v>
      </c>
      <c r="W131" s="509">
        <v>0</v>
      </c>
      <c r="X131" s="509">
        <v>0</v>
      </c>
    </row>
    <row r="132" spans="1:24" ht="18" customHeight="1" x14ac:dyDescent="0.5">
      <c r="A132" s="510" t="s">
        <v>772</v>
      </c>
      <c r="B132" s="511" t="s">
        <v>773</v>
      </c>
      <c r="C132" s="512">
        <v>0.66706900000000002</v>
      </c>
      <c r="D132" s="512">
        <v>0</v>
      </c>
      <c r="E132" s="512">
        <v>0</v>
      </c>
      <c r="F132" s="512">
        <v>0</v>
      </c>
      <c r="G132" s="512">
        <v>0</v>
      </c>
      <c r="H132" s="512">
        <v>0</v>
      </c>
      <c r="I132" s="512">
        <v>0</v>
      </c>
      <c r="J132" s="512">
        <v>0.66706900000000002</v>
      </c>
      <c r="K132" s="512">
        <v>0</v>
      </c>
      <c r="L132" s="512">
        <v>0</v>
      </c>
      <c r="M132" s="512">
        <v>0</v>
      </c>
      <c r="N132" s="512">
        <v>0</v>
      </c>
      <c r="O132" s="512">
        <v>0</v>
      </c>
      <c r="P132" s="512">
        <v>0</v>
      </c>
      <c r="Q132" s="512">
        <v>0</v>
      </c>
      <c r="R132" s="512">
        <v>0</v>
      </c>
      <c r="S132" s="512">
        <v>0</v>
      </c>
      <c r="T132" s="512">
        <v>0</v>
      </c>
      <c r="U132" s="512">
        <v>0</v>
      </c>
      <c r="V132" s="512">
        <v>0</v>
      </c>
      <c r="W132" s="512">
        <v>0</v>
      </c>
      <c r="X132" s="512">
        <v>0</v>
      </c>
    </row>
    <row r="133" spans="1:24" ht="18" customHeight="1" x14ac:dyDescent="0.5">
      <c r="A133" s="507" t="s">
        <v>774</v>
      </c>
      <c r="B133" s="508" t="s">
        <v>775</v>
      </c>
      <c r="C133" s="509">
        <v>0.64675700000000003</v>
      </c>
      <c r="D133" s="509">
        <v>0</v>
      </c>
      <c r="E133" s="509">
        <v>0</v>
      </c>
      <c r="F133" s="509">
        <v>0</v>
      </c>
      <c r="G133" s="509">
        <v>0.64625699999999997</v>
      </c>
      <c r="H133" s="509">
        <v>0</v>
      </c>
      <c r="I133" s="509">
        <v>0</v>
      </c>
      <c r="J133" s="509">
        <v>0</v>
      </c>
      <c r="K133" s="509">
        <v>0</v>
      </c>
      <c r="L133" s="509">
        <v>0</v>
      </c>
      <c r="M133" s="509">
        <v>0</v>
      </c>
      <c r="N133" s="509">
        <v>0</v>
      </c>
      <c r="O133" s="509">
        <v>0</v>
      </c>
      <c r="P133" s="509">
        <v>0</v>
      </c>
      <c r="Q133" s="509">
        <v>0</v>
      </c>
      <c r="R133" s="509">
        <v>0</v>
      </c>
      <c r="S133" s="509">
        <v>0</v>
      </c>
      <c r="T133" s="509">
        <v>0</v>
      </c>
      <c r="U133" s="509">
        <v>0</v>
      </c>
      <c r="V133" s="509">
        <v>0</v>
      </c>
      <c r="W133" s="509">
        <v>0</v>
      </c>
      <c r="X133" s="509">
        <v>5.0000000000000001E-4</v>
      </c>
    </row>
    <row r="134" spans="1:24" ht="18" customHeight="1" x14ac:dyDescent="0.5">
      <c r="A134" s="510" t="s">
        <v>163</v>
      </c>
      <c r="B134" s="511" t="s">
        <v>339</v>
      </c>
      <c r="C134" s="512">
        <v>0.64570499999999997</v>
      </c>
      <c r="D134" s="512">
        <v>0</v>
      </c>
      <c r="E134" s="512">
        <v>0</v>
      </c>
      <c r="F134" s="512">
        <v>0</v>
      </c>
      <c r="G134" s="512">
        <v>0</v>
      </c>
      <c r="H134" s="512">
        <v>0</v>
      </c>
      <c r="I134" s="512">
        <v>2.1937999999999999E-2</v>
      </c>
      <c r="J134" s="512">
        <v>0.61741100000000004</v>
      </c>
      <c r="K134" s="512">
        <v>0</v>
      </c>
      <c r="L134" s="512">
        <v>0</v>
      </c>
      <c r="M134" s="512">
        <v>0</v>
      </c>
      <c r="N134" s="512">
        <v>0</v>
      </c>
      <c r="O134" s="512">
        <v>0</v>
      </c>
      <c r="P134" s="512">
        <v>0</v>
      </c>
      <c r="Q134" s="512">
        <v>0</v>
      </c>
      <c r="R134" s="512">
        <v>0</v>
      </c>
      <c r="S134" s="512">
        <v>6.3559999999999997E-3</v>
      </c>
      <c r="T134" s="512">
        <v>0</v>
      </c>
      <c r="U134" s="512">
        <v>0</v>
      </c>
      <c r="V134" s="512">
        <v>0</v>
      </c>
      <c r="W134" s="512">
        <v>0</v>
      </c>
      <c r="X134" s="512">
        <v>0</v>
      </c>
    </row>
    <row r="135" spans="1:24" ht="18" customHeight="1" x14ac:dyDescent="0.5">
      <c r="A135" s="507" t="s">
        <v>86</v>
      </c>
      <c r="B135" s="508" t="s">
        <v>419</v>
      </c>
      <c r="C135" s="509">
        <v>0.54861599999999999</v>
      </c>
      <c r="D135" s="509">
        <v>0</v>
      </c>
      <c r="E135" s="509">
        <v>0</v>
      </c>
      <c r="F135" s="509">
        <v>0</v>
      </c>
      <c r="G135" s="509">
        <v>0</v>
      </c>
      <c r="H135" s="509">
        <v>0</v>
      </c>
      <c r="I135" s="509">
        <v>0</v>
      </c>
      <c r="J135" s="509">
        <v>0</v>
      </c>
      <c r="K135" s="509">
        <v>0</v>
      </c>
      <c r="L135" s="509">
        <v>0</v>
      </c>
      <c r="M135" s="509">
        <v>0</v>
      </c>
      <c r="N135" s="509">
        <v>0.54308199999999995</v>
      </c>
      <c r="O135" s="509">
        <v>0</v>
      </c>
      <c r="P135" s="509">
        <v>0</v>
      </c>
      <c r="Q135" s="509">
        <v>0</v>
      </c>
      <c r="R135" s="509">
        <v>0</v>
      </c>
      <c r="S135" s="509">
        <v>0</v>
      </c>
      <c r="T135" s="509">
        <v>5.5339999999999999E-3</v>
      </c>
      <c r="U135" s="509">
        <v>0</v>
      </c>
      <c r="V135" s="509">
        <v>0</v>
      </c>
      <c r="W135" s="509">
        <v>0</v>
      </c>
      <c r="X135" s="509">
        <v>0</v>
      </c>
    </row>
    <row r="136" spans="1:24" ht="18" customHeight="1" x14ac:dyDescent="0.5">
      <c r="A136" s="510" t="s">
        <v>667</v>
      </c>
      <c r="B136" s="511" t="s">
        <v>397</v>
      </c>
      <c r="C136" s="512">
        <v>4.2501480000000003</v>
      </c>
      <c r="D136" s="512">
        <v>0.65326700000000004</v>
      </c>
      <c r="E136" s="512">
        <v>0.353632</v>
      </c>
      <c r="F136" s="512">
        <v>8.4049999999999993E-3</v>
      </c>
      <c r="G136" s="512">
        <v>1.152366</v>
      </c>
      <c r="H136" s="512">
        <v>0</v>
      </c>
      <c r="I136" s="512">
        <v>0.44292300000000001</v>
      </c>
      <c r="J136" s="512">
        <v>0.35665000000000002</v>
      </c>
      <c r="K136" s="512">
        <v>1.8000000000000001E-4</v>
      </c>
      <c r="L136" s="512">
        <v>0.11355800000000001</v>
      </c>
      <c r="M136" s="512">
        <v>8.03E-4</v>
      </c>
      <c r="N136" s="512">
        <v>1.8338E-2</v>
      </c>
      <c r="O136" s="512">
        <v>6.9999999999999999E-4</v>
      </c>
      <c r="P136" s="512">
        <v>5.2389999999999997E-3</v>
      </c>
      <c r="Q136" s="512">
        <v>0</v>
      </c>
      <c r="R136" s="512">
        <v>3.227E-2</v>
      </c>
      <c r="S136" s="512">
        <v>0.23157800000000001</v>
      </c>
      <c r="T136" s="512">
        <v>0.55727599999999999</v>
      </c>
      <c r="U136" s="512">
        <v>0.150224</v>
      </c>
      <c r="V136" s="512">
        <v>0</v>
      </c>
      <c r="W136" s="512">
        <v>4.6767999999999997E-2</v>
      </c>
      <c r="X136" s="512">
        <v>0.125971</v>
      </c>
    </row>
    <row r="137" spans="1:24" ht="18" customHeight="1" x14ac:dyDescent="0.5">
      <c r="A137" s="507" t="s">
        <v>21</v>
      </c>
      <c r="B137" s="508" t="s">
        <v>240</v>
      </c>
      <c r="C137" s="509">
        <v>31526.955142999999</v>
      </c>
      <c r="D137" s="509">
        <v>750.86043400000005</v>
      </c>
      <c r="E137" s="509">
        <v>373.73254700000001</v>
      </c>
      <c r="F137" s="509">
        <v>177.97847999999999</v>
      </c>
      <c r="G137" s="509">
        <v>1029.1894279999999</v>
      </c>
      <c r="H137" s="509">
        <v>657.69078100000002</v>
      </c>
      <c r="I137" s="509">
        <v>4607.5322239999996</v>
      </c>
      <c r="J137" s="509">
        <v>5394.8995269999996</v>
      </c>
      <c r="K137" s="509">
        <v>25.918876000000001</v>
      </c>
      <c r="L137" s="509">
        <v>59.866543999999998</v>
      </c>
      <c r="M137" s="509">
        <v>287.20064100000002</v>
      </c>
      <c r="N137" s="509">
        <v>254.55521300000001</v>
      </c>
      <c r="O137" s="509">
        <v>12.089857</v>
      </c>
      <c r="P137" s="509">
        <v>332.45165300000002</v>
      </c>
      <c r="Q137" s="509">
        <v>1610.5842190000001</v>
      </c>
      <c r="R137" s="509">
        <v>2699.427404</v>
      </c>
      <c r="S137" s="509">
        <v>8865.1862270000001</v>
      </c>
      <c r="T137" s="509">
        <v>3565.191941</v>
      </c>
      <c r="U137" s="509">
        <v>208.64919399999999</v>
      </c>
      <c r="V137" s="509">
        <v>252.34158400000001</v>
      </c>
      <c r="W137" s="509">
        <v>130.66539900000001</v>
      </c>
      <c r="X137" s="509">
        <v>230.94297</v>
      </c>
    </row>
    <row r="138" spans="1:24" x14ac:dyDescent="0.5">
      <c r="A138" s="8" t="s">
        <v>509</v>
      </c>
      <c r="B138" s="45"/>
      <c r="X138" s="155" t="s">
        <v>510</v>
      </c>
    </row>
    <row r="139" spans="1:24" x14ac:dyDescent="0.5">
      <c r="A139" s="61"/>
      <c r="B139" s="61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</row>
    <row r="143" spans="1:24" x14ac:dyDescent="0.5">
      <c r="V143" s="47"/>
    </row>
    <row r="146" spans="4:4" x14ac:dyDescent="0.5">
      <c r="D146" s="64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4"/>
  <sheetViews>
    <sheetView showGridLines="0" rightToLeft="1" zoomScaleNormal="100" workbookViewId="0"/>
  </sheetViews>
  <sheetFormatPr defaultColWidth="8.88671875" defaultRowHeight="18" customHeight="1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6" s="9" customFormat="1" ht="57.6" customHeight="1" x14ac:dyDescent="0.5"/>
    <row r="2" spans="1:26" s="37" customFormat="1" ht="26.4" x14ac:dyDescent="0.5">
      <c r="A2" s="141" t="s">
        <v>778</v>
      </c>
      <c r="B2" s="36"/>
      <c r="C2" s="36"/>
      <c r="D2" s="36"/>
      <c r="E2" s="36"/>
      <c r="F2" s="36"/>
      <c r="G2" s="36"/>
    </row>
    <row r="3" spans="1:26" s="37" customFormat="1" ht="26.4" x14ac:dyDescent="0.5">
      <c r="A3" s="142" t="s">
        <v>779</v>
      </c>
      <c r="B3" s="36"/>
      <c r="C3" s="36"/>
      <c r="D3" s="36"/>
      <c r="E3" s="36"/>
      <c r="F3" s="36"/>
      <c r="G3" s="36"/>
    </row>
    <row r="4" spans="1:26" s="43" customFormat="1" ht="21.6" customHeight="1" x14ac:dyDescent="0.5">
      <c r="A4" s="631" t="s">
        <v>108</v>
      </c>
      <c r="B4" s="630" t="s">
        <v>244</v>
      </c>
      <c r="C4" s="548" t="s">
        <v>752</v>
      </c>
      <c r="D4" s="503" t="s">
        <v>169</v>
      </c>
      <c r="E4" s="503" t="s">
        <v>170</v>
      </c>
      <c r="F4" s="503" t="s">
        <v>171</v>
      </c>
      <c r="G4" s="503" t="s">
        <v>90</v>
      </c>
      <c r="H4" s="503" t="s">
        <v>91</v>
      </c>
      <c r="I4" s="503" t="s">
        <v>92</v>
      </c>
      <c r="J4" s="503" t="s">
        <v>93</v>
      </c>
      <c r="K4" s="503" t="s">
        <v>94</v>
      </c>
      <c r="L4" s="503" t="s">
        <v>95</v>
      </c>
      <c r="M4" s="503" t="s">
        <v>96</v>
      </c>
      <c r="N4" s="503" t="s">
        <v>97</v>
      </c>
      <c r="O4" s="503" t="s">
        <v>98</v>
      </c>
      <c r="P4" s="503" t="s">
        <v>99</v>
      </c>
      <c r="Q4" s="503" t="s">
        <v>100</v>
      </c>
      <c r="R4" s="503" t="s">
        <v>101</v>
      </c>
      <c r="S4" s="503" t="s">
        <v>102</v>
      </c>
      <c r="T4" s="503" t="s">
        <v>103</v>
      </c>
      <c r="U4" s="503" t="s">
        <v>104</v>
      </c>
      <c r="V4" s="503" t="s">
        <v>105</v>
      </c>
      <c r="W4" s="504" t="s">
        <v>106</v>
      </c>
      <c r="X4" s="504" t="s">
        <v>107</v>
      </c>
    </row>
    <row r="5" spans="1:26" s="43" customFormat="1" ht="36" customHeight="1" x14ac:dyDescent="0.5">
      <c r="A5" s="631"/>
      <c r="B5" s="630"/>
      <c r="C5" s="148" t="s">
        <v>21</v>
      </c>
      <c r="D5" s="149" t="s">
        <v>394</v>
      </c>
      <c r="E5" s="150" t="s">
        <v>17</v>
      </c>
      <c r="F5" s="151" t="s">
        <v>365</v>
      </c>
      <c r="G5" s="152" t="s">
        <v>367</v>
      </c>
      <c r="H5" s="150" t="s">
        <v>18</v>
      </c>
      <c r="I5" s="150" t="s">
        <v>368</v>
      </c>
      <c r="J5" s="150" t="s">
        <v>370</v>
      </c>
      <c r="K5" s="150" t="s">
        <v>372</v>
      </c>
      <c r="L5" s="150" t="s">
        <v>374</v>
      </c>
      <c r="M5" s="150" t="s">
        <v>376</v>
      </c>
      <c r="N5" s="150" t="s">
        <v>378</v>
      </c>
      <c r="O5" s="152" t="s">
        <v>380</v>
      </c>
      <c r="P5" s="150" t="s">
        <v>382</v>
      </c>
      <c r="Q5" s="150" t="s">
        <v>384</v>
      </c>
      <c r="R5" s="150" t="s">
        <v>19</v>
      </c>
      <c r="S5" s="150" t="s">
        <v>387</v>
      </c>
      <c r="T5" s="150" t="s">
        <v>20</v>
      </c>
      <c r="U5" s="150" t="s">
        <v>396</v>
      </c>
      <c r="V5" s="150" t="s">
        <v>206</v>
      </c>
      <c r="W5" s="150" t="s">
        <v>391</v>
      </c>
      <c r="X5" s="505" t="s">
        <v>392</v>
      </c>
    </row>
    <row r="6" spans="1:26" ht="69" customHeight="1" x14ac:dyDescent="0.5">
      <c r="A6" s="631"/>
      <c r="B6" s="630"/>
      <c r="C6" s="143" t="s">
        <v>240</v>
      </c>
      <c r="D6" s="144" t="s">
        <v>395</v>
      </c>
      <c r="E6" s="145" t="s">
        <v>363</v>
      </c>
      <c r="F6" s="146" t="s">
        <v>364</v>
      </c>
      <c r="G6" s="147" t="s">
        <v>366</v>
      </c>
      <c r="H6" s="145" t="s">
        <v>237</v>
      </c>
      <c r="I6" s="145" t="s">
        <v>369</v>
      </c>
      <c r="J6" s="145" t="s">
        <v>371</v>
      </c>
      <c r="K6" s="145" t="s">
        <v>373</v>
      </c>
      <c r="L6" s="145" t="s">
        <v>375</v>
      </c>
      <c r="M6" s="145" t="s">
        <v>377</v>
      </c>
      <c r="N6" s="145" t="s">
        <v>379</v>
      </c>
      <c r="O6" s="147" t="s">
        <v>381</v>
      </c>
      <c r="P6" s="145" t="s">
        <v>383</v>
      </c>
      <c r="Q6" s="145" t="s">
        <v>385</v>
      </c>
      <c r="R6" s="145" t="s">
        <v>386</v>
      </c>
      <c r="S6" s="145" t="s">
        <v>388</v>
      </c>
      <c r="T6" s="145" t="s">
        <v>389</v>
      </c>
      <c r="U6" s="145" t="s">
        <v>390</v>
      </c>
      <c r="V6" s="145" t="s">
        <v>238</v>
      </c>
      <c r="W6" s="145" t="s">
        <v>239</v>
      </c>
      <c r="X6" s="506" t="s">
        <v>393</v>
      </c>
    </row>
    <row r="7" spans="1:26" ht="18" customHeight="1" x14ac:dyDescent="0.5">
      <c r="A7" s="507" t="s">
        <v>25</v>
      </c>
      <c r="B7" s="508" t="s">
        <v>245</v>
      </c>
      <c r="C7" s="509">
        <v>22299.293521</v>
      </c>
      <c r="D7" s="509">
        <v>5.7190770000000004</v>
      </c>
      <c r="E7" s="509">
        <v>89.524089000000004</v>
      </c>
      <c r="F7" s="509">
        <v>7.0353839999999996</v>
      </c>
      <c r="G7" s="509">
        <v>73.735094000000004</v>
      </c>
      <c r="H7" s="509">
        <v>50.458818999999998</v>
      </c>
      <c r="I7" s="509">
        <v>544.47562000000005</v>
      </c>
      <c r="J7" s="509">
        <v>664.81745599999999</v>
      </c>
      <c r="K7" s="509">
        <v>63.374381</v>
      </c>
      <c r="L7" s="509">
        <v>63.836216</v>
      </c>
      <c r="M7" s="509">
        <v>142.55386300000001</v>
      </c>
      <c r="N7" s="509">
        <v>580.76861099999996</v>
      </c>
      <c r="O7" s="509">
        <v>105.822892</v>
      </c>
      <c r="P7" s="509">
        <v>148.465171</v>
      </c>
      <c r="Q7" s="509">
        <v>30.966341</v>
      </c>
      <c r="R7" s="509">
        <v>1613.6293949999999</v>
      </c>
      <c r="S7" s="509">
        <v>15234.438285</v>
      </c>
      <c r="T7" s="509">
        <v>1584.4429929999999</v>
      </c>
      <c r="U7" s="509">
        <v>256.60492499999998</v>
      </c>
      <c r="V7" s="509">
        <v>87.705425000000005</v>
      </c>
      <c r="W7" s="509">
        <v>373.59320500000001</v>
      </c>
      <c r="X7" s="509">
        <v>577.32628099999999</v>
      </c>
      <c r="Z7" s="59"/>
    </row>
    <row r="8" spans="1:26" ht="18" customHeight="1" x14ac:dyDescent="0.5">
      <c r="A8" s="510" t="s">
        <v>191</v>
      </c>
      <c r="B8" s="511" t="s">
        <v>249</v>
      </c>
      <c r="C8" s="512">
        <v>6004.4421949999996</v>
      </c>
      <c r="D8" s="512">
        <v>29.275749000000001</v>
      </c>
      <c r="E8" s="512">
        <v>61.778153000000003</v>
      </c>
      <c r="F8" s="512">
        <v>15.812321000000001</v>
      </c>
      <c r="G8" s="512">
        <v>168.87496899999999</v>
      </c>
      <c r="H8" s="512">
        <v>301.32580400000001</v>
      </c>
      <c r="I8" s="512">
        <v>336.96262000000002</v>
      </c>
      <c r="J8" s="512">
        <v>247.48536100000001</v>
      </c>
      <c r="K8" s="512">
        <v>2.8937930000000001</v>
      </c>
      <c r="L8" s="512">
        <v>8.9025320000000008</v>
      </c>
      <c r="M8" s="512">
        <v>56.420436000000002</v>
      </c>
      <c r="N8" s="512">
        <v>58.842295</v>
      </c>
      <c r="O8" s="512">
        <v>2.7522199999999999</v>
      </c>
      <c r="P8" s="512">
        <v>43.648237000000002</v>
      </c>
      <c r="Q8" s="512">
        <v>3635.376213</v>
      </c>
      <c r="R8" s="512">
        <v>424.11720800000001</v>
      </c>
      <c r="S8" s="512">
        <v>219.23958999999999</v>
      </c>
      <c r="T8" s="512">
        <v>28.322861</v>
      </c>
      <c r="U8" s="512">
        <v>27.028578</v>
      </c>
      <c r="V8" s="512">
        <v>0</v>
      </c>
      <c r="W8" s="512">
        <v>40.838624000000003</v>
      </c>
      <c r="X8" s="512">
        <v>294.54462999999998</v>
      </c>
    </row>
    <row r="9" spans="1:26" ht="18" customHeight="1" x14ac:dyDescent="0.5">
      <c r="A9" s="507" t="s">
        <v>131</v>
      </c>
      <c r="B9" s="508" t="s">
        <v>253</v>
      </c>
      <c r="C9" s="509">
        <v>5462.4728260000002</v>
      </c>
      <c r="D9" s="509">
        <v>38.086472000000001</v>
      </c>
      <c r="E9" s="509">
        <v>216.10638700000001</v>
      </c>
      <c r="F9" s="509">
        <v>2.382298</v>
      </c>
      <c r="G9" s="509">
        <v>137.76553000000001</v>
      </c>
      <c r="H9" s="509">
        <v>18.233916000000001</v>
      </c>
      <c r="I9" s="509">
        <v>867.72520999999995</v>
      </c>
      <c r="J9" s="509">
        <v>240.258422</v>
      </c>
      <c r="K9" s="509">
        <v>1.0334319999999999</v>
      </c>
      <c r="L9" s="509">
        <v>5.3489079999999998</v>
      </c>
      <c r="M9" s="509">
        <v>32.678673000000003</v>
      </c>
      <c r="N9" s="509">
        <v>12.201235</v>
      </c>
      <c r="O9" s="509">
        <v>1.851064</v>
      </c>
      <c r="P9" s="509">
        <v>9.2892240000000008</v>
      </c>
      <c r="Q9" s="509">
        <v>21.428139999999999</v>
      </c>
      <c r="R9" s="509">
        <v>128.10118600000001</v>
      </c>
      <c r="S9" s="509">
        <v>1801.5536930000001</v>
      </c>
      <c r="T9" s="509">
        <v>1063.4464089999999</v>
      </c>
      <c r="U9" s="509">
        <v>581.25984000000005</v>
      </c>
      <c r="V9" s="509">
        <v>59.93441</v>
      </c>
      <c r="W9" s="509">
        <v>37.191721999999999</v>
      </c>
      <c r="X9" s="509">
        <v>186.596654</v>
      </c>
    </row>
    <row r="10" spans="1:26" ht="18" customHeight="1" x14ac:dyDescent="0.5">
      <c r="A10" s="510" t="s">
        <v>29</v>
      </c>
      <c r="B10" s="511" t="s">
        <v>250</v>
      </c>
      <c r="C10" s="512">
        <v>3477.9790800000001</v>
      </c>
      <c r="D10" s="512">
        <v>28.590529</v>
      </c>
      <c r="E10" s="512">
        <v>153.75353899999999</v>
      </c>
      <c r="F10" s="512">
        <v>8.5608880000000003</v>
      </c>
      <c r="G10" s="512">
        <v>176.607463</v>
      </c>
      <c r="H10" s="512">
        <v>2457.9498319999998</v>
      </c>
      <c r="I10" s="512">
        <v>128.70882700000001</v>
      </c>
      <c r="J10" s="512">
        <v>25.701256999999998</v>
      </c>
      <c r="K10" s="512">
        <v>4.4391E-2</v>
      </c>
      <c r="L10" s="512">
        <v>3.6997460000000002</v>
      </c>
      <c r="M10" s="512">
        <v>25.130987999999999</v>
      </c>
      <c r="N10" s="512">
        <v>37.300789999999999</v>
      </c>
      <c r="O10" s="512">
        <v>0.33844000000000002</v>
      </c>
      <c r="P10" s="512">
        <v>18.636175000000001</v>
      </c>
      <c r="Q10" s="512">
        <v>1.1130329999999999</v>
      </c>
      <c r="R10" s="512">
        <v>244.03928500000001</v>
      </c>
      <c r="S10" s="512">
        <v>82.619028999999998</v>
      </c>
      <c r="T10" s="512">
        <v>18.421458000000001</v>
      </c>
      <c r="U10" s="512">
        <v>3.7181479999999998</v>
      </c>
      <c r="V10" s="512">
        <v>19.639281</v>
      </c>
      <c r="W10" s="512">
        <v>43.209536999999997</v>
      </c>
      <c r="X10" s="512">
        <v>0.19644500000000001</v>
      </c>
    </row>
    <row r="11" spans="1:26" ht="18" customHeight="1" x14ac:dyDescent="0.5">
      <c r="A11" s="507" t="s">
        <v>138</v>
      </c>
      <c r="B11" s="508" t="s">
        <v>279</v>
      </c>
      <c r="C11" s="509">
        <v>3258.821383</v>
      </c>
      <c r="D11" s="509">
        <v>0.40468900000000002</v>
      </c>
      <c r="E11" s="509">
        <v>5.0727650000000004</v>
      </c>
      <c r="F11" s="509">
        <v>0</v>
      </c>
      <c r="G11" s="509">
        <v>38.746735999999999</v>
      </c>
      <c r="H11" s="509">
        <v>0.58984000000000003</v>
      </c>
      <c r="I11" s="509">
        <v>231.11477199999999</v>
      </c>
      <c r="J11" s="509">
        <v>7.0554030000000001</v>
      </c>
      <c r="K11" s="509">
        <v>0.88969799999999999</v>
      </c>
      <c r="L11" s="509">
        <v>0.72845300000000002</v>
      </c>
      <c r="M11" s="509">
        <v>0.82023800000000002</v>
      </c>
      <c r="N11" s="509">
        <v>2.8216399999999999</v>
      </c>
      <c r="O11" s="509">
        <v>0.230184</v>
      </c>
      <c r="P11" s="509">
        <v>0.67108000000000001</v>
      </c>
      <c r="Q11" s="509">
        <v>2549.4665070000001</v>
      </c>
      <c r="R11" s="509">
        <v>6.8947130000000003</v>
      </c>
      <c r="S11" s="509">
        <v>203.188076</v>
      </c>
      <c r="T11" s="509">
        <v>10.098526</v>
      </c>
      <c r="U11" s="509">
        <v>197.70851200000001</v>
      </c>
      <c r="V11" s="509">
        <v>1.17E-4</v>
      </c>
      <c r="W11" s="509">
        <v>2.23874</v>
      </c>
      <c r="X11" s="509">
        <v>8.0693000000000001E-2</v>
      </c>
    </row>
    <row r="12" spans="1:26" ht="18" customHeight="1" x14ac:dyDescent="0.5">
      <c r="A12" s="510" t="s">
        <v>195</v>
      </c>
      <c r="B12" s="511" t="s">
        <v>290</v>
      </c>
      <c r="C12" s="512">
        <v>3135.4874559999998</v>
      </c>
      <c r="D12" s="512">
        <v>49.425237000000003</v>
      </c>
      <c r="E12" s="512">
        <v>7.7396560000000001</v>
      </c>
      <c r="F12" s="512">
        <v>1.166755</v>
      </c>
      <c r="G12" s="512">
        <v>123.854043</v>
      </c>
      <c r="H12" s="512">
        <v>6.6267290000000001</v>
      </c>
      <c r="I12" s="512">
        <v>687.68639299999995</v>
      </c>
      <c r="J12" s="512">
        <v>113.35074899999999</v>
      </c>
      <c r="K12" s="512">
        <v>0.92316699999999996</v>
      </c>
      <c r="L12" s="512">
        <v>23.302413999999999</v>
      </c>
      <c r="M12" s="512">
        <v>23.03098</v>
      </c>
      <c r="N12" s="512">
        <v>4.4538270000000004</v>
      </c>
      <c r="O12" s="512">
        <v>1.773231</v>
      </c>
      <c r="P12" s="512">
        <v>22.097698000000001</v>
      </c>
      <c r="Q12" s="512">
        <v>8.7134590000000003</v>
      </c>
      <c r="R12" s="512">
        <v>105.265328</v>
      </c>
      <c r="S12" s="512">
        <v>1325.5447039999999</v>
      </c>
      <c r="T12" s="512">
        <v>356.03131999999999</v>
      </c>
      <c r="U12" s="512">
        <v>225.15878799999999</v>
      </c>
      <c r="V12" s="512">
        <v>4.2503349999999998</v>
      </c>
      <c r="W12" s="512">
        <v>43.824612000000002</v>
      </c>
      <c r="X12" s="512">
        <v>1.2680309999999999</v>
      </c>
    </row>
    <row r="13" spans="1:26" ht="18" customHeight="1" x14ac:dyDescent="0.5">
      <c r="A13" s="507" t="s">
        <v>27</v>
      </c>
      <c r="B13" s="508" t="s">
        <v>247</v>
      </c>
      <c r="C13" s="509">
        <v>2821.9485220000001</v>
      </c>
      <c r="D13" s="509">
        <v>1.194868</v>
      </c>
      <c r="E13" s="509">
        <v>6.1457790000000001</v>
      </c>
      <c r="F13" s="509">
        <v>0.165769</v>
      </c>
      <c r="G13" s="509">
        <v>4.7738209999999999</v>
      </c>
      <c r="H13" s="509">
        <v>0.73751100000000003</v>
      </c>
      <c r="I13" s="509">
        <v>62.485042999999997</v>
      </c>
      <c r="J13" s="509">
        <v>51.137849000000003</v>
      </c>
      <c r="K13" s="509">
        <v>6.6160999999999998E-2</v>
      </c>
      <c r="L13" s="509">
        <v>0.95786400000000005</v>
      </c>
      <c r="M13" s="509">
        <v>1.9155519999999999</v>
      </c>
      <c r="N13" s="509">
        <v>11.769669</v>
      </c>
      <c r="O13" s="509">
        <v>1.9841000000000001E-2</v>
      </c>
      <c r="P13" s="509">
        <v>2.6071909999999998</v>
      </c>
      <c r="Q13" s="509">
        <v>2.3224000000000002E-2</v>
      </c>
      <c r="R13" s="509">
        <v>28.210242999999998</v>
      </c>
      <c r="S13" s="509">
        <v>405.553291</v>
      </c>
      <c r="T13" s="509">
        <v>2182.8749910000001</v>
      </c>
      <c r="U13" s="509">
        <v>57.624744</v>
      </c>
      <c r="V13" s="509">
        <v>5.8700000000000002E-3</v>
      </c>
      <c r="W13" s="509">
        <v>3.6246510000000001</v>
      </c>
      <c r="X13" s="509">
        <v>5.4591000000000001E-2</v>
      </c>
    </row>
    <row r="14" spans="1:26" ht="18" customHeight="1" x14ac:dyDescent="0.5">
      <c r="A14" s="510" t="s">
        <v>26</v>
      </c>
      <c r="B14" s="511" t="s">
        <v>246</v>
      </c>
      <c r="C14" s="512">
        <v>2782.3356629999998</v>
      </c>
      <c r="D14" s="512">
        <v>130.58693600000001</v>
      </c>
      <c r="E14" s="512">
        <v>513.26911900000005</v>
      </c>
      <c r="F14" s="512">
        <v>6.1385300000000003</v>
      </c>
      <c r="G14" s="512">
        <v>89.224660999999998</v>
      </c>
      <c r="H14" s="512">
        <v>61.708571999999997</v>
      </c>
      <c r="I14" s="512">
        <v>307.84245299999998</v>
      </c>
      <c r="J14" s="512">
        <v>86.285826999999998</v>
      </c>
      <c r="K14" s="512">
        <v>5.2423000000000002</v>
      </c>
      <c r="L14" s="512">
        <v>4.8937650000000001</v>
      </c>
      <c r="M14" s="512">
        <v>21.991267000000001</v>
      </c>
      <c r="N14" s="512">
        <v>214.90328</v>
      </c>
      <c r="O14" s="512">
        <v>9.5303280000000008</v>
      </c>
      <c r="P14" s="512">
        <v>22.050039999999999</v>
      </c>
      <c r="Q14" s="512">
        <v>123.54689500000001</v>
      </c>
      <c r="R14" s="512">
        <v>511.26829800000002</v>
      </c>
      <c r="S14" s="512">
        <v>409.38558399999999</v>
      </c>
      <c r="T14" s="512">
        <v>217.76422099999999</v>
      </c>
      <c r="U14" s="512">
        <v>31.065694000000001</v>
      </c>
      <c r="V14" s="512">
        <v>3.1110000000000001E-3</v>
      </c>
      <c r="W14" s="512">
        <v>14.713056999999999</v>
      </c>
      <c r="X14" s="512">
        <v>0.92172500000000002</v>
      </c>
    </row>
    <row r="15" spans="1:26" ht="18" customHeight="1" x14ac:dyDescent="0.5">
      <c r="A15" s="507" t="s">
        <v>33</v>
      </c>
      <c r="B15" s="508" t="s">
        <v>256</v>
      </c>
      <c r="C15" s="509">
        <v>2208.873458</v>
      </c>
      <c r="D15" s="509">
        <v>59.612194000000002</v>
      </c>
      <c r="E15" s="509">
        <v>12.245805000000001</v>
      </c>
      <c r="F15" s="509">
        <v>4.6364000000000002E-2</v>
      </c>
      <c r="G15" s="509">
        <v>94.214956999999998</v>
      </c>
      <c r="H15" s="509">
        <v>69.631310999999997</v>
      </c>
      <c r="I15" s="509">
        <v>440.822992</v>
      </c>
      <c r="J15" s="509">
        <v>25.805181999999999</v>
      </c>
      <c r="K15" s="509">
        <v>10.059229</v>
      </c>
      <c r="L15" s="509">
        <v>1.9264920000000001</v>
      </c>
      <c r="M15" s="509">
        <v>8.5368030000000008</v>
      </c>
      <c r="N15" s="509">
        <v>7.3730989999999998</v>
      </c>
      <c r="O15" s="509">
        <v>0.454237</v>
      </c>
      <c r="P15" s="509">
        <v>4.2812939999999999</v>
      </c>
      <c r="Q15" s="509">
        <v>32.511277999999997</v>
      </c>
      <c r="R15" s="509">
        <v>29.033355</v>
      </c>
      <c r="S15" s="509">
        <v>1191.7706679999999</v>
      </c>
      <c r="T15" s="509">
        <v>109.48235</v>
      </c>
      <c r="U15" s="509">
        <v>86.830636999999996</v>
      </c>
      <c r="V15" s="509">
        <v>9.2219850000000001</v>
      </c>
      <c r="W15" s="509">
        <v>14.090049</v>
      </c>
      <c r="X15" s="509">
        <v>0.92317700000000003</v>
      </c>
    </row>
    <row r="16" spans="1:26" ht="18" customHeight="1" x14ac:dyDescent="0.5">
      <c r="A16" s="510" t="s">
        <v>192</v>
      </c>
      <c r="B16" s="511" t="s">
        <v>267</v>
      </c>
      <c r="C16" s="512">
        <v>2129.2830370000001</v>
      </c>
      <c r="D16" s="512">
        <v>15.864868</v>
      </c>
      <c r="E16" s="512">
        <v>39.796399999999998</v>
      </c>
      <c r="F16" s="512">
        <v>6.6474140000000004</v>
      </c>
      <c r="G16" s="512">
        <v>148.86652000000001</v>
      </c>
      <c r="H16" s="512">
        <v>3.7882959999999999</v>
      </c>
      <c r="I16" s="512">
        <v>408.847218</v>
      </c>
      <c r="J16" s="512">
        <v>38.498745999999997</v>
      </c>
      <c r="K16" s="512">
        <v>37.411543000000002</v>
      </c>
      <c r="L16" s="512">
        <v>7.6125179999999997</v>
      </c>
      <c r="M16" s="512">
        <v>10.836212</v>
      </c>
      <c r="N16" s="512">
        <v>37.63064</v>
      </c>
      <c r="O16" s="512">
        <v>44.051316999999997</v>
      </c>
      <c r="P16" s="512">
        <v>33.502704999999999</v>
      </c>
      <c r="Q16" s="512">
        <v>58.017918999999999</v>
      </c>
      <c r="R16" s="512">
        <v>231.57719499999999</v>
      </c>
      <c r="S16" s="512">
        <v>783.79238799999996</v>
      </c>
      <c r="T16" s="512">
        <v>78.769993999999997</v>
      </c>
      <c r="U16" s="512">
        <v>95.214665999999994</v>
      </c>
      <c r="V16" s="512">
        <v>1.232715</v>
      </c>
      <c r="W16" s="512">
        <v>46.604937</v>
      </c>
      <c r="X16" s="512">
        <v>0.71882699999999999</v>
      </c>
    </row>
    <row r="17" spans="1:24" ht="18" customHeight="1" x14ac:dyDescent="0.5">
      <c r="A17" s="507" t="s">
        <v>46</v>
      </c>
      <c r="B17" s="508" t="s">
        <v>280</v>
      </c>
      <c r="C17" s="509">
        <v>1483.5995250000001</v>
      </c>
      <c r="D17" s="509">
        <v>32.984368000000003</v>
      </c>
      <c r="E17" s="509">
        <v>4.2078319999999998</v>
      </c>
      <c r="F17" s="509">
        <v>0.37969900000000001</v>
      </c>
      <c r="G17" s="509">
        <v>72.536277999999996</v>
      </c>
      <c r="H17" s="509">
        <v>17.000640000000001</v>
      </c>
      <c r="I17" s="509">
        <v>299.16938599999997</v>
      </c>
      <c r="J17" s="509">
        <v>21.970243</v>
      </c>
      <c r="K17" s="509">
        <v>1.0665690000000001</v>
      </c>
      <c r="L17" s="509">
        <v>0.38281500000000002</v>
      </c>
      <c r="M17" s="509">
        <v>6.4559199999999999</v>
      </c>
      <c r="N17" s="509">
        <v>28.109967000000001</v>
      </c>
      <c r="O17" s="509">
        <v>9.966647</v>
      </c>
      <c r="P17" s="509">
        <v>2.948941</v>
      </c>
      <c r="Q17" s="509">
        <v>9.5080010000000001</v>
      </c>
      <c r="R17" s="509">
        <v>59.473725999999999</v>
      </c>
      <c r="S17" s="509">
        <v>280.03204399999998</v>
      </c>
      <c r="T17" s="509">
        <v>511.90272800000002</v>
      </c>
      <c r="U17" s="509">
        <v>67.648551999999995</v>
      </c>
      <c r="V17" s="509">
        <v>5.0229999999999997E-3</v>
      </c>
      <c r="W17" s="509">
        <v>13.652696000000001</v>
      </c>
      <c r="X17" s="509">
        <v>44.197448999999999</v>
      </c>
    </row>
    <row r="18" spans="1:24" ht="18" customHeight="1" x14ac:dyDescent="0.5">
      <c r="A18" s="510" t="s">
        <v>209</v>
      </c>
      <c r="B18" s="511" t="s">
        <v>254</v>
      </c>
      <c r="C18" s="512">
        <v>1347.2557569999999</v>
      </c>
      <c r="D18" s="512">
        <v>27.678736000000001</v>
      </c>
      <c r="E18" s="512">
        <v>4.4547679999999996</v>
      </c>
      <c r="F18" s="512">
        <v>0</v>
      </c>
      <c r="G18" s="512">
        <v>33.517769999999999</v>
      </c>
      <c r="H18" s="512">
        <v>404.99798500000003</v>
      </c>
      <c r="I18" s="512">
        <v>18.790248999999999</v>
      </c>
      <c r="J18" s="512">
        <v>34.501375000000003</v>
      </c>
      <c r="K18" s="512">
        <v>0</v>
      </c>
      <c r="L18" s="512">
        <v>2.921681</v>
      </c>
      <c r="M18" s="512">
        <v>8.1242280000000004</v>
      </c>
      <c r="N18" s="512">
        <v>0.62546100000000004</v>
      </c>
      <c r="O18" s="512">
        <v>0</v>
      </c>
      <c r="P18" s="512">
        <v>15.306429</v>
      </c>
      <c r="Q18" s="512">
        <v>1.589288</v>
      </c>
      <c r="R18" s="512">
        <v>772.54460800000004</v>
      </c>
      <c r="S18" s="512">
        <v>6.4186800000000002</v>
      </c>
      <c r="T18" s="512">
        <v>0.42823499999999998</v>
      </c>
      <c r="U18" s="512">
        <v>0.61058900000000005</v>
      </c>
      <c r="V18" s="512">
        <v>0.12624099999999999</v>
      </c>
      <c r="W18" s="512">
        <v>9.0740269999999992</v>
      </c>
      <c r="X18" s="512">
        <v>5.545407</v>
      </c>
    </row>
    <row r="19" spans="1:24" ht="18" customHeight="1" x14ac:dyDescent="0.5">
      <c r="A19" s="507" t="s">
        <v>207</v>
      </c>
      <c r="B19" s="508" t="s">
        <v>317</v>
      </c>
      <c r="C19" s="509">
        <v>1218.8020899999999</v>
      </c>
      <c r="D19" s="509">
        <v>49.556503999999997</v>
      </c>
      <c r="E19" s="509">
        <v>131.586118</v>
      </c>
      <c r="F19" s="509">
        <v>65.759067999999999</v>
      </c>
      <c r="G19" s="509">
        <v>55.979750000000003</v>
      </c>
      <c r="H19" s="509">
        <v>837.78002500000002</v>
      </c>
      <c r="I19" s="509">
        <v>11.648381000000001</v>
      </c>
      <c r="J19" s="509">
        <v>10.510465</v>
      </c>
      <c r="K19" s="509">
        <v>0</v>
      </c>
      <c r="L19" s="509">
        <v>1.663699</v>
      </c>
      <c r="M19" s="509">
        <v>6.3366559999999996</v>
      </c>
      <c r="N19" s="509">
        <v>7.0712999999999998E-2</v>
      </c>
      <c r="O19" s="509">
        <v>3.57E-4</v>
      </c>
      <c r="P19" s="509">
        <v>0.199074</v>
      </c>
      <c r="Q19" s="509">
        <v>0</v>
      </c>
      <c r="R19" s="509">
        <v>36.991484</v>
      </c>
      <c r="S19" s="509">
        <v>7.4779220000000004</v>
      </c>
      <c r="T19" s="509">
        <v>1.5380000000000001E-3</v>
      </c>
      <c r="U19" s="509">
        <v>0.42284500000000003</v>
      </c>
      <c r="V19" s="509">
        <v>0</v>
      </c>
      <c r="W19" s="509">
        <v>2.6543359999999998</v>
      </c>
      <c r="X19" s="509">
        <v>0.163157</v>
      </c>
    </row>
    <row r="20" spans="1:24" ht="18" customHeight="1" x14ac:dyDescent="0.5">
      <c r="A20" s="510" t="s">
        <v>49</v>
      </c>
      <c r="B20" s="511" t="s">
        <v>288</v>
      </c>
      <c r="C20" s="512">
        <v>1101.8525669999999</v>
      </c>
      <c r="D20" s="512">
        <v>19.820055</v>
      </c>
      <c r="E20" s="512">
        <v>39.261133999999998</v>
      </c>
      <c r="F20" s="512">
        <v>1.4008E-2</v>
      </c>
      <c r="G20" s="512">
        <v>14.540659</v>
      </c>
      <c r="H20" s="512">
        <v>2.6512999999999998E-2</v>
      </c>
      <c r="I20" s="512">
        <v>4.8135070000000004</v>
      </c>
      <c r="J20" s="512">
        <v>4.5335520000000002</v>
      </c>
      <c r="K20" s="512">
        <v>3.8925429999999999</v>
      </c>
      <c r="L20" s="512">
        <v>4.4097429999999997</v>
      </c>
      <c r="M20" s="512">
        <v>0.14904700000000001</v>
      </c>
      <c r="N20" s="512">
        <v>31.959001000000001</v>
      </c>
      <c r="O20" s="512">
        <v>41.673983999999997</v>
      </c>
      <c r="P20" s="512">
        <v>1.8792549999999999</v>
      </c>
      <c r="Q20" s="512">
        <v>1.618387</v>
      </c>
      <c r="R20" s="512">
        <v>14.282833999999999</v>
      </c>
      <c r="S20" s="512">
        <v>860.74261100000001</v>
      </c>
      <c r="T20" s="512">
        <v>0.19415199999999999</v>
      </c>
      <c r="U20" s="512">
        <v>35.725959000000003</v>
      </c>
      <c r="V20" s="512">
        <v>0</v>
      </c>
      <c r="W20" s="512">
        <v>22.298883</v>
      </c>
      <c r="X20" s="512">
        <v>1.6740000000000001E-2</v>
      </c>
    </row>
    <row r="21" spans="1:24" ht="18" customHeight="1" x14ac:dyDescent="0.5">
      <c r="A21" s="507" t="s">
        <v>36</v>
      </c>
      <c r="B21" s="508" t="s">
        <v>265</v>
      </c>
      <c r="C21" s="509">
        <v>946.17400699999996</v>
      </c>
      <c r="D21" s="509">
        <v>452.633443</v>
      </c>
      <c r="E21" s="509">
        <v>133.56422000000001</v>
      </c>
      <c r="F21" s="509">
        <v>2.2655259999999999</v>
      </c>
      <c r="G21" s="509">
        <v>147.77890500000001</v>
      </c>
      <c r="H21" s="509">
        <v>0.416215</v>
      </c>
      <c r="I21" s="509">
        <v>5.4524299999999997</v>
      </c>
      <c r="J21" s="509">
        <v>1.098382</v>
      </c>
      <c r="K21" s="509">
        <v>1.2189E-2</v>
      </c>
      <c r="L21" s="509">
        <v>11.275978</v>
      </c>
      <c r="M21" s="509">
        <v>121.000319</v>
      </c>
      <c r="N21" s="509">
        <v>0.20695</v>
      </c>
      <c r="O21" s="509">
        <v>0.74801600000000001</v>
      </c>
      <c r="P21" s="509">
        <v>0.36658000000000002</v>
      </c>
      <c r="Q21" s="509">
        <v>6.143E-3</v>
      </c>
      <c r="R21" s="509">
        <v>16.174108</v>
      </c>
      <c r="S21" s="509">
        <v>15.500018000000001</v>
      </c>
      <c r="T21" s="509">
        <v>30.394181</v>
      </c>
      <c r="U21" s="509">
        <v>6.2987929999999999</v>
      </c>
      <c r="V21" s="509">
        <v>0.38449499999999998</v>
      </c>
      <c r="W21" s="509">
        <v>0.54076500000000005</v>
      </c>
      <c r="X21" s="509">
        <v>5.6349000000000003E-2</v>
      </c>
    </row>
    <row r="22" spans="1:24" ht="18" customHeight="1" x14ac:dyDescent="0.5">
      <c r="A22" s="510" t="s">
        <v>35</v>
      </c>
      <c r="B22" s="511" t="s">
        <v>263</v>
      </c>
      <c r="C22" s="512">
        <v>839.89207499999998</v>
      </c>
      <c r="D22" s="512">
        <v>12.841163999999999</v>
      </c>
      <c r="E22" s="512">
        <v>29.292342999999999</v>
      </c>
      <c r="F22" s="512">
        <v>14.230604</v>
      </c>
      <c r="G22" s="512">
        <v>74.598093000000006</v>
      </c>
      <c r="H22" s="512">
        <v>2.5364770000000001</v>
      </c>
      <c r="I22" s="512">
        <v>79.741640000000004</v>
      </c>
      <c r="J22" s="512">
        <v>23.651793000000001</v>
      </c>
      <c r="K22" s="512">
        <v>0.42230200000000001</v>
      </c>
      <c r="L22" s="512">
        <v>2.6116799999999998</v>
      </c>
      <c r="M22" s="512">
        <v>2.1185529999999999</v>
      </c>
      <c r="N22" s="512">
        <v>108.276898</v>
      </c>
      <c r="O22" s="512">
        <v>2.2027510000000001</v>
      </c>
      <c r="P22" s="512">
        <v>26.109863000000001</v>
      </c>
      <c r="Q22" s="512">
        <v>4.4461539999999999</v>
      </c>
      <c r="R22" s="512">
        <v>44.557464000000003</v>
      </c>
      <c r="S22" s="512">
        <v>168.58074300000001</v>
      </c>
      <c r="T22" s="512">
        <v>170.53493800000001</v>
      </c>
      <c r="U22" s="512">
        <v>10.349912</v>
      </c>
      <c r="V22" s="512">
        <v>16.333637</v>
      </c>
      <c r="W22" s="512">
        <v>15.023344</v>
      </c>
      <c r="X22" s="512">
        <v>31.431723999999999</v>
      </c>
    </row>
    <row r="23" spans="1:24" ht="18" customHeight="1" x14ac:dyDescent="0.5">
      <c r="A23" s="507" t="s">
        <v>34</v>
      </c>
      <c r="B23" s="508" t="s">
        <v>262</v>
      </c>
      <c r="C23" s="509">
        <v>778.39245600000004</v>
      </c>
      <c r="D23" s="509">
        <v>45.772778000000002</v>
      </c>
      <c r="E23" s="509">
        <v>32.008347000000001</v>
      </c>
      <c r="F23" s="509">
        <v>0.53864400000000001</v>
      </c>
      <c r="G23" s="509">
        <v>164.85054400000001</v>
      </c>
      <c r="H23" s="509">
        <v>130.044982</v>
      </c>
      <c r="I23" s="509">
        <v>149.92149900000001</v>
      </c>
      <c r="J23" s="509">
        <v>24.459706000000001</v>
      </c>
      <c r="K23" s="509">
        <v>4.2897999999999999E-2</v>
      </c>
      <c r="L23" s="509">
        <v>0.65627500000000005</v>
      </c>
      <c r="M23" s="509">
        <v>1.447341</v>
      </c>
      <c r="N23" s="509">
        <v>2.137775</v>
      </c>
      <c r="O23" s="509">
        <v>5.6427999999999999E-2</v>
      </c>
      <c r="P23" s="509">
        <v>1.2116450000000001</v>
      </c>
      <c r="Q23" s="509">
        <v>2.3866999999999999E-2</v>
      </c>
      <c r="R23" s="509">
        <v>20.963391999999999</v>
      </c>
      <c r="S23" s="509">
        <v>132.17879600000001</v>
      </c>
      <c r="T23" s="509">
        <v>22.713217</v>
      </c>
      <c r="U23" s="509">
        <v>29.549585</v>
      </c>
      <c r="V23" s="509">
        <v>0</v>
      </c>
      <c r="W23" s="509">
        <v>10.931979999999999</v>
      </c>
      <c r="X23" s="509">
        <v>8.8827560000000005</v>
      </c>
    </row>
    <row r="24" spans="1:24" ht="18" customHeight="1" x14ac:dyDescent="0.5">
      <c r="A24" s="510" t="s">
        <v>202</v>
      </c>
      <c r="B24" s="511" t="s">
        <v>269</v>
      </c>
      <c r="C24" s="512">
        <v>766.90023099999996</v>
      </c>
      <c r="D24" s="512">
        <v>16.701325000000001</v>
      </c>
      <c r="E24" s="512">
        <v>79.057484000000002</v>
      </c>
      <c r="F24" s="512">
        <v>16.030660000000001</v>
      </c>
      <c r="G24" s="512">
        <v>119.39102699999999</v>
      </c>
      <c r="H24" s="512">
        <v>23.021861000000001</v>
      </c>
      <c r="I24" s="512">
        <v>163.26926599999999</v>
      </c>
      <c r="J24" s="512">
        <v>26.845811000000001</v>
      </c>
      <c r="K24" s="512">
        <v>2.482593</v>
      </c>
      <c r="L24" s="512">
        <v>2.4617599999999999</v>
      </c>
      <c r="M24" s="512">
        <v>13.563599</v>
      </c>
      <c r="N24" s="512">
        <v>1.482694</v>
      </c>
      <c r="O24" s="512">
        <v>1.9676210000000001</v>
      </c>
      <c r="P24" s="512">
        <v>19.965598</v>
      </c>
      <c r="Q24" s="512">
        <v>0.75494899999999998</v>
      </c>
      <c r="R24" s="512">
        <v>103.58376</v>
      </c>
      <c r="S24" s="512">
        <v>126.64602499999999</v>
      </c>
      <c r="T24" s="512">
        <v>25.370453999999999</v>
      </c>
      <c r="U24" s="512">
        <v>12.470851</v>
      </c>
      <c r="V24" s="512">
        <v>0</v>
      </c>
      <c r="W24" s="512">
        <v>11.795073</v>
      </c>
      <c r="X24" s="512">
        <v>3.7818999999999998E-2</v>
      </c>
    </row>
    <row r="25" spans="1:24" ht="18" customHeight="1" x14ac:dyDescent="0.5">
      <c r="A25" s="507" t="s">
        <v>193</v>
      </c>
      <c r="B25" s="508" t="s">
        <v>261</v>
      </c>
      <c r="C25" s="509">
        <v>701.41705100000001</v>
      </c>
      <c r="D25" s="509">
        <v>4.5313629999999998</v>
      </c>
      <c r="E25" s="509">
        <v>34.051149000000002</v>
      </c>
      <c r="F25" s="509">
        <v>262.77421099999998</v>
      </c>
      <c r="G25" s="509">
        <v>59.677911000000002</v>
      </c>
      <c r="H25" s="509">
        <v>2.361313</v>
      </c>
      <c r="I25" s="509">
        <v>17.913853</v>
      </c>
      <c r="J25" s="509">
        <v>13.883960999999999</v>
      </c>
      <c r="K25" s="509">
        <v>2.9491200000000002</v>
      </c>
      <c r="L25" s="509">
        <v>9.212904</v>
      </c>
      <c r="M25" s="509">
        <v>7.8879299999999999</v>
      </c>
      <c r="N25" s="509">
        <v>12.090526000000001</v>
      </c>
      <c r="O25" s="509">
        <v>10.236165</v>
      </c>
      <c r="P25" s="509">
        <v>1.8626100000000001</v>
      </c>
      <c r="Q25" s="509">
        <v>6.313E-3</v>
      </c>
      <c r="R25" s="509">
        <v>3.6299860000000002</v>
      </c>
      <c r="S25" s="509">
        <v>15.235125999999999</v>
      </c>
      <c r="T25" s="509">
        <v>230.900599</v>
      </c>
      <c r="U25" s="509">
        <v>1.5350839999999999</v>
      </c>
      <c r="V25" s="509">
        <v>0</v>
      </c>
      <c r="W25" s="509">
        <v>10.515910999999999</v>
      </c>
      <c r="X25" s="509">
        <v>0.16101699999999999</v>
      </c>
    </row>
    <row r="26" spans="1:24" ht="18" customHeight="1" x14ac:dyDescent="0.5">
      <c r="A26" s="510" t="s">
        <v>136</v>
      </c>
      <c r="B26" s="511" t="s">
        <v>260</v>
      </c>
      <c r="C26" s="512">
        <v>682.28704200000004</v>
      </c>
      <c r="D26" s="512">
        <v>4.1089029999999998</v>
      </c>
      <c r="E26" s="512">
        <v>14.093569</v>
      </c>
      <c r="F26" s="512">
        <v>2.222E-3</v>
      </c>
      <c r="G26" s="512">
        <v>53.890903999999999</v>
      </c>
      <c r="H26" s="512">
        <v>0.48307899999999998</v>
      </c>
      <c r="I26" s="512">
        <v>17.157762000000002</v>
      </c>
      <c r="J26" s="512">
        <v>49.634549</v>
      </c>
      <c r="K26" s="512">
        <v>0.78437900000000005</v>
      </c>
      <c r="L26" s="512">
        <v>29.915585</v>
      </c>
      <c r="M26" s="512">
        <v>0.39360600000000001</v>
      </c>
      <c r="N26" s="512">
        <v>6.5947909999999998</v>
      </c>
      <c r="O26" s="512">
        <v>0.24678</v>
      </c>
      <c r="P26" s="512">
        <v>5.4651560000000003</v>
      </c>
      <c r="Q26" s="512">
        <v>22.829982000000001</v>
      </c>
      <c r="R26" s="512">
        <v>12.964397999999999</v>
      </c>
      <c r="S26" s="512">
        <v>95.226568</v>
      </c>
      <c r="T26" s="512">
        <v>359.11345799999998</v>
      </c>
      <c r="U26" s="512">
        <v>7.5462680000000004</v>
      </c>
      <c r="V26" s="512">
        <v>0</v>
      </c>
      <c r="W26" s="512">
        <v>1.77556</v>
      </c>
      <c r="X26" s="512">
        <v>5.9524000000000001E-2</v>
      </c>
    </row>
    <row r="27" spans="1:24" ht="18" customHeight="1" x14ac:dyDescent="0.5">
      <c r="A27" s="507" t="s">
        <v>28</v>
      </c>
      <c r="B27" s="508" t="s">
        <v>248</v>
      </c>
      <c r="C27" s="509">
        <v>651.70429799999999</v>
      </c>
      <c r="D27" s="509">
        <v>0</v>
      </c>
      <c r="E27" s="509">
        <v>4.4131999999999998E-2</v>
      </c>
      <c r="F27" s="509">
        <v>0</v>
      </c>
      <c r="G27" s="509">
        <v>7.946332</v>
      </c>
      <c r="H27" s="509">
        <v>54.244351999999999</v>
      </c>
      <c r="I27" s="509">
        <v>72.293806000000004</v>
      </c>
      <c r="J27" s="509">
        <v>31.321985999999999</v>
      </c>
      <c r="K27" s="509">
        <v>0.19792599999999999</v>
      </c>
      <c r="L27" s="509">
        <v>0.243948</v>
      </c>
      <c r="M27" s="509">
        <v>1.083844</v>
      </c>
      <c r="N27" s="509">
        <v>3.5347209999999998</v>
      </c>
      <c r="O27" s="509">
        <v>1.4468999999999999E-2</v>
      </c>
      <c r="P27" s="509">
        <v>1.325588</v>
      </c>
      <c r="Q27" s="509">
        <v>4.8399999999999997E-3</v>
      </c>
      <c r="R27" s="509">
        <v>63.384096</v>
      </c>
      <c r="S27" s="509">
        <v>191.19773799999999</v>
      </c>
      <c r="T27" s="509">
        <v>189.56805800000001</v>
      </c>
      <c r="U27" s="509">
        <v>33.315736000000001</v>
      </c>
      <c r="V27" s="509">
        <v>0</v>
      </c>
      <c r="W27" s="509">
        <v>1.961916</v>
      </c>
      <c r="X27" s="509">
        <v>2.0809999999999999E-2</v>
      </c>
    </row>
    <row r="28" spans="1:24" ht="18" customHeight="1" x14ac:dyDescent="0.5">
      <c r="A28" s="510" t="s">
        <v>135</v>
      </c>
      <c r="B28" s="511" t="s">
        <v>257</v>
      </c>
      <c r="C28" s="512">
        <v>569.49356599999999</v>
      </c>
      <c r="D28" s="512">
        <v>2.5501260000000001</v>
      </c>
      <c r="E28" s="512">
        <v>0.62402400000000002</v>
      </c>
      <c r="F28" s="512">
        <v>72.306826999999998</v>
      </c>
      <c r="G28" s="512">
        <v>49.061689000000001</v>
      </c>
      <c r="H28" s="512">
        <v>263.93385499999999</v>
      </c>
      <c r="I28" s="512">
        <v>36.755203999999999</v>
      </c>
      <c r="J28" s="512">
        <v>16.215591</v>
      </c>
      <c r="K28" s="512">
        <v>9.1062000000000004E-2</v>
      </c>
      <c r="L28" s="512">
        <v>3.0796320000000001</v>
      </c>
      <c r="M28" s="512">
        <v>1.1212850000000001</v>
      </c>
      <c r="N28" s="512">
        <v>2.6855020000000001</v>
      </c>
      <c r="O28" s="512">
        <v>7.8361E-2</v>
      </c>
      <c r="P28" s="512">
        <v>0.221581</v>
      </c>
      <c r="Q28" s="512">
        <v>1.6230000000000001E-3</v>
      </c>
      <c r="R28" s="512">
        <v>24.323927000000001</v>
      </c>
      <c r="S28" s="512">
        <v>61.749721999999998</v>
      </c>
      <c r="T28" s="512">
        <v>2.3441149999999999</v>
      </c>
      <c r="U28" s="512">
        <v>24.194179999999999</v>
      </c>
      <c r="V28" s="512">
        <v>0</v>
      </c>
      <c r="W28" s="512">
        <v>7.7234040000000004</v>
      </c>
      <c r="X28" s="512">
        <v>0.43185699999999999</v>
      </c>
    </row>
    <row r="29" spans="1:24" ht="18" customHeight="1" x14ac:dyDescent="0.5">
      <c r="A29" s="507" t="s">
        <v>38</v>
      </c>
      <c r="B29" s="508" t="s">
        <v>251</v>
      </c>
      <c r="C29" s="509">
        <v>531.21673099999998</v>
      </c>
      <c r="D29" s="509">
        <v>63.582379000000003</v>
      </c>
      <c r="E29" s="509">
        <v>4.7644489999999999</v>
      </c>
      <c r="F29" s="509">
        <v>8.2459999999999999E-3</v>
      </c>
      <c r="G29" s="509">
        <v>82.482270999999997</v>
      </c>
      <c r="H29" s="509">
        <v>3.2188119999999998</v>
      </c>
      <c r="I29" s="509">
        <v>43.557777999999999</v>
      </c>
      <c r="J29" s="509">
        <v>15.723147000000001</v>
      </c>
      <c r="K29" s="509">
        <v>6.2206999999999998E-2</v>
      </c>
      <c r="L29" s="509">
        <v>3.5079500000000001</v>
      </c>
      <c r="M29" s="509">
        <v>3.2225600000000001</v>
      </c>
      <c r="N29" s="509">
        <v>0.79812399999999994</v>
      </c>
      <c r="O29" s="509">
        <v>0.623695</v>
      </c>
      <c r="P29" s="509">
        <v>2.499984</v>
      </c>
      <c r="Q29" s="509">
        <v>1.4154999999999999E-2</v>
      </c>
      <c r="R29" s="509">
        <v>24.647055000000002</v>
      </c>
      <c r="S29" s="509">
        <v>256.44790799999998</v>
      </c>
      <c r="T29" s="509">
        <v>4.9916109999999998</v>
      </c>
      <c r="U29" s="509">
        <v>14.532301</v>
      </c>
      <c r="V29" s="509">
        <v>0</v>
      </c>
      <c r="W29" s="509">
        <v>6.45153</v>
      </c>
      <c r="X29" s="509">
        <v>8.0567E-2</v>
      </c>
    </row>
    <row r="30" spans="1:24" ht="18" customHeight="1" x14ac:dyDescent="0.5">
      <c r="A30" s="510" t="s">
        <v>197</v>
      </c>
      <c r="B30" s="511" t="s">
        <v>297</v>
      </c>
      <c r="C30" s="512">
        <v>522.53232200000002</v>
      </c>
      <c r="D30" s="512">
        <v>4.2324060000000001</v>
      </c>
      <c r="E30" s="512">
        <v>3.2509999999999997E-2</v>
      </c>
      <c r="F30" s="512">
        <v>0</v>
      </c>
      <c r="G30" s="512">
        <v>107.32297699999999</v>
      </c>
      <c r="H30" s="512">
        <v>0.20869599999999999</v>
      </c>
      <c r="I30" s="512">
        <v>299.48857299999997</v>
      </c>
      <c r="J30" s="512">
        <v>2.7689490000000001</v>
      </c>
      <c r="K30" s="512">
        <v>5.3489999999999996E-3</v>
      </c>
      <c r="L30" s="512">
        <v>0</v>
      </c>
      <c r="M30" s="512">
        <v>0.59275900000000004</v>
      </c>
      <c r="N30" s="512">
        <v>0</v>
      </c>
      <c r="O30" s="512">
        <v>0</v>
      </c>
      <c r="P30" s="512">
        <v>0.182868</v>
      </c>
      <c r="Q30" s="512">
        <v>4.5690000000000001E-3</v>
      </c>
      <c r="R30" s="512">
        <v>1.876452</v>
      </c>
      <c r="S30" s="512">
        <v>39.678162999999998</v>
      </c>
      <c r="T30" s="512">
        <v>0.57928100000000005</v>
      </c>
      <c r="U30" s="512">
        <v>64.124748999999994</v>
      </c>
      <c r="V30" s="512">
        <v>0</v>
      </c>
      <c r="W30" s="512">
        <v>1.4334849999999999</v>
      </c>
      <c r="X30" s="512">
        <v>5.3700000000000004E-4</v>
      </c>
    </row>
    <row r="31" spans="1:24" ht="18" customHeight="1" x14ac:dyDescent="0.5">
      <c r="A31" s="507" t="s">
        <v>132</v>
      </c>
      <c r="B31" s="508" t="s">
        <v>264</v>
      </c>
      <c r="C31" s="509">
        <v>467.35959000000003</v>
      </c>
      <c r="D31" s="509">
        <v>12.609095999999999</v>
      </c>
      <c r="E31" s="509">
        <v>39.634152999999998</v>
      </c>
      <c r="F31" s="509">
        <v>0.62332100000000001</v>
      </c>
      <c r="G31" s="509">
        <v>84.405045000000001</v>
      </c>
      <c r="H31" s="509">
        <v>6.0623259999999997</v>
      </c>
      <c r="I31" s="509">
        <v>138.06957499999999</v>
      </c>
      <c r="J31" s="509">
        <v>18.380398</v>
      </c>
      <c r="K31" s="509">
        <v>3.2260999999999998E-2</v>
      </c>
      <c r="L31" s="509">
        <v>1.582821</v>
      </c>
      <c r="M31" s="509">
        <v>37.907584</v>
      </c>
      <c r="N31" s="509">
        <v>20.862162999999999</v>
      </c>
      <c r="O31" s="509">
        <v>0.50382199999999999</v>
      </c>
      <c r="P31" s="509">
        <v>3.0617830000000001</v>
      </c>
      <c r="Q31" s="509">
        <v>20.720344000000001</v>
      </c>
      <c r="R31" s="509">
        <v>49.614556999999998</v>
      </c>
      <c r="S31" s="509">
        <v>11.911441</v>
      </c>
      <c r="T31" s="509">
        <v>2.8903270000000001</v>
      </c>
      <c r="U31" s="509">
        <v>1.9714989999999999</v>
      </c>
      <c r="V31" s="509">
        <v>0</v>
      </c>
      <c r="W31" s="509">
        <v>16.231596</v>
      </c>
      <c r="X31" s="509">
        <v>0.28547699999999998</v>
      </c>
    </row>
    <row r="32" spans="1:24" ht="18" customHeight="1" x14ac:dyDescent="0.5">
      <c r="A32" s="510" t="s">
        <v>150</v>
      </c>
      <c r="B32" s="511" t="s">
        <v>322</v>
      </c>
      <c r="C32" s="512">
        <v>448.77039000000002</v>
      </c>
      <c r="D32" s="512">
        <v>4.2071999999999998E-2</v>
      </c>
      <c r="E32" s="512">
        <v>0</v>
      </c>
      <c r="F32" s="512">
        <v>0</v>
      </c>
      <c r="G32" s="512">
        <v>0</v>
      </c>
      <c r="H32" s="512">
        <v>0</v>
      </c>
      <c r="I32" s="512">
        <v>0</v>
      </c>
      <c r="J32" s="512">
        <v>0</v>
      </c>
      <c r="K32" s="512">
        <v>0</v>
      </c>
      <c r="L32" s="512">
        <v>0.51528300000000005</v>
      </c>
      <c r="M32" s="512">
        <v>0</v>
      </c>
      <c r="N32" s="512">
        <v>0</v>
      </c>
      <c r="O32" s="512">
        <v>0</v>
      </c>
      <c r="P32" s="512">
        <v>0</v>
      </c>
      <c r="Q32" s="512">
        <v>0</v>
      </c>
      <c r="R32" s="512">
        <v>448.20856300000003</v>
      </c>
      <c r="S32" s="512">
        <v>4.4720000000000003E-3</v>
      </c>
      <c r="T32" s="512">
        <v>0</v>
      </c>
      <c r="U32" s="512">
        <v>0</v>
      </c>
      <c r="V32" s="512">
        <v>0</v>
      </c>
      <c r="W32" s="512">
        <v>0</v>
      </c>
      <c r="X32" s="512">
        <v>0</v>
      </c>
    </row>
    <row r="33" spans="1:24" ht="18" customHeight="1" x14ac:dyDescent="0.5">
      <c r="A33" s="507" t="s">
        <v>31</v>
      </c>
      <c r="B33" s="508" t="s">
        <v>252</v>
      </c>
      <c r="C33" s="509">
        <v>444.66080699999998</v>
      </c>
      <c r="D33" s="509">
        <v>2.5876519999999998</v>
      </c>
      <c r="E33" s="509">
        <v>2.3556000000000001E-2</v>
      </c>
      <c r="F33" s="509">
        <v>5.0428139999999999</v>
      </c>
      <c r="G33" s="509">
        <v>17.446142999999999</v>
      </c>
      <c r="H33" s="509">
        <v>1.234831</v>
      </c>
      <c r="I33" s="509">
        <v>236.794487</v>
      </c>
      <c r="J33" s="509">
        <v>13.011981</v>
      </c>
      <c r="K33" s="509">
        <v>0.28764699999999999</v>
      </c>
      <c r="L33" s="509">
        <v>4.1030999999999998E-2</v>
      </c>
      <c r="M33" s="509">
        <v>3.9853930000000002</v>
      </c>
      <c r="N33" s="509">
        <v>0.99788900000000003</v>
      </c>
      <c r="O33" s="509">
        <v>0.456013</v>
      </c>
      <c r="P33" s="509">
        <v>6.9799E-2</v>
      </c>
      <c r="Q33" s="509">
        <v>43.183292999999999</v>
      </c>
      <c r="R33" s="509">
        <v>4.6453899999999999</v>
      </c>
      <c r="S33" s="509">
        <v>86.189194000000001</v>
      </c>
      <c r="T33" s="509">
        <v>0.69960100000000003</v>
      </c>
      <c r="U33" s="509">
        <v>26.738052</v>
      </c>
      <c r="V33" s="509">
        <v>0</v>
      </c>
      <c r="W33" s="509">
        <v>8.7942999999999993E-2</v>
      </c>
      <c r="X33" s="509">
        <v>1.1380969999999999</v>
      </c>
    </row>
    <row r="34" spans="1:24" ht="18" customHeight="1" x14ac:dyDescent="0.5">
      <c r="A34" s="510" t="s">
        <v>32</v>
      </c>
      <c r="B34" s="511" t="s">
        <v>268</v>
      </c>
      <c r="C34" s="512">
        <v>393.50708400000002</v>
      </c>
      <c r="D34" s="512">
        <v>12.853008000000001</v>
      </c>
      <c r="E34" s="512">
        <v>1.5909340000000001</v>
      </c>
      <c r="F34" s="512">
        <v>1.6503319999999999</v>
      </c>
      <c r="G34" s="512">
        <v>71.622960000000006</v>
      </c>
      <c r="H34" s="512">
        <v>10.573354</v>
      </c>
      <c r="I34" s="512">
        <v>162.99785700000001</v>
      </c>
      <c r="J34" s="512">
        <v>29.765374000000001</v>
      </c>
      <c r="K34" s="512">
        <v>5.4586999999999997E-2</v>
      </c>
      <c r="L34" s="512">
        <v>0.82175299999999996</v>
      </c>
      <c r="M34" s="512">
        <v>2.168085</v>
      </c>
      <c r="N34" s="512">
        <v>1.91351</v>
      </c>
      <c r="O34" s="512">
        <v>1.0784E-2</v>
      </c>
      <c r="P34" s="512">
        <v>0.36744700000000002</v>
      </c>
      <c r="Q34" s="512">
        <v>1.0360469999999999</v>
      </c>
      <c r="R34" s="512">
        <v>18.857866000000001</v>
      </c>
      <c r="S34" s="512">
        <v>64.831393000000006</v>
      </c>
      <c r="T34" s="512">
        <v>2.7165949999999999</v>
      </c>
      <c r="U34" s="512">
        <v>5.2731300000000001</v>
      </c>
      <c r="V34" s="512">
        <v>0</v>
      </c>
      <c r="W34" s="512">
        <v>4.3911059999999997</v>
      </c>
      <c r="X34" s="512">
        <v>1.0962E-2</v>
      </c>
    </row>
    <row r="35" spans="1:24" ht="18" customHeight="1" x14ac:dyDescent="0.5">
      <c r="A35" s="507" t="s">
        <v>59</v>
      </c>
      <c r="B35" s="508" t="s">
        <v>308</v>
      </c>
      <c r="C35" s="509">
        <v>374.91133300000001</v>
      </c>
      <c r="D35" s="509">
        <v>6.9524819999999998</v>
      </c>
      <c r="E35" s="509">
        <v>0.42666700000000002</v>
      </c>
      <c r="F35" s="509">
        <v>0.43082100000000001</v>
      </c>
      <c r="G35" s="509">
        <v>1.287703</v>
      </c>
      <c r="H35" s="509">
        <v>4.3105099999999998</v>
      </c>
      <c r="I35" s="509">
        <v>99.148852000000005</v>
      </c>
      <c r="J35" s="509">
        <v>5.268097</v>
      </c>
      <c r="K35" s="509">
        <v>4.2909999999999997E-3</v>
      </c>
      <c r="L35" s="509">
        <v>17.884924000000002</v>
      </c>
      <c r="M35" s="509">
        <v>41.254812000000001</v>
      </c>
      <c r="N35" s="509">
        <v>0.325687</v>
      </c>
      <c r="O35" s="509">
        <v>7.7530000000000003E-3</v>
      </c>
      <c r="P35" s="509">
        <v>0.117353</v>
      </c>
      <c r="Q35" s="509">
        <v>0</v>
      </c>
      <c r="R35" s="509">
        <v>15.520621999999999</v>
      </c>
      <c r="S35" s="509">
        <v>110.958815</v>
      </c>
      <c r="T35" s="509">
        <v>57.548327</v>
      </c>
      <c r="U35" s="509">
        <v>12.895671999999999</v>
      </c>
      <c r="V35" s="509">
        <v>0</v>
      </c>
      <c r="W35" s="509">
        <v>0.56652999999999998</v>
      </c>
      <c r="X35" s="509">
        <v>1.413E-3</v>
      </c>
    </row>
    <row r="36" spans="1:24" ht="18" customHeight="1" x14ac:dyDescent="0.5">
      <c r="A36" s="510" t="s">
        <v>53</v>
      </c>
      <c r="B36" s="511" t="s">
        <v>307</v>
      </c>
      <c r="C36" s="512">
        <v>369.89046400000001</v>
      </c>
      <c r="D36" s="512">
        <v>0</v>
      </c>
      <c r="E36" s="512">
        <v>2.8299999999999999E-4</v>
      </c>
      <c r="F36" s="512">
        <v>7.6620999999999995E-2</v>
      </c>
      <c r="G36" s="512">
        <v>6.5269999999999998E-3</v>
      </c>
      <c r="H36" s="512">
        <v>5.6239999999999997E-3</v>
      </c>
      <c r="I36" s="512">
        <v>2.8938730000000001</v>
      </c>
      <c r="J36" s="512">
        <v>2.9889450000000002</v>
      </c>
      <c r="K36" s="512">
        <v>2.711703</v>
      </c>
      <c r="L36" s="512">
        <v>0.47174100000000002</v>
      </c>
      <c r="M36" s="512">
        <v>0.68128900000000003</v>
      </c>
      <c r="N36" s="512">
        <v>54.431041</v>
      </c>
      <c r="O36" s="512">
        <v>3.4661439999999999</v>
      </c>
      <c r="P36" s="512">
        <v>0.69711800000000002</v>
      </c>
      <c r="Q36" s="512">
        <v>10.225629</v>
      </c>
      <c r="R36" s="512">
        <v>0.66442100000000004</v>
      </c>
      <c r="S36" s="512">
        <v>7.8078810000000001</v>
      </c>
      <c r="T36" s="512">
        <v>0.681365</v>
      </c>
      <c r="U36" s="512">
        <v>0.99872300000000003</v>
      </c>
      <c r="V36" s="512">
        <v>0</v>
      </c>
      <c r="W36" s="512">
        <v>2.8611249999999999</v>
      </c>
      <c r="X36" s="512">
        <v>278.22041100000001</v>
      </c>
    </row>
    <row r="37" spans="1:24" ht="18" customHeight="1" x14ac:dyDescent="0.5">
      <c r="A37" s="507" t="s">
        <v>137</v>
      </c>
      <c r="B37" s="508" t="s">
        <v>259</v>
      </c>
      <c r="C37" s="509">
        <v>364.28759400000001</v>
      </c>
      <c r="D37" s="509">
        <v>47.374569000000001</v>
      </c>
      <c r="E37" s="509">
        <v>6.0058360000000004</v>
      </c>
      <c r="F37" s="509">
        <v>29.527505000000001</v>
      </c>
      <c r="G37" s="509">
        <v>47.450040999999999</v>
      </c>
      <c r="H37" s="509">
        <v>13.922890000000001</v>
      </c>
      <c r="I37" s="509">
        <v>8.2790459999999992</v>
      </c>
      <c r="J37" s="509">
        <v>24.009709999999998</v>
      </c>
      <c r="K37" s="509">
        <v>1.1249999999999999E-3</v>
      </c>
      <c r="L37" s="509">
        <v>1.1639999999999999E-2</v>
      </c>
      <c r="M37" s="509">
        <v>3.8556789999999999</v>
      </c>
      <c r="N37" s="509">
        <v>0.55173300000000003</v>
      </c>
      <c r="O37" s="509">
        <v>0</v>
      </c>
      <c r="P37" s="509">
        <v>16.649388999999999</v>
      </c>
      <c r="Q37" s="509">
        <v>54.850833000000002</v>
      </c>
      <c r="R37" s="509">
        <v>98.812960000000004</v>
      </c>
      <c r="S37" s="509">
        <v>9.5289190000000001</v>
      </c>
      <c r="T37" s="509">
        <v>2.0866859999999998</v>
      </c>
      <c r="U37" s="509">
        <v>0.47830099999999998</v>
      </c>
      <c r="V37" s="509">
        <v>0</v>
      </c>
      <c r="W37" s="509">
        <v>0.86563199999999996</v>
      </c>
      <c r="X37" s="509">
        <v>2.5099E-2</v>
      </c>
    </row>
    <row r="38" spans="1:24" ht="18" customHeight="1" x14ac:dyDescent="0.5">
      <c r="A38" s="510" t="s">
        <v>48</v>
      </c>
      <c r="B38" s="511" t="s">
        <v>281</v>
      </c>
      <c r="C38" s="512">
        <v>360.13907</v>
      </c>
      <c r="D38" s="512">
        <v>3.3213270000000001</v>
      </c>
      <c r="E38" s="512">
        <v>29.914231999999998</v>
      </c>
      <c r="F38" s="512">
        <v>0.42940299999999998</v>
      </c>
      <c r="G38" s="512">
        <v>19.576613999999999</v>
      </c>
      <c r="H38" s="512">
        <v>218.70791</v>
      </c>
      <c r="I38" s="512">
        <v>15.606422</v>
      </c>
      <c r="J38" s="512">
        <v>1.31104</v>
      </c>
      <c r="K38" s="512">
        <v>1.2189E-2</v>
      </c>
      <c r="L38" s="512">
        <v>3.9560000000000003E-3</v>
      </c>
      <c r="M38" s="512">
        <v>1.7110000000000001E-3</v>
      </c>
      <c r="N38" s="512">
        <v>0.99785900000000005</v>
      </c>
      <c r="O38" s="512">
        <v>0.103217</v>
      </c>
      <c r="P38" s="512">
        <v>25.127082000000001</v>
      </c>
      <c r="Q38" s="512">
        <v>1.1469E-2</v>
      </c>
      <c r="R38" s="512">
        <v>8.1191910000000007</v>
      </c>
      <c r="S38" s="512">
        <v>13.044211000000001</v>
      </c>
      <c r="T38" s="512">
        <v>0.34334700000000001</v>
      </c>
      <c r="U38" s="512">
        <v>23.165277</v>
      </c>
      <c r="V38" s="512">
        <v>0</v>
      </c>
      <c r="W38" s="512">
        <v>0.33943400000000001</v>
      </c>
      <c r="X38" s="512">
        <v>3.1800000000000001E-3</v>
      </c>
    </row>
    <row r="39" spans="1:24" ht="18" customHeight="1" x14ac:dyDescent="0.5">
      <c r="A39" s="507" t="s">
        <v>156</v>
      </c>
      <c r="B39" s="508" t="s">
        <v>291</v>
      </c>
      <c r="C39" s="509">
        <v>340.60566599999999</v>
      </c>
      <c r="D39" s="509">
        <v>0.62218099999999998</v>
      </c>
      <c r="E39" s="509">
        <v>0.80967100000000003</v>
      </c>
      <c r="F39" s="509">
        <v>0.27772799999999997</v>
      </c>
      <c r="G39" s="509">
        <v>14.945353000000001</v>
      </c>
      <c r="H39" s="509">
        <v>1.2264139999999999</v>
      </c>
      <c r="I39" s="509">
        <v>117.202181</v>
      </c>
      <c r="J39" s="509">
        <v>4.5062379999999997</v>
      </c>
      <c r="K39" s="509">
        <v>2.9510000000000001E-3</v>
      </c>
      <c r="L39" s="509">
        <v>23.180678</v>
      </c>
      <c r="M39" s="509">
        <v>4.6427860000000001</v>
      </c>
      <c r="N39" s="509">
        <v>0.23649200000000001</v>
      </c>
      <c r="O39" s="509">
        <v>2.7330000000000002E-3</v>
      </c>
      <c r="P39" s="509">
        <v>7.532203</v>
      </c>
      <c r="Q39" s="509">
        <v>8.9936000000000002E-2</v>
      </c>
      <c r="R39" s="509">
        <v>19.256888</v>
      </c>
      <c r="S39" s="509">
        <v>56.044094000000001</v>
      </c>
      <c r="T39" s="509">
        <v>59.282442000000003</v>
      </c>
      <c r="U39" s="509">
        <v>23.095856999999999</v>
      </c>
      <c r="V39" s="509">
        <v>3.6208499999999999</v>
      </c>
      <c r="W39" s="509">
        <v>4.0228919999999997</v>
      </c>
      <c r="X39" s="509">
        <v>5.1000000000000004E-3</v>
      </c>
    </row>
    <row r="40" spans="1:24" ht="18" customHeight="1" x14ac:dyDescent="0.5">
      <c r="A40" s="510" t="s">
        <v>30</v>
      </c>
      <c r="B40" s="511" t="s">
        <v>255</v>
      </c>
      <c r="C40" s="512">
        <v>330.31984699999998</v>
      </c>
      <c r="D40" s="512">
        <v>0</v>
      </c>
      <c r="E40" s="512">
        <v>0.50482899999999997</v>
      </c>
      <c r="F40" s="512">
        <v>0</v>
      </c>
      <c r="G40" s="512">
        <v>0.66274500000000003</v>
      </c>
      <c r="H40" s="512">
        <v>0.77511399999999997</v>
      </c>
      <c r="I40" s="512">
        <v>7.1183199999999998</v>
      </c>
      <c r="J40" s="512">
        <v>21.448879999999999</v>
      </c>
      <c r="K40" s="512">
        <v>3.7855E-2</v>
      </c>
      <c r="L40" s="512">
        <v>0.48181800000000002</v>
      </c>
      <c r="M40" s="512">
        <v>1.4895E-2</v>
      </c>
      <c r="N40" s="512">
        <v>7.3118670000000003</v>
      </c>
      <c r="O40" s="512">
        <v>9.6509999999999999E-2</v>
      </c>
      <c r="P40" s="512">
        <v>1.179325</v>
      </c>
      <c r="Q40" s="512">
        <v>1.3247E-2</v>
      </c>
      <c r="R40" s="512">
        <v>21.255893</v>
      </c>
      <c r="S40" s="512">
        <v>112.746047</v>
      </c>
      <c r="T40" s="512">
        <v>144.34731099999999</v>
      </c>
      <c r="U40" s="512">
        <v>11.013078</v>
      </c>
      <c r="V40" s="512">
        <v>0</v>
      </c>
      <c r="W40" s="512">
        <v>1.3021480000000001</v>
      </c>
      <c r="X40" s="512">
        <v>9.9649999999999999E-3</v>
      </c>
    </row>
    <row r="41" spans="1:24" ht="18" customHeight="1" x14ac:dyDescent="0.5">
      <c r="A41" s="507" t="s">
        <v>200</v>
      </c>
      <c r="B41" s="508" t="s">
        <v>296</v>
      </c>
      <c r="C41" s="509">
        <v>318.21526599999999</v>
      </c>
      <c r="D41" s="509">
        <v>94.729657000000003</v>
      </c>
      <c r="E41" s="509">
        <v>150.26809399999999</v>
      </c>
      <c r="F41" s="509">
        <v>1.7941769999999999</v>
      </c>
      <c r="G41" s="509">
        <v>7.086633</v>
      </c>
      <c r="H41" s="509">
        <v>0.81764400000000004</v>
      </c>
      <c r="I41" s="509">
        <v>18.327788000000002</v>
      </c>
      <c r="J41" s="509">
        <v>1.610765</v>
      </c>
      <c r="K41" s="509">
        <v>3.8797999999999999E-2</v>
      </c>
      <c r="L41" s="509">
        <v>1.3036989999999999</v>
      </c>
      <c r="M41" s="509">
        <v>3.1004E-2</v>
      </c>
      <c r="N41" s="509">
        <v>0.59036200000000005</v>
      </c>
      <c r="O41" s="509">
        <v>1.6660999999999999E-2</v>
      </c>
      <c r="P41" s="509">
        <v>0.20063300000000001</v>
      </c>
      <c r="Q41" s="509">
        <v>7.4900000000000001E-3</v>
      </c>
      <c r="R41" s="509">
        <v>3.9688430000000001</v>
      </c>
      <c r="S41" s="509">
        <v>26.216231000000001</v>
      </c>
      <c r="T41" s="509">
        <v>3.6165400000000001</v>
      </c>
      <c r="U41" s="509">
        <v>7.1504669999999999</v>
      </c>
      <c r="V41" s="509">
        <v>0</v>
      </c>
      <c r="W41" s="509">
        <v>0.179258</v>
      </c>
      <c r="X41" s="509">
        <v>0.26052199999999998</v>
      </c>
    </row>
    <row r="42" spans="1:24" ht="18" customHeight="1" x14ac:dyDescent="0.5">
      <c r="A42" s="510" t="s">
        <v>143</v>
      </c>
      <c r="B42" s="511" t="s">
        <v>330</v>
      </c>
      <c r="C42" s="512">
        <v>312.06170500000002</v>
      </c>
      <c r="D42" s="512">
        <v>14.166555000000001</v>
      </c>
      <c r="E42" s="512">
        <v>209.07966500000001</v>
      </c>
      <c r="F42" s="512">
        <v>0</v>
      </c>
      <c r="G42" s="512">
        <v>84.245169000000004</v>
      </c>
      <c r="H42" s="512">
        <v>0</v>
      </c>
      <c r="I42" s="512">
        <v>4.1382000000000002E-2</v>
      </c>
      <c r="J42" s="512">
        <v>6.7510000000000001E-3</v>
      </c>
      <c r="K42" s="512">
        <v>1.9000000000000001E-5</v>
      </c>
      <c r="L42" s="512">
        <v>0.212502</v>
      </c>
      <c r="M42" s="512">
        <v>0</v>
      </c>
      <c r="N42" s="512">
        <v>0</v>
      </c>
      <c r="O42" s="512">
        <v>0</v>
      </c>
      <c r="P42" s="512">
        <v>2.98E-3</v>
      </c>
      <c r="Q42" s="512">
        <v>0</v>
      </c>
      <c r="R42" s="512">
        <v>3.6407129999999999</v>
      </c>
      <c r="S42" s="512">
        <v>0.27923700000000001</v>
      </c>
      <c r="T42" s="512">
        <v>0.30512600000000001</v>
      </c>
      <c r="U42" s="512">
        <v>2.0778000000000001E-2</v>
      </c>
      <c r="V42" s="512">
        <v>0</v>
      </c>
      <c r="W42" s="512">
        <v>6.0828E-2</v>
      </c>
      <c r="X42" s="512">
        <v>0</v>
      </c>
    </row>
    <row r="43" spans="1:24" ht="18" customHeight="1" x14ac:dyDescent="0.5">
      <c r="A43" s="507" t="s">
        <v>39</v>
      </c>
      <c r="B43" s="508" t="s">
        <v>275</v>
      </c>
      <c r="C43" s="509">
        <v>307.093614</v>
      </c>
      <c r="D43" s="509">
        <v>4.5784029999999998</v>
      </c>
      <c r="E43" s="509">
        <v>18.944194</v>
      </c>
      <c r="F43" s="509">
        <v>1.7242839999999999</v>
      </c>
      <c r="G43" s="509">
        <v>8.4641490000000008</v>
      </c>
      <c r="H43" s="509">
        <v>2.7418610000000001</v>
      </c>
      <c r="I43" s="509">
        <v>82.069434999999999</v>
      </c>
      <c r="J43" s="509">
        <v>7.327026</v>
      </c>
      <c r="K43" s="509">
        <v>2.6032E-2</v>
      </c>
      <c r="L43" s="509">
        <v>0.677844</v>
      </c>
      <c r="M43" s="509">
        <v>1.6393500000000001</v>
      </c>
      <c r="N43" s="509">
        <v>0.43729600000000002</v>
      </c>
      <c r="O43" s="509">
        <v>0.48357099999999997</v>
      </c>
      <c r="P43" s="509">
        <v>1.1402129999999999</v>
      </c>
      <c r="Q43" s="509">
        <v>1.138531</v>
      </c>
      <c r="R43" s="509">
        <v>3.84266</v>
      </c>
      <c r="S43" s="509">
        <v>72.329469000000003</v>
      </c>
      <c r="T43" s="509">
        <v>19.783722999999998</v>
      </c>
      <c r="U43" s="509">
        <v>76.405422999999999</v>
      </c>
      <c r="V43" s="509">
        <v>0</v>
      </c>
      <c r="W43" s="509">
        <v>3.3238979999999998</v>
      </c>
      <c r="X43" s="509">
        <v>1.6251000000000002E-2</v>
      </c>
    </row>
    <row r="44" spans="1:24" ht="18" customHeight="1" x14ac:dyDescent="0.5">
      <c r="A44" s="510" t="s">
        <v>64</v>
      </c>
      <c r="B44" s="511" t="s">
        <v>328</v>
      </c>
      <c r="C44" s="512">
        <v>304.04902800000002</v>
      </c>
      <c r="D44" s="512">
        <v>0.38119799999999998</v>
      </c>
      <c r="E44" s="512">
        <v>194.091488</v>
      </c>
      <c r="F44" s="512">
        <v>5.9699999999999998E-4</v>
      </c>
      <c r="G44" s="512">
        <v>5.1633769999999997</v>
      </c>
      <c r="H44" s="512">
        <v>0</v>
      </c>
      <c r="I44" s="512">
        <v>2.499215</v>
      </c>
      <c r="J44" s="512">
        <v>3.0034839999999998</v>
      </c>
      <c r="K44" s="512">
        <v>4.7300000000000002E-2</v>
      </c>
      <c r="L44" s="512">
        <v>19.596858999999998</v>
      </c>
      <c r="M44" s="512">
        <v>5.7990000000000003E-3</v>
      </c>
      <c r="N44" s="512">
        <v>7.1208520000000002</v>
      </c>
      <c r="O44" s="512">
        <v>2.1135000000000001E-2</v>
      </c>
      <c r="P44" s="512">
        <v>0.38719599999999998</v>
      </c>
      <c r="Q44" s="512">
        <v>1.66E-3</v>
      </c>
      <c r="R44" s="512">
        <v>12.425103</v>
      </c>
      <c r="S44" s="512">
        <v>54.269604999999999</v>
      </c>
      <c r="T44" s="512">
        <v>1.5645640000000001</v>
      </c>
      <c r="U44" s="512">
        <v>2.8184960000000001</v>
      </c>
      <c r="V44" s="512">
        <v>0</v>
      </c>
      <c r="W44" s="512">
        <v>0.65102700000000002</v>
      </c>
      <c r="X44" s="512">
        <v>7.4999999999999993E-5</v>
      </c>
    </row>
    <row r="45" spans="1:24" ht="18" customHeight="1" x14ac:dyDescent="0.5">
      <c r="A45" s="507" t="s">
        <v>42</v>
      </c>
      <c r="B45" s="508" t="s">
        <v>282</v>
      </c>
      <c r="C45" s="509">
        <v>302.62418500000001</v>
      </c>
      <c r="D45" s="509">
        <v>7.9456720000000001</v>
      </c>
      <c r="E45" s="509">
        <v>46.679608000000002</v>
      </c>
      <c r="F45" s="509">
        <v>0.147476</v>
      </c>
      <c r="G45" s="509">
        <v>0.87206300000000003</v>
      </c>
      <c r="H45" s="509">
        <v>0</v>
      </c>
      <c r="I45" s="509">
        <v>9.7E-5</v>
      </c>
      <c r="J45" s="509">
        <v>0.29459200000000002</v>
      </c>
      <c r="K45" s="509">
        <v>4.8799999999999999E-4</v>
      </c>
      <c r="L45" s="509">
        <v>0.37365700000000002</v>
      </c>
      <c r="M45" s="509">
        <v>6.0000000000000002E-6</v>
      </c>
      <c r="N45" s="509">
        <v>0.28334599999999999</v>
      </c>
      <c r="O45" s="509">
        <v>2.4961000000000001E-2</v>
      </c>
      <c r="P45" s="509">
        <v>3.8890000000000001E-3</v>
      </c>
      <c r="Q45" s="509">
        <v>5.6300000000000002E-4</v>
      </c>
      <c r="R45" s="509">
        <v>0</v>
      </c>
      <c r="S45" s="509">
        <v>1.704415</v>
      </c>
      <c r="T45" s="509">
        <v>0</v>
      </c>
      <c r="U45" s="509">
        <v>0</v>
      </c>
      <c r="V45" s="509">
        <v>244.288465</v>
      </c>
      <c r="W45" s="509">
        <v>4.8760000000000001E-3</v>
      </c>
      <c r="X45" s="509">
        <v>1.1E-5</v>
      </c>
    </row>
    <row r="46" spans="1:24" ht="18" customHeight="1" x14ac:dyDescent="0.5">
      <c r="A46" s="510" t="s">
        <v>210</v>
      </c>
      <c r="B46" s="511" t="s">
        <v>271</v>
      </c>
      <c r="C46" s="512">
        <v>288.20219700000001</v>
      </c>
      <c r="D46" s="512">
        <v>5.3757140000000003</v>
      </c>
      <c r="E46" s="512">
        <v>0.39827400000000002</v>
      </c>
      <c r="F46" s="512">
        <v>0</v>
      </c>
      <c r="G46" s="512">
        <v>29.212078000000002</v>
      </c>
      <c r="H46" s="512">
        <v>159.05032800000001</v>
      </c>
      <c r="I46" s="512">
        <v>20.756492999999999</v>
      </c>
      <c r="J46" s="512">
        <v>24.300998</v>
      </c>
      <c r="K46" s="512">
        <v>1.1776999999999999E-2</v>
      </c>
      <c r="L46" s="512">
        <v>0.26813300000000001</v>
      </c>
      <c r="M46" s="512">
        <v>9.3596730000000008</v>
      </c>
      <c r="N46" s="512">
        <v>0.975989</v>
      </c>
      <c r="O46" s="512">
        <v>0.265712</v>
      </c>
      <c r="P46" s="512">
        <v>6.2753019999999999</v>
      </c>
      <c r="Q46" s="512">
        <v>4.1000000000000002E-2</v>
      </c>
      <c r="R46" s="512">
        <v>21.978114999999999</v>
      </c>
      <c r="S46" s="512">
        <v>0.32225500000000001</v>
      </c>
      <c r="T46" s="512">
        <v>0.11512</v>
      </c>
      <c r="U46" s="512">
        <v>4.5510000000000002E-2</v>
      </c>
      <c r="V46" s="512">
        <v>0</v>
      </c>
      <c r="W46" s="512">
        <v>1.560935</v>
      </c>
      <c r="X46" s="512">
        <v>7.8887919999999996</v>
      </c>
    </row>
    <row r="47" spans="1:24" ht="18" customHeight="1" x14ac:dyDescent="0.5">
      <c r="A47" s="507" t="s">
        <v>61</v>
      </c>
      <c r="B47" s="508" t="s">
        <v>311</v>
      </c>
      <c r="C47" s="509">
        <v>287.722238</v>
      </c>
      <c r="D47" s="509">
        <v>0</v>
      </c>
      <c r="E47" s="509">
        <v>6.7512549999999996</v>
      </c>
      <c r="F47" s="509">
        <v>9.1579999999999995E-3</v>
      </c>
      <c r="G47" s="509">
        <v>7.2803490000000002</v>
      </c>
      <c r="H47" s="509">
        <v>0.36177300000000001</v>
      </c>
      <c r="I47" s="509">
        <v>5.9961570000000002</v>
      </c>
      <c r="J47" s="509">
        <v>7.3196219999999999</v>
      </c>
      <c r="K47" s="509">
        <v>3.6099999999999999E-3</v>
      </c>
      <c r="L47" s="509">
        <v>0.19542899999999999</v>
      </c>
      <c r="M47" s="509">
        <v>0.47133199999999997</v>
      </c>
      <c r="N47" s="509">
        <v>0.22772800000000001</v>
      </c>
      <c r="O47" s="509">
        <v>3.0119999999999999E-3</v>
      </c>
      <c r="P47" s="509">
        <v>1.35849</v>
      </c>
      <c r="Q47" s="509">
        <v>7.3999999999999996E-5</v>
      </c>
      <c r="R47" s="509">
        <v>4.311858</v>
      </c>
      <c r="S47" s="509">
        <v>137.84766500000001</v>
      </c>
      <c r="T47" s="509">
        <v>55.357284</v>
      </c>
      <c r="U47" s="509">
        <v>58.418199000000001</v>
      </c>
      <c r="V47" s="509">
        <v>0</v>
      </c>
      <c r="W47" s="509">
        <v>1.8092379999999999</v>
      </c>
      <c r="X47" s="509">
        <v>5.0000000000000004E-6</v>
      </c>
    </row>
    <row r="48" spans="1:24" ht="18" customHeight="1" x14ac:dyDescent="0.5">
      <c r="A48" s="510" t="s">
        <v>139</v>
      </c>
      <c r="B48" s="511" t="s">
        <v>289</v>
      </c>
      <c r="C48" s="512">
        <v>220.09490700000001</v>
      </c>
      <c r="D48" s="512">
        <v>205.08302499999999</v>
      </c>
      <c r="E48" s="512">
        <v>8.8645119999999995</v>
      </c>
      <c r="F48" s="512">
        <v>1.1724999999999999E-2</v>
      </c>
      <c r="G48" s="512">
        <v>4.7018999999999998E-2</v>
      </c>
      <c r="H48" s="512">
        <v>0</v>
      </c>
      <c r="I48" s="512">
        <v>0</v>
      </c>
      <c r="J48" s="512">
        <v>0</v>
      </c>
      <c r="K48" s="512">
        <v>0</v>
      </c>
      <c r="L48" s="512">
        <v>0.14760999999999999</v>
      </c>
      <c r="M48" s="512">
        <v>0</v>
      </c>
      <c r="N48" s="512">
        <v>0</v>
      </c>
      <c r="O48" s="512">
        <v>0</v>
      </c>
      <c r="P48" s="512">
        <v>2.3839999999999998E-3</v>
      </c>
      <c r="Q48" s="512">
        <v>5.8556759999999999</v>
      </c>
      <c r="R48" s="512">
        <v>0</v>
      </c>
      <c r="S48" s="512">
        <v>0</v>
      </c>
      <c r="T48" s="512">
        <v>8.2312999999999997E-2</v>
      </c>
      <c r="U48" s="512">
        <v>0</v>
      </c>
      <c r="V48" s="512">
        <v>0</v>
      </c>
      <c r="W48" s="512">
        <v>0</v>
      </c>
      <c r="X48" s="512">
        <v>6.4400000000000004E-4</v>
      </c>
    </row>
    <row r="49" spans="1:24" ht="18" customHeight="1" x14ac:dyDescent="0.5">
      <c r="A49" s="507" t="s">
        <v>81</v>
      </c>
      <c r="B49" s="508" t="s">
        <v>319</v>
      </c>
      <c r="C49" s="509">
        <v>216.67632699999999</v>
      </c>
      <c r="D49" s="509">
        <v>7.3823210000000001</v>
      </c>
      <c r="E49" s="509">
        <v>0.89927900000000005</v>
      </c>
      <c r="F49" s="509">
        <v>0</v>
      </c>
      <c r="G49" s="509">
        <v>2.9091109999999998</v>
      </c>
      <c r="H49" s="509">
        <v>0</v>
      </c>
      <c r="I49" s="509">
        <v>23.539911</v>
      </c>
      <c r="J49" s="509">
        <v>3.479635</v>
      </c>
      <c r="K49" s="509">
        <v>7.3107000000000005E-2</v>
      </c>
      <c r="L49" s="509">
        <v>0.61114999999999997</v>
      </c>
      <c r="M49" s="509">
        <v>1.19774</v>
      </c>
      <c r="N49" s="509">
        <v>0.17260200000000001</v>
      </c>
      <c r="O49" s="509">
        <v>2.3089999999999999E-3</v>
      </c>
      <c r="P49" s="509">
        <v>0.112571</v>
      </c>
      <c r="Q49" s="509">
        <v>0</v>
      </c>
      <c r="R49" s="509">
        <v>1.6181080000000001</v>
      </c>
      <c r="S49" s="509">
        <v>155.424014</v>
      </c>
      <c r="T49" s="509">
        <v>8.4225619999999992</v>
      </c>
      <c r="U49" s="509">
        <v>7.0834570000000001</v>
      </c>
      <c r="V49" s="509">
        <v>0</v>
      </c>
      <c r="W49" s="509">
        <v>3.7484510000000002</v>
      </c>
      <c r="X49" s="509">
        <v>0</v>
      </c>
    </row>
    <row r="50" spans="1:24" ht="18" customHeight="1" x14ac:dyDescent="0.5">
      <c r="A50" s="510" t="s">
        <v>84</v>
      </c>
      <c r="B50" s="511" t="s">
        <v>332</v>
      </c>
      <c r="C50" s="512">
        <v>208.59468899999999</v>
      </c>
      <c r="D50" s="512">
        <v>4.819788</v>
      </c>
      <c r="E50" s="512">
        <v>2.1029580000000001</v>
      </c>
      <c r="F50" s="512">
        <v>0</v>
      </c>
      <c r="G50" s="512">
        <v>3.4539650000000002</v>
      </c>
      <c r="H50" s="512">
        <v>1.3100000000000001E-4</v>
      </c>
      <c r="I50" s="512">
        <v>20.372237999999999</v>
      </c>
      <c r="J50" s="512">
        <v>7.0523090000000002</v>
      </c>
      <c r="K50" s="512">
        <v>0.43229499999999998</v>
      </c>
      <c r="L50" s="512">
        <v>0.20566999999999999</v>
      </c>
      <c r="M50" s="512">
        <v>2.0457610000000002</v>
      </c>
      <c r="N50" s="512">
        <v>1.585934</v>
      </c>
      <c r="O50" s="512">
        <v>5.8466999999999998E-2</v>
      </c>
      <c r="P50" s="512">
        <v>0.89105000000000001</v>
      </c>
      <c r="Q50" s="512">
        <v>0.15964</v>
      </c>
      <c r="R50" s="512">
        <v>5.3628359999999997</v>
      </c>
      <c r="S50" s="512">
        <v>116.114632</v>
      </c>
      <c r="T50" s="512">
        <v>16.652231</v>
      </c>
      <c r="U50" s="512">
        <v>3.622989</v>
      </c>
      <c r="V50" s="512">
        <v>0.65636899999999998</v>
      </c>
      <c r="W50" s="512">
        <v>22.996469999999999</v>
      </c>
      <c r="X50" s="512">
        <v>8.9540000000000002E-3</v>
      </c>
    </row>
    <row r="51" spans="1:24" ht="18" customHeight="1" x14ac:dyDescent="0.5">
      <c r="A51" s="507" t="s">
        <v>157</v>
      </c>
      <c r="B51" s="508" t="s">
        <v>313</v>
      </c>
      <c r="C51" s="509">
        <v>189.981538</v>
      </c>
      <c r="D51" s="509">
        <v>41.854742000000002</v>
      </c>
      <c r="E51" s="509">
        <v>2.9219569999999999</v>
      </c>
      <c r="F51" s="509">
        <v>0.36371900000000001</v>
      </c>
      <c r="G51" s="509">
        <v>22.247069</v>
      </c>
      <c r="H51" s="509">
        <v>2.2300000000000002E-3</v>
      </c>
      <c r="I51" s="509">
        <v>56.428516999999999</v>
      </c>
      <c r="J51" s="509">
        <v>3.596692</v>
      </c>
      <c r="K51" s="509">
        <v>3.2426000000000003E-2</v>
      </c>
      <c r="L51" s="509">
        <v>0.11046400000000001</v>
      </c>
      <c r="M51" s="509">
        <v>2.4535589999999998</v>
      </c>
      <c r="N51" s="509">
        <v>0.346327</v>
      </c>
      <c r="O51" s="509">
        <v>2.8674000000000002E-2</v>
      </c>
      <c r="P51" s="509">
        <v>3.9306000000000001E-2</v>
      </c>
      <c r="Q51" s="509">
        <v>1.8799999999999999E-4</v>
      </c>
      <c r="R51" s="509">
        <v>1.6760809999999999</v>
      </c>
      <c r="S51" s="509">
        <v>41.099563000000003</v>
      </c>
      <c r="T51" s="509">
        <v>0.44639899999999999</v>
      </c>
      <c r="U51" s="509">
        <v>11.558052999999999</v>
      </c>
      <c r="V51" s="509">
        <v>0</v>
      </c>
      <c r="W51" s="509">
        <v>4.7335409999999998</v>
      </c>
      <c r="X51" s="509">
        <v>4.2030999999999999E-2</v>
      </c>
    </row>
    <row r="52" spans="1:24" ht="18" customHeight="1" x14ac:dyDescent="0.5">
      <c r="A52" s="510" t="s">
        <v>203</v>
      </c>
      <c r="B52" s="511" t="s">
        <v>324</v>
      </c>
      <c r="C52" s="512">
        <v>170.99278899999999</v>
      </c>
      <c r="D52" s="512">
        <v>21.581716</v>
      </c>
      <c r="E52" s="512">
        <v>149.251631</v>
      </c>
      <c r="F52" s="512">
        <v>0</v>
      </c>
      <c r="G52" s="512">
        <v>3.0000000000000001E-5</v>
      </c>
      <c r="H52" s="512">
        <v>0</v>
      </c>
      <c r="I52" s="512">
        <v>2.0000000000000001E-4</v>
      </c>
      <c r="J52" s="512">
        <v>0</v>
      </c>
      <c r="K52" s="512">
        <v>0</v>
      </c>
      <c r="L52" s="512">
        <v>0</v>
      </c>
      <c r="M52" s="512">
        <v>5.5999999999999999E-5</v>
      </c>
      <c r="N52" s="512">
        <v>0.15670400000000001</v>
      </c>
      <c r="O52" s="512">
        <v>0</v>
      </c>
      <c r="P52" s="512">
        <v>0</v>
      </c>
      <c r="Q52" s="512">
        <v>0</v>
      </c>
      <c r="R52" s="512">
        <v>2.14E-4</v>
      </c>
      <c r="S52" s="512">
        <v>0</v>
      </c>
      <c r="T52" s="512">
        <v>6.96E-4</v>
      </c>
      <c r="U52" s="512">
        <v>1.5E-5</v>
      </c>
      <c r="V52" s="512">
        <v>0</v>
      </c>
      <c r="W52" s="512">
        <v>0</v>
      </c>
      <c r="X52" s="512">
        <v>1.526E-3</v>
      </c>
    </row>
    <row r="53" spans="1:24" ht="18" customHeight="1" x14ac:dyDescent="0.5">
      <c r="A53" s="507" t="s">
        <v>133</v>
      </c>
      <c r="B53" s="508" t="s">
        <v>273</v>
      </c>
      <c r="C53" s="509">
        <v>169.22756100000001</v>
      </c>
      <c r="D53" s="509">
        <v>50.969965999999999</v>
      </c>
      <c r="E53" s="509">
        <v>55.399496999999997</v>
      </c>
      <c r="F53" s="509">
        <v>0</v>
      </c>
      <c r="G53" s="509">
        <v>15.187347000000001</v>
      </c>
      <c r="H53" s="509">
        <v>0.958677</v>
      </c>
      <c r="I53" s="509">
        <v>4.7834620000000001</v>
      </c>
      <c r="J53" s="509">
        <v>0.854244</v>
      </c>
      <c r="K53" s="509">
        <v>1.634638</v>
      </c>
      <c r="L53" s="509">
        <v>0.37693900000000002</v>
      </c>
      <c r="M53" s="509">
        <v>1.0147409999999999</v>
      </c>
      <c r="N53" s="509">
        <v>31.035814999999999</v>
      </c>
      <c r="O53" s="509">
        <v>0.85582800000000003</v>
      </c>
      <c r="P53" s="509">
        <v>0.395903</v>
      </c>
      <c r="Q53" s="509">
        <v>0</v>
      </c>
      <c r="R53" s="509">
        <v>2.146363</v>
      </c>
      <c r="S53" s="509">
        <v>0.52213100000000001</v>
      </c>
      <c r="T53" s="509">
        <v>6.7172999999999997E-2</v>
      </c>
      <c r="U53" s="509">
        <v>0.88245300000000004</v>
      </c>
      <c r="V53" s="509">
        <v>7.1910000000000003E-3</v>
      </c>
      <c r="W53" s="509">
        <v>1.9318059999999999</v>
      </c>
      <c r="X53" s="509">
        <v>0.20338700000000001</v>
      </c>
    </row>
    <row r="54" spans="1:24" ht="18" customHeight="1" x14ac:dyDescent="0.5">
      <c r="A54" s="510" t="s">
        <v>141</v>
      </c>
      <c r="B54" s="511" t="s">
        <v>344</v>
      </c>
      <c r="C54" s="512">
        <v>168.49499599999999</v>
      </c>
      <c r="D54" s="512">
        <v>5.8014770000000002</v>
      </c>
      <c r="E54" s="512">
        <v>98.700056000000004</v>
      </c>
      <c r="F54" s="512">
        <v>42.631979000000001</v>
      </c>
      <c r="G54" s="512">
        <v>9.0412230000000005</v>
      </c>
      <c r="H54" s="512">
        <v>0</v>
      </c>
      <c r="I54" s="512">
        <v>5.4419849999999999</v>
      </c>
      <c r="J54" s="512">
        <v>4.1989999999999996E-3</v>
      </c>
      <c r="K54" s="512">
        <v>2.398E-3</v>
      </c>
      <c r="L54" s="512">
        <v>4.8813000000000002E-2</v>
      </c>
      <c r="M54" s="512">
        <v>6.3480999999999996E-2</v>
      </c>
      <c r="N54" s="512">
        <v>0.173932</v>
      </c>
      <c r="O54" s="512">
        <v>2.3442999999999999E-2</v>
      </c>
      <c r="P54" s="512">
        <v>2.3741000000000002E-2</v>
      </c>
      <c r="Q54" s="512">
        <v>2.4750000000000002E-3</v>
      </c>
      <c r="R54" s="512">
        <v>2.6662240000000001</v>
      </c>
      <c r="S54" s="512">
        <v>1.4904200000000001</v>
      </c>
      <c r="T54" s="512">
        <v>1.97305</v>
      </c>
      <c r="U54" s="512">
        <v>8.7969999999999993E-3</v>
      </c>
      <c r="V54" s="512">
        <v>0</v>
      </c>
      <c r="W54" s="512">
        <v>0.39729199999999998</v>
      </c>
      <c r="X54" s="512">
        <v>1.1E-5</v>
      </c>
    </row>
    <row r="55" spans="1:24" ht="18" customHeight="1" x14ac:dyDescent="0.5">
      <c r="A55" s="507" t="s">
        <v>199</v>
      </c>
      <c r="B55" s="508" t="s">
        <v>420</v>
      </c>
      <c r="C55" s="509">
        <v>160.16109599999999</v>
      </c>
      <c r="D55" s="509">
        <v>0</v>
      </c>
      <c r="E55" s="509">
        <v>4.3105370000000001</v>
      </c>
      <c r="F55" s="509">
        <v>0</v>
      </c>
      <c r="G55" s="509">
        <v>5.0119999999999998E-2</v>
      </c>
      <c r="H55" s="509">
        <v>0</v>
      </c>
      <c r="I55" s="509">
        <v>0.123567</v>
      </c>
      <c r="J55" s="509">
        <v>0</v>
      </c>
      <c r="K55" s="509">
        <v>0</v>
      </c>
      <c r="L55" s="509">
        <v>0</v>
      </c>
      <c r="M55" s="509">
        <v>0</v>
      </c>
      <c r="N55" s="509">
        <v>3.0299999999999999E-4</v>
      </c>
      <c r="O55" s="509">
        <v>0</v>
      </c>
      <c r="P55" s="509">
        <v>0</v>
      </c>
      <c r="Q55" s="509">
        <v>0</v>
      </c>
      <c r="R55" s="509">
        <v>155.65725399999999</v>
      </c>
      <c r="S55" s="509">
        <v>8.8629999999999994E-3</v>
      </c>
      <c r="T55" s="509">
        <v>0</v>
      </c>
      <c r="U55" s="509">
        <v>0</v>
      </c>
      <c r="V55" s="509">
        <v>0</v>
      </c>
      <c r="W55" s="509">
        <v>1.0302E-2</v>
      </c>
      <c r="X55" s="509">
        <v>1.4899999999999999E-4</v>
      </c>
    </row>
    <row r="56" spans="1:24" ht="18" customHeight="1" x14ac:dyDescent="0.5">
      <c r="A56" s="510" t="s">
        <v>194</v>
      </c>
      <c r="B56" s="511" t="s">
        <v>266</v>
      </c>
      <c r="C56" s="512">
        <v>154.70741599999999</v>
      </c>
      <c r="D56" s="512">
        <v>4.5526429999999998</v>
      </c>
      <c r="E56" s="512">
        <v>101.25010899999999</v>
      </c>
      <c r="F56" s="512">
        <v>4.8209999999999998E-3</v>
      </c>
      <c r="G56" s="512">
        <v>4.6971939999999996</v>
      </c>
      <c r="H56" s="512">
        <v>1.062683</v>
      </c>
      <c r="I56" s="512">
        <v>4.305555</v>
      </c>
      <c r="J56" s="512">
        <v>0.49795800000000001</v>
      </c>
      <c r="K56" s="512">
        <v>4.1782E-2</v>
      </c>
      <c r="L56" s="512">
        <v>0.96413400000000005</v>
      </c>
      <c r="M56" s="512">
        <v>0.977244</v>
      </c>
      <c r="N56" s="512">
        <v>0.40252500000000002</v>
      </c>
      <c r="O56" s="512">
        <v>0</v>
      </c>
      <c r="P56" s="512">
        <v>0.33639999999999998</v>
      </c>
      <c r="Q56" s="512">
        <v>16.533821</v>
      </c>
      <c r="R56" s="512">
        <v>1.4968570000000001</v>
      </c>
      <c r="S56" s="512">
        <v>7.8117169999999998</v>
      </c>
      <c r="T56" s="512">
        <v>5.2329189999999999</v>
      </c>
      <c r="U56" s="512">
        <v>3.330883</v>
      </c>
      <c r="V56" s="512">
        <v>0</v>
      </c>
      <c r="W56" s="512">
        <v>1.1087100000000001</v>
      </c>
      <c r="X56" s="512">
        <v>9.9459000000000006E-2</v>
      </c>
    </row>
    <row r="57" spans="1:24" ht="18" customHeight="1" x14ac:dyDescent="0.5">
      <c r="A57" s="507" t="s">
        <v>86</v>
      </c>
      <c r="B57" s="508" t="s">
        <v>419</v>
      </c>
      <c r="C57" s="509">
        <v>152.693262</v>
      </c>
      <c r="D57" s="509">
        <v>0</v>
      </c>
      <c r="E57" s="509">
        <v>0.13605900000000001</v>
      </c>
      <c r="F57" s="509">
        <v>2.9E-5</v>
      </c>
      <c r="G57" s="509">
        <v>2.0769060000000001</v>
      </c>
      <c r="H57" s="509">
        <v>0</v>
      </c>
      <c r="I57" s="509">
        <v>4.4007550000000002</v>
      </c>
      <c r="J57" s="509">
        <v>1.0721909999999999</v>
      </c>
      <c r="K57" s="509">
        <v>1.2182E-2</v>
      </c>
      <c r="L57" s="509">
        <v>1.51359</v>
      </c>
      <c r="M57" s="509">
        <v>4.999E-3</v>
      </c>
      <c r="N57" s="509">
        <v>0.166403</v>
      </c>
      <c r="O57" s="509">
        <v>2.5378999999999999E-2</v>
      </c>
      <c r="P57" s="509">
        <v>0.49543500000000001</v>
      </c>
      <c r="Q57" s="509">
        <v>7.5589999999999997E-3</v>
      </c>
      <c r="R57" s="509">
        <v>2.4971169999999998</v>
      </c>
      <c r="S57" s="509">
        <v>10.694254000000001</v>
      </c>
      <c r="T57" s="509">
        <v>124.46420500000001</v>
      </c>
      <c r="U57" s="509">
        <v>2.780853</v>
      </c>
      <c r="V57" s="509">
        <v>0.135074</v>
      </c>
      <c r="W57" s="509">
        <v>2.2102710000000001</v>
      </c>
      <c r="X57" s="509">
        <v>0</v>
      </c>
    </row>
    <row r="58" spans="1:24" ht="18" customHeight="1" x14ac:dyDescent="0.5">
      <c r="A58" s="510" t="s">
        <v>83</v>
      </c>
      <c r="B58" s="511" t="s">
        <v>356</v>
      </c>
      <c r="C58" s="512">
        <v>151.67112800000001</v>
      </c>
      <c r="D58" s="512">
        <v>2.679675</v>
      </c>
      <c r="E58" s="512">
        <v>0</v>
      </c>
      <c r="F58" s="512">
        <v>0.34634599999999999</v>
      </c>
      <c r="G58" s="512">
        <v>0.63240200000000002</v>
      </c>
      <c r="H58" s="512">
        <v>0.20871200000000001</v>
      </c>
      <c r="I58" s="512">
        <v>39.237062000000002</v>
      </c>
      <c r="J58" s="512">
        <v>1.4573020000000001</v>
      </c>
      <c r="K58" s="512">
        <v>0</v>
      </c>
      <c r="L58" s="512">
        <v>22.952141000000001</v>
      </c>
      <c r="M58" s="512">
        <v>30.986895000000001</v>
      </c>
      <c r="N58" s="512">
        <v>0.25245299999999998</v>
      </c>
      <c r="O58" s="512">
        <v>0</v>
      </c>
      <c r="P58" s="512">
        <v>0.26264500000000002</v>
      </c>
      <c r="Q58" s="512">
        <v>0</v>
      </c>
      <c r="R58" s="512">
        <v>3.703932</v>
      </c>
      <c r="S58" s="512">
        <v>41.305548999999999</v>
      </c>
      <c r="T58" s="512">
        <v>1.5455080000000001</v>
      </c>
      <c r="U58" s="512">
        <v>3.6420170000000001</v>
      </c>
      <c r="V58" s="512">
        <v>0</v>
      </c>
      <c r="W58" s="512">
        <v>2.458485</v>
      </c>
      <c r="X58" s="512">
        <v>3.9999999999999998E-6</v>
      </c>
    </row>
    <row r="59" spans="1:24" ht="18" customHeight="1" x14ac:dyDescent="0.5">
      <c r="A59" s="507" t="s">
        <v>134</v>
      </c>
      <c r="B59" s="508" t="s">
        <v>285</v>
      </c>
      <c r="C59" s="509">
        <v>129.874009</v>
      </c>
      <c r="D59" s="509">
        <v>0.61709899999999995</v>
      </c>
      <c r="E59" s="509">
        <v>12.212546</v>
      </c>
      <c r="F59" s="509">
        <v>2.5342370000000001</v>
      </c>
      <c r="G59" s="509">
        <v>9.8989030000000007</v>
      </c>
      <c r="H59" s="509">
        <v>0.30312099999999997</v>
      </c>
      <c r="I59" s="509">
        <v>6.6931000000000004E-2</v>
      </c>
      <c r="J59" s="509">
        <v>0.13864399999999999</v>
      </c>
      <c r="K59" s="509">
        <v>0.87405299999999997</v>
      </c>
      <c r="L59" s="509">
        <v>5.2423999999999998E-2</v>
      </c>
      <c r="M59" s="509">
        <v>1.6720000000000001E-3</v>
      </c>
      <c r="N59" s="509">
        <v>100.353908</v>
      </c>
      <c r="O59" s="509">
        <v>2.241724</v>
      </c>
      <c r="P59" s="509">
        <v>5.4997999999999998E-2</v>
      </c>
      <c r="Q59" s="509">
        <v>8.0700999999999995E-2</v>
      </c>
      <c r="R59" s="509">
        <v>9.6950000000000005E-3</v>
      </c>
      <c r="S59" s="509">
        <v>0.11637599999999999</v>
      </c>
      <c r="T59" s="509">
        <v>5.1099999999999995E-4</v>
      </c>
      <c r="U59" s="509">
        <v>0.11762599999999999</v>
      </c>
      <c r="V59" s="509">
        <v>0</v>
      </c>
      <c r="W59" s="509">
        <v>0.18206</v>
      </c>
      <c r="X59" s="509">
        <v>1.6782999999999999E-2</v>
      </c>
    </row>
    <row r="60" spans="1:24" ht="18" customHeight="1" x14ac:dyDescent="0.5">
      <c r="A60" s="510" t="s">
        <v>52</v>
      </c>
      <c r="B60" s="511" t="s">
        <v>286</v>
      </c>
      <c r="C60" s="512">
        <v>123.772643</v>
      </c>
      <c r="D60" s="512">
        <v>1.4238630000000001</v>
      </c>
      <c r="E60" s="512">
        <v>0.61227500000000001</v>
      </c>
      <c r="F60" s="512">
        <v>0</v>
      </c>
      <c r="G60" s="512">
        <v>4.7116429999999996</v>
      </c>
      <c r="H60" s="512">
        <v>77.766446000000002</v>
      </c>
      <c r="I60" s="512">
        <v>14.737658</v>
      </c>
      <c r="J60" s="512">
        <v>0.70389999999999997</v>
      </c>
      <c r="K60" s="512">
        <v>0.15234700000000001</v>
      </c>
      <c r="L60" s="512">
        <v>0.42989300000000003</v>
      </c>
      <c r="M60" s="512">
        <v>0.97146399999999999</v>
      </c>
      <c r="N60" s="512">
        <v>8.4599130000000002</v>
      </c>
      <c r="O60" s="512">
        <v>1.0270410000000001</v>
      </c>
      <c r="P60" s="512">
        <v>1.987104</v>
      </c>
      <c r="Q60" s="512">
        <v>0.17358199999999999</v>
      </c>
      <c r="R60" s="512">
        <v>0.68293400000000004</v>
      </c>
      <c r="S60" s="512">
        <v>8.3467350000000007</v>
      </c>
      <c r="T60" s="512">
        <v>0.12725</v>
      </c>
      <c r="U60" s="512">
        <v>0.58289400000000002</v>
      </c>
      <c r="V60" s="512">
        <v>0</v>
      </c>
      <c r="W60" s="512">
        <v>0.80552500000000005</v>
      </c>
      <c r="X60" s="512">
        <v>7.0178000000000004E-2</v>
      </c>
    </row>
    <row r="61" spans="1:24" ht="18" customHeight="1" x14ac:dyDescent="0.5">
      <c r="A61" s="507" t="s">
        <v>196</v>
      </c>
      <c r="B61" s="508" t="s">
        <v>321</v>
      </c>
      <c r="C61" s="509">
        <v>123.161906</v>
      </c>
      <c r="D61" s="509">
        <v>0</v>
      </c>
      <c r="E61" s="509">
        <v>122.81222</v>
      </c>
      <c r="F61" s="509">
        <v>0</v>
      </c>
      <c r="G61" s="509">
        <v>0.31154999999999999</v>
      </c>
      <c r="H61" s="509">
        <v>0</v>
      </c>
      <c r="I61" s="509">
        <v>0</v>
      </c>
      <c r="J61" s="509">
        <v>0</v>
      </c>
      <c r="K61" s="509">
        <v>0</v>
      </c>
      <c r="L61" s="509">
        <v>0</v>
      </c>
      <c r="M61" s="509">
        <v>0</v>
      </c>
      <c r="N61" s="509">
        <v>3.8499999999999998E-4</v>
      </c>
      <c r="O61" s="509">
        <v>0</v>
      </c>
      <c r="P61" s="509">
        <v>0</v>
      </c>
      <c r="Q61" s="509">
        <v>0</v>
      </c>
      <c r="R61" s="509">
        <v>0</v>
      </c>
      <c r="S61" s="509">
        <v>3.6631999999999998E-2</v>
      </c>
      <c r="T61" s="509">
        <v>0</v>
      </c>
      <c r="U61" s="509">
        <v>0</v>
      </c>
      <c r="V61" s="509">
        <v>0</v>
      </c>
      <c r="W61" s="509">
        <v>1.119E-3</v>
      </c>
      <c r="X61" s="509">
        <v>0</v>
      </c>
    </row>
    <row r="62" spans="1:24" ht="18" customHeight="1" x14ac:dyDescent="0.5">
      <c r="A62" s="510" t="s">
        <v>51</v>
      </c>
      <c r="B62" s="511" t="s">
        <v>309</v>
      </c>
      <c r="C62" s="512">
        <v>105.15813300000001</v>
      </c>
      <c r="D62" s="512">
        <v>0.198184</v>
      </c>
      <c r="E62" s="512">
        <v>1.975738</v>
      </c>
      <c r="F62" s="512">
        <v>0</v>
      </c>
      <c r="G62" s="512">
        <v>3.59775</v>
      </c>
      <c r="H62" s="512">
        <v>1.0266000000000001E-2</v>
      </c>
      <c r="I62" s="512">
        <v>20.974912</v>
      </c>
      <c r="J62" s="512">
        <v>2.2355010000000002</v>
      </c>
      <c r="K62" s="512">
        <v>5.2026000000000003E-2</v>
      </c>
      <c r="L62" s="512">
        <v>2.2663030000000002</v>
      </c>
      <c r="M62" s="512">
        <v>4.9513000000000001E-2</v>
      </c>
      <c r="N62" s="512">
        <v>1.235363</v>
      </c>
      <c r="O62" s="512">
        <v>2.8930999999999998E-2</v>
      </c>
      <c r="P62" s="512">
        <v>3.8912000000000002E-2</v>
      </c>
      <c r="Q62" s="512">
        <v>9.1399999999999999E-4</v>
      </c>
      <c r="R62" s="512">
        <v>0.71431999999999995</v>
      </c>
      <c r="S62" s="512">
        <v>64.626277999999999</v>
      </c>
      <c r="T62" s="512">
        <v>0.46071000000000001</v>
      </c>
      <c r="U62" s="512">
        <v>4.060492</v>
      </c>
      <c r="V62" s="512">
        <v>0</v>
      </c>
      <c r="W62" s="512">
        <v>2.6320199999999998</v>
      </c>
      <c r="X62" s="512">
        <v>0</v>
      </c>
    </row>
    <row r="63" spans="1:24" ht="18" customHeight="1" x14ac:dyDescent="0.5">
      <c r="A63" s="507" t="s">
        <v>63</v>
      </c>
      <c r="B63" s="508" t="s">
        <v>299</v>
      </c>
      <c r="C63" s="509">
        <v>91.795115999999993</v>
      </c>
      <c r="D63" s="509">
        <v>25.578333000000001</v>
      </c>
      <c r="E63" s="509">
        <v>28.699684000000001</v>
      </c>
      <c r="F63" s="509">
        <v>13.121072</v>
      </c>
      <c r="G63" s="509">
        <v>13.449489</v>
      </c>
      <c r="H63" s="509">
        <v>8.6565000000000003E-2</v>
      </c>
      <c r="I63" s="509">
        <v>0.79535999999999996</v>
      </c>
      <c r="J63" s="509">
        <v>0.235681</v>
      </c>
      <c r="K63" s="509">
        <v>3.7352000000000003E-2</v>
      </c>
      <c r="L63" s="509">
        <v>0.24838099999999999</v>
      </c>
      <c r="M63" s="509">
        <v>0.36659900000000001</v>
      </c>
      <c r="N63" s="509">
        <v>2.8252999999999999</v>
      </c>
      <c r="O63" s="509">
        <v>0.98203600000000002</v>
      </c>
      <c r="P63" s="509">
        <v>3.8845770000000002</v>
      </c>
      <c r="Q63" s="509">
        <v>0</v>
      </c>
      <c r="R63" s="509">
        <v>0.43402600000000002</v>
      </c>
      <c r="S63" s="509">
        <v>0.71170100000000003</v>
      </c>
      <c r="T63" s="509">
        <v>0.117713</v>
      </c>
      <c r="U63" s="509">
        <v>5.071E-3</v>
      </c>
      <c r="V63" s="509">
        <v>1.206E-3</v>
      </c>
      <c r="W63" s="509">
        <v>0.20246600000000001</v>
      </c>
      <c r="X63" s="509">
        <v>1.2501E-2</v>
      </c>
    </row>
    <row r="64" spans="1:24" ht="18" customHeight="1" x14ac:dyDescent="0.5">
      <c r="A64" s="510" t="s">
        <v>140</v>
      </c>
      <c r="B64" s="511" t="s">
        <v>301</v>
      </c>
      <c r="C64" s="512">
        <v>86.897291999999993</v>
      </c>
      <c r="D64" s="512">
        <v>71.222558000000006</v>
      </c>
      <c r="E64" s="512">
        <v>1.7281999999999999E-2</v>
      </c>
      <c r="F64" s="512">
        <v>3.5452669999999999</v>
      </c>
      <c r="G64" s="512">
        <v>0.96928300000000001</v>
      </c>
      <c r="H64" s="512">
        <v>2.7238999999999999E-2</v>
      </c>
      <c r="I64" s="512">
        <v>5.7997620000000003</v>
      </c>
      <c r="J64" s="512">
        <v>1.0900999999999999E-2</v>
      </c>
      <c r="K64" s="512">
        <v>8.1709999999999994E-3</v>
      </c>
      <c r="L64" s="512">
        <v>1.4435610000000001</v>
      </c>
      <c r="M64" s="512">
        <v>3.4780000000000002E-3</v>
      </c>
      <c r="N64" s="512">
        <v>1.7860000000000001E-2</v>
      </c>
      <c r="O64" s="512">
        <v>1.8890000000000001E-3</v>
      </c>
      <c r="P64" s="512">
        <v>0.294072</v>
      </c>
      <c r="Q64" s="512">
        <v>0</v>
      </c>
      <c r="R64" s="512">
        <v>0.19206599999999999</v>
      </c>
      <c r="S64" s="512">
        <v>1.011333</v>
      </c>
      <c r="T64" s="512">
        <v>0.194796</v>
      </c>
      <c r="U64" s="512">
        <v>2.1251090000000001</v>
      </c>
      <c r="V64" s="512">
        <v>0</v>
      </c>
      <c r="W64" s="512">
        <v>7.4679999999999998E-3</v>
      </c>
      <c r="X64" s="512">
        <v>5.195E-3</v>
      </c>
    </row>
    <row r="65" spans="1:24" ht="18" customHeight="1" x14ac:dyDescent="0.5">
      <c r="A65" s="507" t="s">
        <v>88</v>
      </c>
      <c r="B65" s="508" t="s">
        <v>361</v>
      </c>
      <c r="C65" s="509">
        <v>82.305148000000003</v>
      </c>
      <c r="D65" s="509">
        <v>0</v>
      </c>
      <c r="E65" s="509">
        <v>8.7669219999999992</v>
      </c>
      <c r="F65" s="509">
        <v>0</v>
      </c>
      <c r="G65" s="509">
        <v>1.4090640000000001</v>
      </c>
      <c r="H65" s="509">
        <v>0</v>
      </c>
      <c r="I65" s="509">
        <v>3.0171350000000001</v>
      </c>
      <c r="J65" s="509">
        <v>2.1605029999999998</v>
      </c>
      <c r="K65" s="509">
        <v>0</v>
      </c>
      <c r="L65" s="509">
        <v>0.19146099999999999</v>
      </c>
      <c r="M65" s="509">
        <v>9.9000000000000008E-3</v>
      </c>
      <c r="N65" s="509">
        <v>0.31739699999999998</v>
      </c>
      <c r="O65" s="509">
        <v>9.3329999999999993E-3</v>
      </c>
      <c r="P65" s="509">
        <v>0.141737</v>
      </c>
      <c r="Q65" s="509">
        <v>0</v>
      </c>
      <c r="R65" s="509">
        <v>2.375486</v>
      </c>
      <c r="S65" s="509">
        <v>5.108358</v>
      </c>
      <c r="T65" s="509">
        <v>8.3018999999999996E-2</v>
      </c>
      <c r="U65" s="509">
        <v>0.56520199999999998</v>
      </c>
      <c r="V65" s="509">
        <v>56.399324</v>
      </c>
      <c r="W65" s="509">
        <v>1.750308</v>
      </c>
      <c r="X65" s="509">
        <v>0</v>
      </c>
    </row>
    <row r="66" spans="1:24" ht="18" customHeight="1" x14ac:dyDescent="0.5">
      <c r="A66" s="510" t="s">
        <v>68</v>
      </c>
      <c r="B66" s="511" t="s">
        <v>316</v>
      </c>
      <c r="C66" s="512">
        <v>76.781009999999995</v>
      </c>
      <c r="D66" s="512">
        <v>73.128732999999997</v>
      </c>
      <c r="E66" s="512">
        <v>3.6415839999999999</v>
      </c>
      <c r="F66" s="512">
        <v>0</v>
      </c>
      <c r="G66" s="512">
        <v>0</v>
      </c>
      <c r="H66" s="512">
        <v>0</v>
      </c>
      <c r="I66" s="512">
        <v>0</v>
      </c>
      <c r="J66" s="512">
        <v>0</v>
      </c>
      <c r="K66" s="512">
        <v>0</v>
      </c>
      <c r="L66" s="512">
        <v>0</v>
      </c>
      <c r="M66" s="512">
        <v>0</v>
      </c>
      <c r="N66" s="512">
        <v>0</v>
      </c>
      <c r="O66" s="512">
        <v>0</v>
      </c>
      <c r="P66" s="512">
        <v>0</v>
      </c>
      <c r="Q66" s="512">
        <v>0</v>
      </c>
      <c r="R66" s="512">
        <v>0</v>
      </c>
      <c r="S66" s="512">
        <v>3.1159999999999998E-3</v>
      </c>
      <c r="T66" s="512">
        <v>0</v>
      </c>
      <c r="U66" s="512">
        <v>0</v>
      </c>
      <c r="V66" s="512">
        <v>0</v>
      </c>
      <c r="W66" s="512">
        <v>0</v>
      </c>
      <c r="X66" s="512">
        <v>7.5770000000000004E-3</v>
      </c>
    </row>
    <row r="67" spans="1:24" ht="18" customHeight="1" x14ac:dyDescent="0.5">
      <c r="A67" s="507" t="s">
        <v>211</v>
      </c>
      <c r="B67" s="508" t="s">
        <v>277</v>
      </c>
      <c r="C67" s="509">
        <v>75.693025000000006</v>
      </c>
      <c r="D67" s="509">
        <v>0.97395699999999996</v>
      </c>
      <c r="E67" s="509">
        <v>0.25964399999999999</v>
      </c>
      <c r="F67" s="509">
        <v>0</v>
      </c>
      <c r="G67" s="509">
        <v>0.80171300000000001</v>
      </c>
      <c r="H67" s="509">
        <v>20.096481000000001</v>
      </c>
      <c r="I67" s="509">
        <v>9.0209720000000004</v>
      </c>
      <c r="J67" s="509">
        <v>11.657816</v>
      </c>
      <c r="K67" s="509">
        <v>5.4000000000000003E-3</v>
      </c>
      <c r="L67" s="509">
        <v>5.5588839999999999</v>
      </c>
      <c r="M67" s="509">
        <v>2.5010249999999998</v>
      </c>
      <c r="N67" s="509">
        <v>0.19145200000000001</v>
      </c>
      <c r="O67" s="509">
        <v>2.209E-3</v>
      </c>
      <c r="P67" s="509">
        <v>4.6758519999999999</v>
      </c>
      <c r="Q67" s="509">
        <v>9.7859999999999996E-3</v>
      </c>
      <c r="R67" s="509">
        <v>15.644071</v>
      </c>
      <c r="S67" s="509">
        <v>2.9621819999999999</v>
      </c>
      <c r="T67" s="509">
        <v>0.14169799999999999</v>
      </c>
      <c r="U67" s="509">
        <v>8.09E-2</v>
      </c>
      <c r="V67" s="509">
        <v>0</v>
      </c>
      <c r="W67" s="509">
        <v>0.42017900000000002</v>
      </c>
      <c r="X67" s="509">
        <v>0.68880300000000005</v>
      </c>
    </row>
    <row r="68" spans="1:24" ht="18" customHeight="1" x14ac:dyDescent="0.5">
      <c r="A68" s="510" t="s">
        <v>45</v>
      </c>
      <c r="B68" s="511" t="s">
        <v>287</v>
      </c>
      <c r="C68" s="512">
        <v>73.680204000000003</v>
      </c>
      <c r="D68" s="512">
        <v>1.6014440000000001</v>
      </c>
      <c r="E68" s="512">
        <v>36.550927999999999</v>
      </c>
      <c r="F68" s="512">
        <v>2.9097000000000001E-2</v>
      </c>
      <c r="G68" s="512">
        <v>4.8590470000000003</v>
      </c>
      <c r="H68" s="512">
        <v>0.38774399999999998</v>
      </c>
      <c r="I68" s="512">
        <v>8.0657569999999996</v>
      </c>
      <c r="J68" s="512">
        <v>0.10338899999999999</v>
      </c>
      <c r="K68" s="512">
        <v>3.5513999999999997E-2</v>
      </c>
      <c r="L68" s="512">
        <v>0.13011200000000001</v>
      </c>
      <c r="M68" s="512">
        <v>6.7060999999999996E-2</v>
      </c>
      <c r="N68" s="512">
        <v>14.984054</v>
      </c>
      <c r="O68" s="512">
        <v>6.9242999999999999E-2</v>
      </c>
      <c r="P68" s="512">
        <v>0.52995800000000004</v>
      </c>
      <c r="Q68" s="512">
        <v>1.4120000000000001E-3</v>
      </c>
      <c r="R68" s="512">
        <v>0.233649</v>
      </c>
      <c r="S68" s="512">
        <v>1.4869730000000001</v>
      </c>
      <c r="T68" s="512">
        <v>0.38236700000000001</v>
      </c>
      <c r="U68" s="512">
        <v>0.112861</v>
      </c>
      <c r="V68" s="512">
        <v>3.9522870000000001</v>
      </c>
      <c r="W68" s="512">
        <v>3.0987000000000001E-2</v>
      </c>
      <c r="X68" s="512">
        <v>6.6321000000000005E-2</v>
      </c>
    </row>
    <row r="69" spans="1:24" ht="18" customHeight="1" x14ac:dyDescent="0.5">
      <c r="A69" s="507" t="s">
        <v>161</v>
      </c>
      <c r="B69" s="508" t="s">
        <v>318</v>
      </c>
      <c r="C69" s="509">
        <v>71.707969000000006</v>
      </c>
      <c r="D69" s="509">
        <v>7.4575839999999998</v>
      </c>
      <c r="E69" s="509">
        <v>0.62671900000000003</v>
      </c>
      <c r="F69" s="509">
        <v>0</v>
      </c>
      <c r="G69" s="509">
        <v>40.272058999999999</v>
      </c>
      <c r="H69" s="509">
        <v>6.1060350000000003</v>
      </c>
      <c r="I69" s="509">
        <v>8.6563000000000001E-2</v>
      </c>
      <c r="J69" s="509">
        <v>0.44640999999999997</v>
      </c>
      <c r="K69" s="509">
        <v>0</v>
      </c>
      <c r="L69" s="509">
        <v>6.8900649999999999</v>
      </c>
      <c r="M69" s="509">
        <v>8.9540000000000002E-3</v>
      </c>
      <c r="N69" s="509">
        <v>0.90838799999999997</v>
      </c>
      <c r="O69" s="509">
        <v>1.0108000000000001E-2</v>
      </c>
      <c r="P69" s="509">
        <v>0.51939000000000002</v>
      </c>
      <c r="Q69" s="509">
        <v>3.8061999999999999E-2</v>
      </c>
      <c r="R69" s="509">
        <v>2.4209999999999999E-2</v>
      </c>
      <c r="S69" s="509">
        <v>5.9323899999999998</v>
      </c>
      <c r="T69" s="509">
        <v>6.7210000000000006E-2</v>
      </c>
      <c r="U69" s="509">
        <v>1.4296089999999999</v>
      </c>
      <c r="V69" s="509">
        <v>0</v>
      </c>
      <c r="W69" s="509">
        <v>0.88421300000000003</v>
      </c>
      <c r="X69" s="509">
        <v>0</v>
      </c>
    </row>
    <row r="70" spans="1:24" ht="18" customHeight="1" x14ac:dyDescent="0.5">
      <c r="A70" s="510" t="s">
        <v>78</v>
      </c>
      <c r="B70" s="511" t="s">
        <v>336</v>
      </c>
      <c r="C70" s="512">
        <v>69.947356999999997</v>
      </c>
      <c r="D70" s="512">
        <v>30.066658</v>
      </c>
      <c r="E70" s="512">
        <v>3.6000000000000001E-5</v>
      </c>
      <c r="F70" s="512">
        <v>4.0280000000000003E-3</v>
      </c>
      <c r="G70" s="512">
        <v>2.1091920000000002</v>
      </c>
      <c r="H70" s="512">
        <v>0</v>
      </c>
      <c r="I70" s="512">
        <v>17.114868999999999</v>
      </c>
      <c r="J70" s="512">
        <v>0.89906600000000003</v>
      </c>
      <c r="K70" s="512">
        <v>6.2299999999999996E-4</v>
      </c>
      <c r="L70" s="512">
        <v>1.411789</v>
      </c>
      <c r="M70" s="512">
        <v>8.1800000000000004E-4</v>
      </c>
      <c r="N70" s="512">
        <v>3.2433999999999998E-2</v>
      </c>
      <c r="O70" s="512">
        <v>2.689E-3</v>
      </c>
      <c r="P70" s="512">
        <v>0</v>
      </c>
      <c r="Q70" s="512">
        <v>0</v>
      </c>
      <c r="R70" s="512">
        <v>3.5602369999999999</v>
      </c>
      <c r="S70" s="512">
        <v>12.149781000000001</v>
      </c>
      <c r="T70" s="512">
        <v>0.20058300000000001</v>
      </c>
      <c r="U70" s="512">
        <v>2.3474339999999998</v>
      </c>
      <c r="V70" s="512">
        <v>0</v>
      </c>
      <c r="W70" s="512">
        <v>4.7120000000000002E-2</v>
      </c>
      <c r="X70" s="512">
        <v>0</v>
      </c>
    </row>
    <row r="71" spans="1:24" ht="18" customHeight="1" x14ac:dyDescent="0.5">
      <c r="A71" s="507" t="s">
        <v>60</v>
      </c>
      <c r="B71" s="508" t="s">
        <v>329</v>
      </c>
      <c r="C71" s="509">
        <v>61.820965999999999</v>
      </c>
      <c r="D71" s="509">
        <v>0</v>
      </c>
      <c r="E71" s="509">
        <v>61.620265000000003</v>
      </c>
      <c r="F71" s="509">
        <v>0</v>
      </c>
      <c r="G71" s="509">
        <v>0</v>
      </c>
      <c r="H71" s="509">
        <v>0</v>
      </c>
      <c r="I71" s="509">
        <v>0</v>
      </c>
      <c r="J71" s="509">
        <v>0</v>
      </c>
      <c r="K71" s="509">
        <v>1.9170000000000001E-3</v>
      </c>
      <c r="L71" s="509">
        <v>0</v>
      </c>
      <c r="M71" s="509">
        <v>0.15134900000000001</v>
      </c>
      <c r="N71" s="509">
        <v>4.5707999999999999E-2</v>
      </c>
      <c r="O71" s="509">
        <v>1.2750000000000001E-3</v>
      </c>
      <c r="P71" s="509">
        <v>0</v>
      </c>
      <c r="Q71" s="509">
        <v>0</v>
      </c>
      <c r="R71" s="509">
        <v>1.9000000000000001E-5</v>
      </c>
      <c r="S71" s="509">
        <v>4.3399999999999998E-4</v>
      </c>
      <c r="T71" s="509">
        <v>0</v>
      </c>
      <c r="U71" s="509">
        <v>0</v>
      </c>
      <c r="V71" s="509">
        <v>0</v>
      </c>
      <c r="W71" s="509">
        <v>0</v>
      </c>
      <c r="X71" s="509">
        <v>0</v>
      </c>
    </row>
    <row r="72" spans="1:24" ht="18" customHeight="1" x14ac:dyDescent="0.5">
      <c r="A72" s="510" t="s">
        <v>41</v>
      </c>
      <c r="B72" s="511" t="s">
        <v>276</v>
      </c>
      <c r="C72" s="512">
        <v>56.620378000000002</v>
      </c>
      <c r="D72" s="512">
        <v>0.83560599999999996</v>
      </c>
      <c r="E72" s="512">
        <v>4.843439</v>
      </c>
      <c r="F72" s="512">
        <v>0</v>
      </c>
      <c r="G72" s="512">
        <v>1.4999999999999999E-4</v>
      </c>
      <c r="H72" s="512">
        <v>0</v>
      </c>
      <c r="I72" s="512">
        <v>0</v>
      </c>
      <c r="J72" s="512">
        <v>0</v>
      </c>
      <c r="K72" s="512">
        <v>0</v>
      </c>
      <c r="L72" s="512">
        <v>0</v>
      </c>
      <c r="M72" s="512">
        <v>0</v>
      </c>
      <c r="N72" s="512">
        <v>6.7503999999999995E-2</v>
      </c>
      <c r="O72" s="512">
        <v>0</v>
      </c>
      <c r="P72" s="512">
        <v>1.590689</v>
      </c>
      <c r="Q72" s="512">
        <v>0</v>
      </c>
      <c r="R72" s="512">
        <v>49.172463999999998</v>
      </c>
      <c r="S72" s="512">
        <v>0.110064</v>
      </c>
      <c r="T72" s="512">
        <v>0</v>
      </c>
      <c r="U72" s="512">
        <v>2.0900000000000001E-4</v>
      </c>
      <c r="V72" s="512">
        <v>0</v>
      </c>
      <c r="W72" s="512">
        <v>0</v>
      </c>
      <c r="X72" s="512">
        <v>2.52E-4</v>
      </c>
    </row>
    <row r="73" spans="1:24" ht="18" customHeight="1" x14ac:dyDescent="0.5">
      <c r="A73" s="507" t="s">
        <v>55</v>
      </c>
      <c r="B73" s="508" t="s">
        <v>298</v>
      </c>
      <c r="C73" s="509">
        <v>56.236620000000002</v>
      </c>
      <c r="D73" s="509">
        <v>0.209926</v>
      </c>
      <c r="E73" s="509">
        <v>1.3895740000000001</v>
      </c>
      <c r="F73" s="509">
        <v>33.473351000000001</v>
      </c>
      <c r="G73" s="509">
        <v>1.019442</v>
      </c>
      <c r="H73" s="509">
        <v>0</v>
      </c>
      <c r="I73" s="509">
        <v>3.9860030000000002</v>
      </c>
      <c r="J73" s="509">
        <v>0.17705299999999999</v>
      </c>
      <c r="K73" s="509">
        <v>7.2110999999999995E-2</v>
      </c>
      <c r="L73" s="509">
        <v>3.7190000000000001E-2</v>
      </c>
      <c r="M73" s="509">
        <v>6.2719999999999998E-3</v>
      </c>
      <c r="N73" s="509">
        <v>2.2274229999999999</v>
      </c>
      <c r="O73" s="509">
        <v>5.3222999999999999E-2</v>
      </c>
      <c r="P73" s="509">
        <v>0.61454600000000004</v>
      </c>
      <c r="Q73" s="509">
        <v>1.8649999999999999E-3</v>
      </c>
      <c r="R73" s="509">
        <v>0.435305</v>
      </c>
      <c r="S73" s="509">
        <v>10.800456000000001</v>
      </c>
      <c r="T73" s="509">
        <v>2.0198000000000001E-2</v>
      </c>
      <c r="U73" s="509">
        <v>1.1654720000000001</v>
      </c>
      <c r="V73" s="509">
        <v>0</v>
      </c>
      <c r="W73" s="509">
        <v>0.547207</v>
      </c>
      <c r="X73" s="509">
        <v>0</v>
      </c>
    </row>
    <row r="74" spans="1:24" ht="18" customHeight="1" x14ac:dyDescent="0.5">
      <c r="A74" s="510" t="s">
        <v>76</v>
      </c>
      <c r="B74" s="511" t="s">
        <v>341</v>
      </c>
      <c r="C74" s="512">
        <v>55.927376000000002</v>
      </c>
      <c r="D74" s="512">
        <v>0</v>
      </c>
      <c r="E74" s="512">
        <v>2.5912000000000001E-2</v>
      </c>
      <c r="F74" s="512">
        <v>0</v>
      </c>
      <c r="G74" s="512">
        <v>2.8767999999999998</v>
      </c>
      <c r="H74" s="512">
        <v>0</v>
      </c>
      <c r="I74" s="512">
        <v>24.127040000000001</v>
      </c>
      <c r="J74" s="512">
        <v>8.9495889999999996</v>
      </c>
      <c r="K74" s="512">
        <v>0</v>
      </c>
      <c r="L74" s="512">
        <v>0.74293299999999995</v>
      </c>
      <c r="M74" s="512">
        <v>3.9549759999999998</v>
      </c>
      <c r="N74" s="512">
        <v>0.59824699999999997</v>
      </c>
      <c r="O74" s="512">
        <v>3.271E-3</v>
      </c>
      <c r="P74" s="512">
        <v>0.45277699999999999</v>
      </c>
      <c r="Q74" s="512">
        <v>0</v>
      </c>
      <c r="R74" s="512">
        <v>2.9591050000000001</v>
      </c>
      <c r="S74" s="512">
        <v>4.8556970000000002</v>
      </c>
      <c r="T74" s="512">
        <v>0.36978499999999997</v>
      </c>
      <c r="U74" s="512">
        <v>2.0570339999999998</v>
      </c>
      <c r="V74" s="512">
        <v>2.2020000000000001E-2</v>
      </c>
      <c r="W74" s="512">
        <v>0.161162</v>
      </c>
      <c r="X74" s="512">
        <v>3.7710270000000001</v>
      </c>
    </row>
    <row r="75" spans="1:24" ht="18" customHeight="1" x14ac:dyDescent="0.5">
      <c r="A75" s="507" t="s">
        <v>47</v>
      </c>
      <c r="B75" s="508" t="s">
        <v>278</v>
      </c>
      <c r="C75" s="509">
        <v>49.721687000000003</v>
      </c>
      <c r="D75" s="509">
        <v>3.6392129999999998</v>
      </c>
      <c r="E75" s="509">
        <v>37.336047000000001</v>
      </c>
      <c r="F75" s="509">
        <v>0.45201000000000002</v>
      </c>
      <c r="G75" s="509">
        <v>5.9064160000000001</v>
      </c>
      <c r="H75" s="509">
        <v>3.3972000000000002E-2</v>
      </c>
      <c r="I75" s="509">
        <v>0</v>
      </c>
      <c r="J75" s="509">
        <v>2.6554000000000001E-2</v>
      </c>
      <c r="K75" s="509">
        <v>0</v>
      </c>
      <c r="L75" s="509">
        <v>1.6500000000000001E-2</v>
      </c>
      <c r="M75" s="509">
        <v>3.8000000000000002E-5</v>
      </c>
      <c r="N75" s="509">
        <v>9.9954000000000001E-2</v>
      </c>
      <c r="O75" s="509">
        <v>0</v>
      </c>
      <c r="P75" s="509">
        <v>0.18729299999999999</v>
      </c>
      <c r="Q75" s="509">
        <v>0</v>
      </c>
      <c r="R75" s="509">
        <v>2.009125</v>
      </c>
      <c r="S75" s="509">
        <v>0</v>
      </c>
      <c r="T75" s="509">
        <v>1.688E-3</v>
      </c>
      <c r="U75" s="509">
        <v>0</v>
      </c>
      <c r="V75" s="509">
        <v>0</v>
      </c>
      <c r="W75" s="509">
        <v>2.3990000000000001E-3</v>
      </c>
      <c r="X75" s="509">
        <v>1.0479E-2</v>
      </c>
    </row>
    <row r="76" spans="1:24" ht="18" customHeight="1" x14ac:dyDescent="0.5">
      <c r="A76" s="510" t="s">
        <v>145</v>
      </c>
      <c r="B76" s="511" t="s">
        <v>284</v>
      </c>
      <c r="C76" s="512">
        <v>48.682040000000001</v>
      </c>
      <c r="D76" s="512">
        <v>1.0244E-2</v>
      </c>
      <c r="E76" s="512">
        <v>8.4950220000000005</v>
      </c>
      <c r="F76" s="512">
        <v>2.5042999999999999E-2</v>
      </c>
      <c r="G76" s="512">
        <v>1.660015</v>
      </c>
      <c r="H76" s="512">
        <v>0</v>
      </c>
      <c r="I76" s="512">
        <v>0.92390499999999998</v>
      </c>
      <c r="J76" s="512">
        <v>0.38424199999999997</v>
      </c>
      <c r="K76" s="512">
        <v>0.14842</v>
      </c>
      <c r="L76" s="512">
        <v>4.9221000000000001E-2</v>
      </c>
      <c r="M76" s="512">
        <v>4.57E-4</v>
      </c>
      <c r="N76" s="512">
        <v>0.29726799999999998</v>
      </c>
      <c r="O76" s="512">
        <v>5.0285999999999997E-2</v>
      </c>
      <c r="P76" s="512">
        <v>7.8714000000000006E-2</v>
      </c>
      <c r="Q76" s="512">
        <v>3.1710000000000002E-3</v>
      </c>
      <c r="R76" s="512">
        <v>0.93676700000000002</v>
      </c>
      <c r="S76" s="512">
        <v>29.203621999999999</v>
      </c>
      <c r="T76" s="512">
        <v>1.7205170000000001</v>
      </c>
      <c r="U76" s="512">
        <v>1.9937689999999999</v>
      </c>
      <c r="V76" s="512">
        <v>0</v>
      </c>
      <c r="W76" s="512">
        <v>2.6992609999999999</v>
      </c>
      <c r="X76" s="512">
        <v>2.0939999999999999E-3</v>
      </c>
    </row>
    <row r="77" spans="1:24" ht="18" customHeight="1" x14ac:dyDescent="0.5">
      <c r="A77" s="507" t="s">
        <v>162</v>
      </c>
      <c r="B77" s="508" t="s">
        <v>349</v>
      </c>
      <c r="C77" s="509">
        <v>45.77055</v>
      </c>
      <c r="D77" s="509">
        <v>0</v>
      </c>
      <c r="E77" s="509">
        <v>39.406587000000002</v>
      </c>
      <c r="F77" s="509">
        <v>0</v>
      </c>
      <c r="G77" s="509">
        <v>1.27515</v>
      </c>
      <c r="H77" s="509">
        <v>0</v>
      </c>
      <c r="I77" s="509">
        <v>3.1451790000000002</v>
      </c>
      <c r="J77" s="509">
        <v>0</v>
      </c>
      <c r="K77" s="509">
        <v>3.0660000000000001E-3</v>
      </c>
      <c r="L77" s="509">
        <v>7.9402E-2</v>
      </c>
      <c r="M77" s="509">
        <v>5.0000000000000004E-6</v>
      </c>
      <c r="N77" s="509">
        <v>1.9480999999999998E-2</v>
      </c>
      <c r="O77" s="509">
        <v>5.9999999999999995E-4</v>
      </c>
      <c r="P77" s="509">
        <v>0</v>
      </c>
      <c r="Q77" s="509">
        <v>0</v>
      </c>
      <c r="R77" s="509">
        <v>4.7995999999999997E-2</v>
      </c>
      <c r="S77" s="509">
        <v>1.754237</v>
      </c>
      <c r="T77" s="509">
        <v>3.8098E-2</v>
      </c>
      <c r="U77" s="509">
        <v>3.6999999999999998E-5</v>
      </c>
      <c r="V77" s="509">
        <v>0</v>
      </c>
      <c r="W77" s="509">
        <v>7.1299999999999998E-4</v>
      </c>
      <c r="X77" s="509">
        <v>0</v>
      </c>
    </row>
    <row r="78" spans="1:24" ht="18" customHeight="1" x14ac:dyDescent="0.5">
      <c r="A78" s="510" t="s">
        <v>155</v>
      </c>
      <c r="B78" s="511" t="s">
        <v>421</v>
      </c>
      <c r="C78" s="512">
        <v>43.830880999999998</v>
      </c>
      <c r="D78" s="512">
        <v>0</v>
      </c>
      <c r="E78" s="512">
        <v>0</v>
      </c>
      <c r="F78" s="512">
        <v>0</v>
      </c>
      <c r="G78" s="512">
        <v>0</v>
      </c>
      <c r="H78" s="512">
        <v>0</v>
      </c>
      <c r="I78" s="512">
        <v>33.978985000000002</v>
      </c>
      <c r="J78" s="512">
        <v>0</v>
      </c>
      <c r="K78" s="512">
        <v>0</v>
      </c>
      <c r="L78" s="512">
        <v>0</v>
      </c>
      <c r="M78" s="512">
        <v>0</v>
      </c>
      <c r="N78" s="512">
        <v>6.4937999999999996E-2</v>
      </c>
      <c r="O78" s="512">
        <v>1.2650000000000001E-3</v>
      </c>
      <c r="P78" s="512">
        <v>1.2390000000000001E-3</v>
      </c>
      <c r="Q78" s="512">
        <v>0</v>
      </c>
      <c r="R78" s="512">
        <v>0</v>
      </c>
      <c r="S78" s="512">
        <v>2.0684000000000001E-2</v>
      </c>
      <c r="T78" s="512">
        <v>1.4899999999999999E-4</v>
      </c>
      <c r="U78" s="512">
        <v>9.7634369999999997</v>
      </c>
      <c r="V78" s="512">
        <v>0</v>
      </c>
      <c r="W78" s="512">
        <v>1.83E-4</v>
      </c>
      <c r="X78" s="512">
        <v>0</v>
      </c>
    </row>
    <row r="79" spans="1:24" ht="18" customHeight="1" x14ac:dyDescent="0.5">
      <c r="A79" s="507" t="s">
        <v>146</v>
      </c>
      <c r="B79" s="508" t="s">
        <v>312</v>
      </c>
      <c r="C79" s="509">
        <v>42.415340999999998</v>
      </c>
      <c r="D79" s="509">
        <v>1.39802</v>
      </c>
      <c r="E79" s="509">
        <v>22.024280999999998</v>
      </c>
      <c r="F79" s="509">
        <v>2.9309000000000002E-2</v>
      </c>
      <c r="G79" s="509">
        <v>1.1794420000000001</v>
      </c>
      <c r="H79" s="509">
        <v>2.3749999999999999E-3</v>
      </c>
      <c r="I79" s="509">
        <v>1.250758</v>
      </c>
      <c r="J79" s="509">
        <v>4.394209</v>
      </c>
      <c r="K79" s="509">
        <v>2.2569999999999999E-3</v>
      </c>
      <c r="L79" s="509">
        <v>9.8799999999999995E-4</v>
      </c>
      <c r="M79" s="509">
        <v>0.46779300000000001</v>
      </c>
      <c r="N79" s="509">
        <v>10.315833</v>
      </c>
      <c r="O79" s="509">
        <v>1.5942999999999999E-2</v>
      </c>
      <c r="P79" s="509">
        <v>4.084E-3</v>
      </c>
      <c r="Q79" s="509">
        <v>3.7499999999999999E-3</v>
      </c>
      <c r="R79" s="509">
        <v>0.12991900000000001</v>
      </c>
      <c r="S79" s="509">
        <v>0.54990099999999997</v>
      </c>
      <c r="T79" s="509">
        <v>1.6938000000000002E-2</v>
      </c>
      <c r="U79" s="509">
        <v>0.51142200000000004</v>
      </c>
      <c r="V79" s="509">
        <v>0</v>
      </c>
      <c r="W79" s="509">
        <v>0.11781700000000001</v>
      </c>
      <c r="X79" s="509">
        <v>3.0299999999999999E-4</v>
      </c>
    </row>
    <row r="80" spans="1:24" ht="18" customHeight="1" x14ac:dyDescent="0.5">
      <c r="A80" s="510" t="s">
        <v>69</v>
      </c>
      <c r="B80" s="511" t="s">
        <v>347</v>
      </c>
      <c r="C80" s="512">
        <v>41.600351000000003</v>
      </c>
      <c r="D80" s="512">
        <v>0</v>
      </c>
      <c r="E80" s="512">
        <v>0</v>
      </c>
      <c r="F80" s="512">
        <v>0</v>
      </c>
      <c r="G80" s="512">
        <v>0</v>
      </c>
      <c r="H80" s="512">
        <v>0</v>
      </c>
      <c r="I80" s="512">
        <v>0</v>
      </c>
      <c r="J80" s="512">
        <v>0</v>
      </c>
      <c r="K80" s="512">
        <v>0</v>
      </c>
      <c r="L80" s="512">
        <v>6.9042999999999993E-2</v>
      </c>
      <c r="M80" s="512">
        <v>0</v>
      </c>
      <c r="N80" s="512">
        <v>0</v>
      </c>
      <c r="O80" s="512">
        <v>0</v>
      </c>
      <c r="P80" s="512">
        <v>0</v>
      </c>
      <c r="Q80" s="512">
        <v>0</v>
      </c>
      <c r="R80" s="512">
        <v>41.531308000000003</v>
      </c>
      <c r="S80" s="512">
        <v>0</v>
      </c>
      <c r="T80" s="512">
        <v>0</v>
      </c>
      <c r="U80" s="512">
        <v>0</v>
      </c>
      <c r="V80" s="512">
        <v>0</v>
      </c>
      <c r="W80" s="512">
        <v>0</v>
      </c>
      <c r="X80" s="512">
        <v>0</v>
      </c>
    </row>
    <row r="81" spans="1:24" ht="18" customHeight="1" x14ac:dyDescent="0.5">
      <c r="A81" s="507" t="s">
        <v>43</v>
      </c>
      <c r="B81" s="508" t="s">
        <v>274</v>
      </c>
      <c r="C81" s="509">
        <v>38.002488999999997</v>
      </c>
      <c r="D81" s="509">
        <v>32.999611000000002</v>
      </c>
      <c r="E81" s="509">
        <v>0.59280299999999997</v>
      </c>
      <c r="F81" s="509">
        <v>0</v>
      </c>
      <c r="G81" s="509">
        <v>0</v>
      </c>
      <c r="H81" s="509">
        <v>0</v>
      </c>
      <c r="I81" s="509">
        <v>4.4081960000000002</v>
      </c>
      <c r="J81" s="509">
        <v>0</v>
      </c>
      <c r="K81" s="509">
        <v>0</v>
      </c>
      <c r="L81" s="509">
        <v>0</v>
      </c>
      <c r="M81" s="509">
        <v>3.9999999999999998E-6</v>
      </c>
      <c r="N81" s="509">
        <v>0</v>
      </c>
      <c r="O81" s="509">
        <v>0</v>
      </c>
      <c r="P81" s="509">
        <v>0</v>
      </c>
      <c r="Q81" s="509">
        <v>0</v>
      </c>
      <c r="R81" s="509">
        <v>0</v>
      </c>
      <c r="S81" s="509">
        <v>1.8749999999999999E-3</v>
      </c>
      <c r="T81" s="509">
        <v>0</v>
      </c>
      <c r="U81" s="509">
        <v>0</v>
      </c>
      <c r="V81" s="509">
        <v>0</v>
      </c>
      <c r="W81" s="509">
        <v>0</v>
      </c>
      <c r="X81" s="509">
        <v>0</v>
      </c>
    </row>
    <row r="82" spans="1:24" ht="18" customHeight="1" x14ac:dyDescent="0.5">
      <c r="A82" s="510" t="s">
        <v>198</v>
      </c>
      <c r="B82" s="511" t="s">
        <v>327</v>
      </c>
      <c r="C82" s="512">
        <v>35.900362999999999</v>
      </c>
      <c r="D82" s="512">
        <v>0</v>
      </c>
      <c r="E82" s="512">
        <v>0.12790000000000001</v>
      </c>
      <c r="F82" s="512">
        <v>0</v>
      </c>
      <c r="G82" s="512">
        <v>0.24470600000000001</v>
      </c>
      <c r="H82" s="512">
        <v>0</v>
      </c>
      <c r="I82" s="512">
        <v>0</v>
      </c>
      <c r="J82" s="512">
        <v>0</v>
      </c>
      <c r="K82" s="512">
        <v>0</v>
      </c>
      <c r="L82" s="512">
        <v>0</v>
      </c>
      <c r="M82" s="512">
        <v>0</v>
      </c>
      <c r="N82" s="512">
        <v>3.9757000000000001E-2</v>
      </c>
      <c r="O82" s="512">
        <v>0</v>
      </c>
      <c r="P82" s="512">
        <v>0</v>
      </c>
      <c r="Q82" s="512">
        <v>0</v>
      </c>
      <c r="R82" s="512">
        <v>0</v>
      </c>
      <c r="S82" s="512">
        <v>0</v>
      </c>
      <c r="T82" s="512">
        <v>0</v>
      </c>
      <c r="U82" s="512">
        <v>0</v>
      </c>
      <c r="V82" s="512">
        <v>35.488</v>
      </c>
      <c r="W82" s="512">
        <v>0</v>
      </c>
      <c r="X82" s="512">
        <v>0</v>
      </c>
    </row>
    <row r="83" spans="1:24" ht="18" customHeight="1" x14ac:dyDescent="0.5">
      <c r="A83" s="507" t="s">
        <v>205</v>
      </c>
      <c r="B83" s="508" t="s">
        <v>346</v>
      </c>
      <c r="C83" s="509">
        <v>31.222092</v>
      </c>
      <c r="D83" s="509">
        <v>0</v>
      </c>
      <c r="E83" s="509">
        <v>0.87746100000000005</v>
      </c>
      <c r="F83" s="509">
        <v>0</v>
      </c>
      <c r="G83" s="509">
        <v>0</v>
      </c>
      <c r="H83" s="509">
        <v>0</v>
      </c>
      <c r="I83" s="509">
        <v>0</v>
      </c>
      <c r="J83" s="509">
        <v>0</v>
      </c>
      <c r="K83" s="509">
        <v>0</v>
      </c>
      <c r="L83" s="509">
        <v>0</v>
      </c>
      <c r="M83" s="509">
        <v>0</v>
      </c>
      <c r="N83" s="509">
        <v>0</v>
      </c>
      <c r="O83" s="509">
        <v>0</v>
      </c>
      <c r="P83" s="509">
        <v>0</v>
      </c>
      <c r="Q83" s="509">
        <v>0</v>
      </c>
      <c r="R83" s="509">
        <v>30.344631</v>
      </c>
      <c r="S83" s="509">
        <v>0</v>
      </c>
      <c r="T83" s="509">
        <v>0</v>
      </c>
      <c r="U83" s="509">
        <v>0</v>
      </c>
      <c r="V83" s="509">
        <v>0</v>
      </c>
      <c r="W83" s="509">
        <v>0</v>
      </c>
      <c r="X83" s="509">
        <v>0</v>
      </c>
    </row>
    <row r="84" spans="1:24" ht="18" customHeight="1" x14ac:dyDescent="0.5">
      <c r="A84" s="510" t="s">
        <v>147</v>
      </c>
      <c r="B84" s="511" t="s">
        <v>333</v>
      </c>
      <c r="C84" s="512">
        <v>27.58372</v>
      </c>
      <c r="D84" s="512">
        <v>0</v>
      </c>
      <c r="E84" s="512">
        <v>23.304970999999998</v>
      </c>
      <c r="F84" s="512">
        <v>0</v>
      </c>
      <c r="G84" s="512">
        <v>2.113051</v>
      </c>
      <c r="H84" s="512">
        <v>0</v>
      </c>
      <c r="I84" s="512">
        <v>0.73535799999999996</v>
      </c>
      <c r="J84" s="512">
        <v>1.3162E-2</v>
      </c>
      <c r="K84" s="512">
        <v>6.2561000000000005E-2</v>
      </c>
      <c r="L84" s="512">
        <v>0</v>
      </c>
      <c r="M84" s="512">
        <v>0</v>
      </c>
      <c r="N84" s="512">
        <v>1.2749779999999999</v>
      </c>
      <c r="O84" s="512">
        <v>1.1249999999999999E-3</v>
      </c>
      <c r="P84" s="512">
        <v>7.7499999999999997E-4</v>
      </c>
      <c r="Q84" s="512">
        <v>3.1589999999999999E-3</v>
      </c>
      <c r="R84" s="512">
        <v>4.4797999999999998E-2</v>
      </c>
      <c r="S84" s="512">
        <v>1.6511999999999999E-2</v>
      </c>
      <c r="T84" s="512">
        <v>7.7619999999999998E-3</v>
      </c>
      <c r="U84" s="512">
        <v>7.9999999999999996E-6</v>
      </c>
      <c r="V84" s="512">
        <v>0</v>
      </c>
      <c r="W84" s="512">
        <v>1.75E-3</v>
      </c>
      <c r="X84" s="512">
        <v>3.7499999999999999E-3</v>
      </c>
    </row>
    <row r="85" spans="1:24" ht="18" customHeight="1" x14ac:dyDescent="0.5">
      <c r="A85" s="507" t="s">
        <v>73</v>
      </c>
      <c r="B85" s="508" t="s">
        <v>338</v>
      </c>
      <c r="C85" s="509">
        <v>27.493009000000001</v>
      </c>
      <c r="D85" s="509">
        <v>0</v>
      </c>
      <c r="E85" s="509">
        <v>0.231908</v>
      </c>
      <c r="F85" s="509">
        <v>0</v>
      </c>
      <c r="G85" s="509">
        <v>1.4773E-2</v>
      </c>
      <c r="H85" s="509">
        <v>0</v>
      </c>
      <c r="I85" s="509">
        <v>3.5437129999999999</v>
      </c>
      <c r="J85" s="509">
        <v>0.245475</v>
      </c>
      <c r="K85" s="509">
        <v>0</v>
      </c>
      <c r="L85" s="509">
        <v>0</v>
      </c>
      <c r="M85" s="509">
        <v>3.6299999999999999E-4</v>
      </c>
      <c r="N85" s="509">
        <v>5.9999999999999995E-4</v>
      </c>
      <c r="O85" s="509">
        <v>0</v>
      </c>
      <c r="P85" s="509">
        <v>0</v>
      </c>
      <c r="Q85" s="509">
        <v>2.6636E-2</v>
      </c>
      <c r="R85" s="509">
        <v>6.9999999999999994E-5</v>
      </c>
      <c r="S85" s="509">
        <v>0.39924300000000001</v>
      </c>
      <c r="T85" s="509">
        <v>1.4139999999999999E-3</v>
      </c>
      <c r="U85" s="509">
        <v>22.989765999999999</v>
      </c>
      <c r="V85" s="509">
        <v>0</v>
      </c>
      <c r="W85" s="509">
        <v>3.9049E-2</v>
      </c>
      <c r="X85" s="509">
        <v>0</v>
      </c>
    </row>
    <row r="86" spans="1:24" ht="18" customHeight="1" x14ac:dyDescent="0.5">
      <c r="A86" s="510" t="s">
        <v>79</v>
      </c>
      <c r="B86" s="511" t="s">
        <v>343</v>
      </c>
      <c r="C86" s="512">
        <v>27.074043</v>
      </c>
      <c r="D86" s="512">
        <v>11.096228999999999</v>
      </c>
      <c r="E86" s="512">
        <v>9.9806000000000006E-2</v>
      </c>
      <c r="F86" s="512">
        <v>0</v>
      </c>
      <c r="G86" s="512">
        <v>2.6943999999999999E-2</v>
      </c>
      <c r="H86" s="512">
        <v>11.08971</v>
      </c>
      <c r="I86" s="512">
        <v>3.4845760000000001</v>
      </c>
      <c r="J86" s="512">
        <v>0.83658600000000005</v>
      </c>
      <c r="K86" s="512">
        <v>0</v>
      </c>
      <c r="L86" s="512">
        <v>0</v>
      </c>
      <c r="M86" s="512">
        <v>2.6400000000000002E-4</v>
      </c>
      <c r="N86" s="512">
        <v>0</v>
      </c>
      <c r="O86" s="512">
        <v>0</v>
      </c>
      <c r="P86" s="512">
        <v>0</v>
      </c>
      <c r="Q86" s="512">
        <v>0</v>
      </c>
      <c r="R86" s="512">
        <v>2.9979999999999998E-3</v>
      </c>
      <c r="S86" s="512">
        <v>0.36960100000000001</v>
      </c>
      <c r="T86" s="512">
        <v>0</v>
      </c>
      <c r="U86" s="512">
        <v>6.6806000000000004E-2</v>
      </c>
      <c r="V86" s="512">
        <v>0</v>
      </c>
      <c r="W86" s="512">
        <v>2.1999999999999999E-5</v>
      </c>
      <c r="X86" s="512">
        <v>5.0000000000000001E-4</v>
      </c>
    </row>
    <row r="87" spans="1:24" ht="18" customHeight="1" x14ac:dyDescent="0.5">
      <c r="A87" s="507" t="s">
        <v>77</v>
      </c>
      <c r="B87" s="508" t="s">
        <v>314</v>
      </c>
      <c r="C87" s="509">
        <v>26.978760999999999</v>
      </c>
      <c r="D87" s="509">
        <v>0</v>
      </c>
      <c r="E87" s="509">
        <v>5.7109999999999999E-3</v>
      </c>
      <c r="F87" s="509">
        <v>0</v>
      </c>
      <c r="G87" s="509">
        <v>3.2667109999999999</v>
      </c>
      <c r="H87" s="509">
        <v>0</v>
      </c>
      <c r="I87" s="509">
        <v>0.949264</v>
      </c>
      <c r="J87" s="509">
        <v>0.50420299999999996</v>
      </c>
      <c r="K87" s="509">
        <v>0</v>
      </c>
      <c r="L87" s="509">
        <v>0.58330000000000004</v>
      </c>
      <c r="M87" s="509">
        <v>0</v>
      </c>
      <c r="N87" s="509">
        <v>2.4204E-2</v>
      </c>
      <c r="O87" s="509">
        <v>1.8586999999999999E-2</v>
      </c>
      <c r="P87" s="509">
        <v>0.37779299999999999</v>
      </c>
      <c r="Q87" s="509">
        <v>0</v>
      </c>
      <c r="R87" s="509">
        <v>4.975473</v>
      </c>
      <c r="S87" s="509">
        <v>13.151858000000001</v>
      </c>
      <c r="T87" s="509">
        <v>2.1450619999999998</v>
      </c>
      <c r="U87" s="509">
        <v>0.36035400000000001</v>
      </c>
      <c r="V87" s="509">
        <v>0</v>
      </c>
      <c r="W87" s="509">
        <v>0.61623899999999998</v>
      </c>
      <c r="X87" s="509">
        <v>0</v>
      </c>
    </row>
    <row r="88" spans="1:24" ht="18" customHeight="1" x14ac:dyDescent="0.5">
      <c r="A88" s="510" t="s">
        <v>80</v>
      </c>
      <c r="B88" s="511" t="s">
        <v>345</v>
      </c>
      <c r="C88" s="512">
        <v>21.728860999999998</v>
      </c>
      <c r="D88" s="512">
        <v>0</v>
      </c>
      <c r="E88" s="512">
        <v>0.39754800000000001</v>
      </c>
      <c r="F88" s="512">
        <v>0</v>
      </c>
      <c r="G88" s="512">
        <v>0.22575000000000001</v>
      </c>
      <c r="H88" s="512">
        <v>0</v>
      </c>
      <c r="I88" s="512">
        <v>1.2999999999999999E-5</v>
      </c>
      <c r="J88" s="512">
        <v>2.2005E-2</v>
      </c>
      <c r="K88" s="512">
        <v>1.602363</v>
      </c>
      <c r="L88" s="512">
        <v>1.9477000000000001E-2</v>
      </c>
      <c r="M88" s="512">
        <v>9.7820000000000008E-3</v>
      </c>
      <c r="N88" s="512">
        <v>15.187714</v>
      </c>
      <c r="O88" s="512">
        <v>2.3172470000000001</v>
      </c>
      <c r="P88" s="512">
        <v>8.0239999999999999E-3</v>
      </c>
      <c r="Q88" s="512">
        <v>1.6509999999999999E-3</v>
      </c>
      <c r="R88" s="512">
        <v>0.19448699999999999</v>
      </c>
      <c r="S88" s="512">
        <v>1.4542919999999999</v>
      </c>
      <c r="T88" s="512">
        <v>3.7650000000000001E-3</v>
      </c>
      <c r="U88" s="512">
        <v>0</v>
      </c>
      <c r="V88" s="512">
        <v>0</v>
      </c>
      <c r="W88" s="512">
        <v>0.284744</v>
      </c>
      <c r="X88" s="512">
        <v>0</v>
      </c>
    </row>
    <row r="89" spans="1:24" ht="18" customHeight="1" x14ac:dyDescent="0.5">
      <c r="A89" s="507" t="s">
        <v>160</v>
      </c>
      <c r="B89" s="508" t="s">
        <v>359</v>
      </c>
      <c r="C89" s="509">
        <v>18.892468999999998</v>
      </c>
      <c r="D89" s="509">
        <v>14.684274</v>
      </c>
      <c r="E89" s="509">
        <v>0</v>
      </c>
      <c r="F89" s="509">
        <v>0</v>
      </c>
      <c r="G89" s="509">
        <v>0</v>
      </c>
      <c r="H89" s="509">
        <v>0</v>
      </c>
      <c r="I89" s="509">
        <v>0.190749</v>
      </c>
      <c r="J89" s="509">
        <v>0.20022200000000001</v>
      </c>
      <c r="K89" s="509">
        <v>9.3800000000000003E-4</v>
      </c>
      <c r="L89" s="509">
        <v>0.63684200000000002</v>
      </c>
      <c r="M89" s="509">
        <v>2.4111470000000002</v>
      </c>
      <c r="N89" s="509">
        <v>0</v>
      </c>
      <c r="O89" s="509">
        <v>0</v>
      </c>
      <c r="P89" s="509">
        <v>0</v>
      </c>
      <c r="Q89" s="509">
        <v>0</v>
      </c>
      <c r="R89" s="509">
        <v>0</v>
      </c>
      <c r="S89" s="509">
        <v>0</v>
      </c>
      <c r="T89" s="509">
        <v>0</v>
      </c>
      <c r="U89" s="509">
        <v>0.76829800000000004</v>
      </c>
      <c r="V89" s="509">
        <v>0</v>
      </c>
      <c r="W89" s="509">
        <v>0</v>
      </c>
      <c r="X89" s="509">
        <v>0</v>
      </c>
    </row>
    <row r="90" spans="1:24" ht="18" customHeight="1" x14ac:dyDescent="0.5">
      <c r="A90" s="510" t="s">
        <v>128</v>
      </c>
      <c r="B90" s="511" t="s">
        <v>427</v>
      </c>
      <c r="C90" s="512">
        <v>18.329369</v>
      </c>
      <c r="D90" s="512">
        <v>0</v>
      </c>
      <c r="E90" s="512">
        <v>17.914802999999999</v>
      </c>
      <c r="F90" s="512">
        <v>0</v>
      </c>
      <c r="G90" s="512">
        <v>0.25972299999999998</v>
      </c>
      <c r="H90" s="512">
        <v>0</v>
      </c>
      <c r="I90" s="512">
        <v>0</v>
      </c>
      <c r="J90" s="512">
        <v>6.4076999999999995E-2</v>
      </c>
      <c r="K90" s="512">
        <v>4.6018999999999997E-2</v>
      </c>
      <c r="L90" s="512">
        <v>0</v>
      </c>
      <c r="M90" s="512">
        <v>0</v>
      </c>
      <c r="N90" s="512">
        <v>1.5855999999999999E-2</v>
      </c>
      <c r="O90" s="512">
        <v>0</v>
      </c>
      <c r="P90" s="512">
        <v>0</v>
      </c>
      <c r="Q90" s="512">
        <v>0</v>
      </c>
      <c r="R90" s="512">
        <v>0</v>
      </c>
      <c r="S90" s="512">
        <v>5.8999999999999998E-5</v>
      </c>
      <c r="T90" s="512">
        <v>2.7969999999999998E-2</v>
      </c>
      <c r="U90" s="512">
        <v>0</v>
      </c>
      <c r="V90" s="512">
        <v>0</v>
      </c>
      <c r="W90" s="512">
        <v>8.6300000000000005E-4</v>
      </c>
      <c r="X90" s="512">
        <v>0</v>
      </c>
    </row>
    <row r="91" spans="1:24" ht="18" customHeight="1" x14ac:dyDescent="0.5">
      <c r="A91" s="507" t="s">
        <v>62</v>
      </c>
      <c r="B91" s="508" t="s">
        <v>310</v>
      </c>
      <c r="C91" s="509">
        <v>13.274592</v>
      </c>
      <c r="D91" s="509">
        <v>0</v>
      </c>
      <c r="E91" s="509">
        <v>9.567266</v>
      </c>
      <c r="F91" s="509">
        <v>0</v>
      </c>
      <c r="G91" s="509">
        <v>2.1561330000000001</v>
      </c>
      <c r="H91" s="509">
        <v>0</v>
      </c>
      <c r="I91" s="509">
        <v>1.2896099999999999</v>
      </c>
      <c r="J91" s="509">
        <v>0</v>
      </c>
      <c r="K91" s="509">
        <v>0</v>
      </c>
      <c r="L91" s="509">
        <v>3.2325E-2</v>
      </c>
      <c r="M91" s="509">
        <v>0</v>
      </c>
      <c r="N91" s="509">
        <v>0.18601000000000001</v>
      </c>
      <c r="O91" s="509">
        <v>1.157E-3</v>
      </c>
      <c r="P91" s="509">
        <v>5.2800000000000004E-4</v>
      </c>
      <c r="Q91" s="509">
        <v>0</v>
      </c>
      <c r="R91" s="509">
        <v>0</v>
      </c>
      <c r="S91" s="509">
        <v>1.4411999999999999E-2</v>
      </c>
      <c r="T91" s="509">
        <v>2.3379E-2</v>
      </c>
      <c r="U91" s="509">
        <v>0</v>
      </c>
      <c r="V91" s="509">
        <v>0</v>
      </c>
      <c r="W91" s="509">
        <v>3.771E-3</v>
      </c>
      <c r="X91" s="509">
        <v>0</v>
      </c>
    </row>
    <row r="92" spans="1:24" ht="18" customHeight="1" x14ac:dyDescent="0.5">
      <c r="A92" s="510" t="s">
        <v>87</v>
      </c>
      <c r="B92" s="511" t="s">
        <v>323</v>
      </c>
      <c r="C92" s="512">
        <v>12.358992000000001</v>
      </c>
      <c r="D92" s="512">
        <v>0</v>
      </c>
      <c r="E92" s="512">
        <v>0</v>
      </c>
      <c r="F92" s="512">
        <v>0</v>
      </c>
      <c r="G92" s="512">
        <v>0</v>
      </c>
      <c r="H92" s="512">
        <v>0</v>
      </c>
      <c r="I92" s="512">
        <v>1.657513</v>
      </c>
      <c r="J92" s="512">
        <v>3.8581810000000001</v>
      </c>
      <c r="K92" s="512">
        <v>0</v>
      </c>
      <c r="L92" s="512">
        <v>0</v>
      </c>
      <c r="M92" s="512">
        <v>0.274897</v>
      </c>
      <c r="N92" s="512">
        <v>1.121E-3</v>
      </c>
      <c r="O92" s="512">
        <v>0</v>
      </c>
      <c r="P92" s="512">
        <v>0.270007</v>
      </c>
      <c r="Q92" s="512">
        <v>0</v>
      </c>
      <c r="R92" s="512">
        <v>0.19750499999999999</v>
      </c>
      <c r="S92" s="512">
        <v>6.0792529999999996</v>
      </c>
      <c r="T92" s="512">
        <v>2.5330000000000001E-3</v>
      </c>
      <c r="U92" s="512">
        <v>1.3583E-2</v>
      </c>
      <c r="V92" s="512">
        <v>0</v>
      </c>
      <c r="W92" s="512">
        <v>4.3990000000000001E-3</v>
      </c>
      <c r="X92" s="512">
        <v>0</v>
      </c>
    </row>
    <row r="93" spans="1:24" ht="18" customHeight="1" x14ac:dyDescent="0.5">
      <c r="A93" s="507" t="s">
        <v>44</v>
      </c>
      <c r="B93" s="508" t="s">
        <v>272</v>
      </c>
      <c r="C93" s="509">
        <v>12.086906000000001</v>
      </c>
      <c r="D93" s="509">
        <v>0</v>
      </c>
      <c r="E93" s="509">
        <v>4.8277E-2</v>
      </c>
      <c r="F93" s="509">
        <v>0</v>
      </c>
      <c r="G93" s="509">
        <v>1.0896189999999999</v>
      </c>
      <c r="H93" s="509">
        <v>6.440042</v>
      </c>
      <c r="I93" s="509">
        <v>0</v>
      </c>
      <c r="J93" s="509">
        <v>0.50385100000000005</v>
      </c>
      <c r="K93" s="509">
        <v>0</v>
      </c>
      <c r="L93" s="509">
        <v>4.1634999999999998E-2</v>
      </c>
      <c r="M93" s="509">
        <v>0</v>
      </c>
      <c r="N93" s="509">
        <v>0.82310799999999995</v>
      </c>
      <c r="O93" s="509">
        <v>0</v>
      </c>
      <c r="P93" s="509">
        <v>3.6346000000000003E-2</v>
      </c>
      <c r="Q93" s="509">
        <v>1.9324999999999998E-2</v>
      </c>
      <c r="R93" s="509">
        <v>3.179E-3</v>
      </c>
      <c r="S93" s="509">
        <v>3.0815239999999999</v>
      </c>
      <c r="T93" s="509">
        <v>0</v>
      </c>
      <c r="U93" s="509">
        <v>0</v>
      </c>
      <c r="V93" s="509">
        <v>0</v>
      </c>
      <c r="W93" s="509">
        <v>0</v>
      </c>
      <c r="X93" s="509">
        <v>0</v>
      </c>
    </row>
    <row r="94" spans="1:24" ht="18" customHeight="1" x14ac:dyDescent="0.5">
      <c r="A94" s="510" t="s">
        <v>201</v>
      </c>
      <c r="B94" s="511" t="s">
        <v>360</v>
      </c>
      <c r="C94" s="512">
        <v>10.978529</v>
      </c>
      <c r="D94" s="512">
        <v>3.101E-3</v>
      </c>
      <c r="E94" s="512">
        <v>9.6753699999999991</v>
      </c>
      <c r="F94" s="512">
        <v>0</v>
      </c>
      <c r="G94" s="512">
        <v>1.1981869999999999</v>
      </c>
      <c r="H94" s="512">
        <v>0</v>
      </c>
      <c r="I94" s="512">
        <v>4.5463999999999997E-2</v>
      </c>
      <c r="J94" s="512">
        <v>1.2899999999999999E-4</v>
      </c>
      <c r="K94" s="512">
        <v>0</v>
      </c>
      <c r="L94" s="512">
        <v>0</v>
      </c>
      <c r="M94" s="512">
        <v>0</v>
      </c>
      <c r="N94" s="512">
        <v>6.7679999999999997E-3</v>
      </c>
      <c r="O94" s="512">
        <v>0</v>
      </c>
      <c r="P94" s="512">
        <v>1.5518000000000001E-2</v>
      </c>
      <c r="Q94" s="512">
        <v>0</v>
      </c>
      <c r="R94" s="512">
        <v>0</v>
      </c>
      <c r="S94" s="512">
        <v>1.042E-3</v>
      </c>
      <c r="T94" s="512">
        <v>2.1748E-2</v>
      </c>
      <c r="U94" s="512">
        <v>6.7390000000000002E-3</v>
      </c>
      <c r="V94" s="512">
        <v>0</v>
      </c>
      <c r="W94" s="512">
        <v>2.5999999999999998E-5</v>
      </c>
      <c r="X94" s="512">
        <v>4.437E-3</v>
      </c>
    </row>
    <row r="95" spans="1:24" ht="18" customHeight="1" x14ac:dyDescent="0.5">
      <c r="A95" s="507" t="s">
        <v>158</v>
      </c>
      <c r="B95" s="508" t="s">
        <v>270</v>
      </c>
      <c r="C95" s="509">
        <v>10.271379</v>
      </c>
      <c r="D95" s="509">
        <v>5.9361959999999998</v>
      </c>
      <c r="E95" s="509">
        <v>1.2840590000000001</v>
      </c>
      <c r="F95" s="509">
        <v>0</v>
      </c>
      <c r="G95" s="509">
        <v>0</v>
      </c>
      <c r="H95" s="509">
        <v>0</v>
      </c>
      <c r="I95" s="509">
        <v>0</v>
      </c>
      <c r="J95" s="509">
        <v>5.9999999999999995E-4</v>
      </c>
      <c r="K95" s="509">
        <v>0.99688100000000002</v>
      </c>
      <c r="L95" s="509">
        <v>4.8000000000000001E-4</v>
      </c>
      <c r="M95" s="509">
        <v>0</v>
      </c>
      <c r="N95" s="509">
        <v>1.5891139999999999</v>
      </c>
      <c r="O95" s="509">
        <v>0.12217500000000001</v>
      </c>
      <c r="P95" s="509">
        <v>0</v>
      </c>
      <c r="Q95" s="509">
        <v>0</v>
      </c>
      <c r="R95" s="509">
        <v>1.688E-3</v>
      </c>
      <c r="S95" s="509">
        <v>0.33087299999999997</v>
      </c>
      <c r="T95" s="509">
        <v>2.52E-4</v>
      </c>
      <c r="U95" s="509">
        <v>0</v>
      </c>
      <c r="V95" s="509">
        <v>0</v>
      </c>
      <c r="W95" s="509">
        <v>9.0600000000000003E-3</v>
      </c>
      <c r="X95" s="509">
        <v>0</v>
      </c>
    </row>
    <row r="96" spans="1:24" ht="18" customHeight="1" x14ac:dyDescent="0.5">
      <c r="A96" s="510" t="s">
        <v>126</v>
      </c>
      <c r="B96" s="511" t="s">
        <v>326</v>
      </c>
      <c r="C96" s="512">
        <v>8.3283579999999997</v>
      </c>
      <c r="D96" s="512">
        <v>3.5492999999999997E-2</v>
      </c>
      <c r="E96" s="512">
        <v>0.842256</v>
      </c>
      <c r="F96" s="512">
        <v>0</v>
      </c>
      <c r="G96" s="512">
        <v>0.24474799999999999</v>
      </c>
      <c r="H96" s="512">
        <v>1.8726229999999999</v>
      </c>
      <c r="I96" s="512">
        <v>0.28358800000000001</v>
      </c>
      <c r="J96" s="512">
        <v>8.2000000000000007E-3</v>
      </c>
      <c r="K96" s="512">
        <v>0</v>
      </c>
      <c r="L96" s="512">
        <v>0.50967499999999999</v>
      </c>
      <c r="M96" s="512">
        <v>5.0870000000000004E-3</v>
      </c>
      <c r="N96" s="512">
        <v>0.25777699999999998</v>
      </c>
      <c r="O96" s="512">
        <v>8.1910000000000004E-3</v>
      </c>
      <c r="P96" s="512">
        <v>0.12941900000000001</v>
      </c>
      <c r="Q96" s="512">
        <v>0</v>
      </c>
      <c r="R96" s="512">
        <v>0.13078100000000001</v>
      </c>
      <c r="S96" s="512">
        <v>1.217468</v>
      </c>
      <c r="T96" s="512">
        <v>1.7152289999999999</v>
      </c>
      <c r="U96" s="512">
        <v>1.01816</v>
      </c>
      <c r="V96" s="512">
        <v>0</v>
      </c>
      <c r="W96" s="512">
        <v>4.9661999999999998E-2</v>
      </c>
      <c r="X96" s="512">
        <v>0</v>
      </c>
    </row>
    <row r="97" spans="1:24" ht="18" customHeight="1" x14ac:dyDescent="0.5">
      <c r="A97" s="507" t="s">
        <v>153</v>
      </c>
      <c r="B97" s="508" t="s">
        <v>325</v>
      </c>
      <c r="C97" s="509">
        <v>8.0097670000000001</v>
      </c>
      <c r="D97" s="509">
        <v>0.69168300000000005</v>
      </c>
      <c r="E97" s="509">
        <v>7.3160999999999996</v>
      </c>
      <c r="F97" s="509">
        <v>9.0600000000000001E-4</v>
      </c>
      <c r="G97" s="509">
        <v>0</v>
      </c>
      <c r="H97" s="509">
        <v>0</v>
      </c>
      <c r="I97" s="509">
        <v>0</v>
      </c>
      <c r="J97" s="509">
        <v>0</v>
      </c>
      <c r="K97" s="509">
        <v>0</v>
      </c>
      <c r="L97" s="509">
        <v>0</v>
      </c>
      <c r="M97" s="509">
        <v>0</v>
      </c>
      <c r="N97" s="509">
        <v>0</v>
      </c>
      <c r="O97" s="509">
        <v>0</v>
      </c>
      <c r="P97" s="509">
        <v>0</v>
      </c>
      <c r="Q97" s="509">
        <v>0</v>
      </c>
      <c r="R97" s="509">
        <v>0</v>
      </c>
      <c r="S97" s="509">
        <v>0</v>
      </c>
      <c r="T97" s="509">
        <v>0</v>
      </c>
      <c r="U97" s="509">
        <v>0</v>
      </c>
      <c r="V97" s="509">
        <v>0</v>
      </c>
      <c r="W97" s="509">
        <v>0</v>
      </c>
      <c r="X97" s="509">
        <v>1.078E-3</v>
      </c>
    </row>
    <row r="98" spans="1:24" ht="18" customHeight="1" x14ac:dyDescent="0.5">
      <c r="A98" s="510" t="s">
        <v>65</v>
      </c>
      <c r="B98" s="511" t="s">
        <v>334</v>
      </c>
      <c r="C98" s="512">
        <v>6.9375419999999997</v>
      </c>
      <c r="D98" s="512">
        <v>0</v>
      </c>
      <c r="E98" s="512">
        <v>0</v>
      </c>
      <c r="F98" s="512">
        <v>0</v>
      </c>
      <c r="G98" s="512">
        <v>8.1829999999999993E-3</v>
      </c>
      <c r="H98" s="512">
        <v>0</v>
      </c>
      <c r="I98" s="512">
        <v>0.65363899999999997</v>
      </c>
      <c r="J98" s="512">
        <v>0.18915499999999999</v>
      </c>
      <c r="K98" s="512">
        <v>0</v>
      </c>
      <c r="L98" s="512">
        <v>0</v>
      </c>
      <c r="M98" s="512">
        <v>0</v>
      </c>
      <c r="N98" s="512">
        <v>5.0879999999999996E-3</v>
      </c>
      <c r="O98" s="512">
        <v>9.2540000000000001E-3</v>
      </c>
      <c r="P98" s="512">
        <v>2.9149000000000001E-2</v>
      </c>
      <c r="Q98" s="512">
        <v>2.4099999999999998E-3</v>
      </c>
      <c r="R98" s="512">
        <v>1.5424999999999999E-2</v>
      </c>
      <c r="S98" s="512">
        <v>2.5360269999999998</v>
      </c>
      <c r="T98" s="512">
        <v>4.8700000000000002E-4</v>
      </c>
      <c r="U98" s="512">
        <v>3.069213</v>
      </c>
      <c r="V98" s="512">
        <v>0</v>
      </c>
      <c r="W98" s="512">
        <v>0.419512</v>
      </c>
      <c r="X98" s="512">
        <v>0</v>
      </c>
    </row>
    <row r="99" spans="1:24" ht="18" customHeight="1" x14ac:dyDescent="0.5">
      <c r="A99" s="507" t="s">
        <v>190</v>
      </c>
      <c r="B99" s="508" t="s">
        <v>424</v>
      </c>
      <c r="C99" s="509">
        <v>6.5267989999999996</v>
      </c>
      <c r="D99" s="509">
        <v>0</v>
      </c>
      <c r="E99" s="509">
        <v>0.10398499999999999</v>
      </c>
      <c r="F99" s="509">
        <v>0</v>
      </c>
      <c r="G99" s="509">
        <v>0.27926499999999999</v>
      </c>
      <c r="H99" s="509">
        <v>0.19305</v>
      </c>
      <c r="I99" s="509">
        <v>0.37914999999999999</v>
      </c>
      <c r="J99" s="509">
        <v>0.116367</v>
      </c>
      <c r="K99" s="509">
        <v>3.8170000000000001E-3</v>
      </c>
      <c r="L99" s="509">
        <v>1.8304999999999998E-2</v>
      </c>
      <c r="M99" s="509">
        <v>2.6346000000000001E-2</v>
      </c>
      <c r="N99" s="509">
        <v>3.8900000000000002E-4</v>
      </c>
      <c r="O99" s="509">
        <v>9.9225999999999995E-2</v>
      </c>
      <c r="P99" s="509">
        <v>1.0888E-2</v>
      </c>
      <c r="Q99" s="509">
        <v>0</v>
      </c>
      <c r="R99" s="509">
        <v>0.35081899999999999</v>
      </c>
      <c r="S99" s="509">
        <v>4.2894909999999999</v>
      </c>
      <c r="T99" s="509">
        <v>1.3702000000000001E-2</v>
      </c>
      <c r="U99" s="509">
        <v>0.52017899999999995</v>
      </c>
      <c r="V99" s="509">
        <v>9.2192999999999997E-2</v>
      </c>
      <c r="W99" s="509">
        <v>1.5339999999999999E-2</v>
      </c>
      <c r="X99" s="509">
        <v>1.4288E-2</v>
      </c>
    </row>
    <row r="100" spans="1:24" ht="18" customHeight="1" x14ac:dyDescent="0.5">
      <c r="A100" s="510" t="s">
        <v>37</v>
      </c>
      <c r="B100" s="511" t="s">
        <v>295</v>
      </c>
      <c r="C100" s="512">
        <v>5.9326100000000004</v>
      </c>
      <c r="D100" s="512">
        <v>0</v>
      </c>
      <c r="E100" s="512">
        <v>1.277857</v>
      </c>
      <c r="F100" s="512">
        <v>3.2529999999999998E-3</v>
      </c>
      <c r="G100" s="512">
        <v>1.188086</v>
      </c>
      <c r="H100" s="512">
        <v>3.2439999999999997E-2</v>
      </c>
      <c r="I100" s="512">
        <v>4.2259999999999997E-3</v>
      </c>
      <c r="J100" s="512">
        <v>0</v>
      </c>
      <c r="K100" s="512">
        <v>0</v>
      </c>
      <c r="L100" s="512">
        <v>2.8806579999999999</v>
      </c>
      <c r="M100" s="512">
        <v>5.1699999999999999E-4</v>
      </c>
      <c r="N100" s="512">
        <v>5.9737999999999999E-2</v>
      </c>
      <c r="O100" s="512">
        <v>4.5960000000000003E-3</v>
      </c>
      <c r="P100" s="512">
        <v>0</v>
      </c>
      <c r="Q100" s="512">
        <v>1.5009999999999999E-3</v>
      </c>
      <c r="R100" s="512">
        <v>0.47974099999999997</v>
      </c>
      <c r="S100" s="512">
        <v>0</v>
      </c>
      <c r="T100" s="512">
        <v>0</v>
      </c>
      <c r="U100" s="512">
        <v>0</v>
      </c>
      <c r="V100" s="512">
        <v>0</v>
      </c>
      <c r="W100" s="512">
        <v>0</v>
      </c>
      <c r="X100" s="512">
        <v>0</v>
      </c>
    </row>
    <row r="101" spans="1:24" ht="18" customHeight="1" x14ac:dyDescent="0.5">
      <c r="A101" s="507" t="s">
        <v>165</v>
      </c>
      <c r="B101" s="508" t="s">
        <v>425</v>
      </c>
      <c r="C101" s="509">
        <v>5.8855459999999997</v>
      </c>
      <c r="D101" s="509">
        <v>0.65069399999999999</v>
      </c>
      <c r="E101" s="509">
        <v>0</v>
      </c>
      <c r="F101" s="509">
        <v>4.4425330000000001</v>
      </c>
      <c r="G101" s="509">
        <v>0</v>
      </c>
      <c r="H101" s="509">
        <v>0</v>
      </c>
      <c r="I101" s="509">
        <v>1.0540000000000001E-2</v>
      </c>
      <c r="J101" s="509">
        <v>0</v>
      </c>
      <c r="K101" s="509">
        <v>0</v>
      </c>
      <c r="L101" s="509">
        <v>5.3270000000000001E-3</v>
      </c>
      <c r="M101" s="509">
        <v>0</v>
      </c>
      <c r="N101" s="509">
        <v>3.3799999999999998E-4</v>
      </c>
      <c r="O101" s="509">
        <v>0</v>
      </c>
      <c r="P101" s="509">
        <v>0</v>
      </c>
      <c r="Q101" s="509">
        <v>0</v>
      </c>
      <c r="R101" s="509">
        <v>2.836E-3</v>
      </c>
      <c r="S101" s="509">
        <v>0</v>
      </c>
      <c r="T101" s="509">
        <v>0</v>
      </c>
      <c r="U101" s="509">
        <v>0.77327900000000005</v>
      </c>
      <c r="V101" s="509">
        <v>0</v>
      </c>
      <c r="W101" s="509">
        <v>0</v>
      </c>
      <c r="X101" s="509">
        <v>0</v>
      </c>
    </row>
    <row r="102" spans="1:24" ht="18" customHeight="1" x14ac:dyDescent="0.5">
      <c r="A102" s="510" t="s">
        <v>168</v>
      </c>
      <c r="B102" s="511" t="s">
        <v>422</v>
      </c>
      <c r="C102" s="512">
        <v>5.5752689999999996</v>
      </c>
      <c r="D102" s="512">
        <v>0</v>
      </c>
      <c r="E102" s="512">
        <v>0</v>
      </c>
      <c r="F102" s="512">
        <v>0</v>
      </c>
      <c r="G102" s="512">
        <v>6.4411999999999997E-2</v>
      </c>
      <c r="H102" s="512">
        <v>0</v>
      </c>
      <c r="I102" s="512">
        <v>5.331887</v>
      </c>
      <c r="J102" s="512">
        <v>5.9900000000000003E-4</v>
      </c>
      <c r="K102" s="512">
        <v>0</v>
      </c>
      <c r="L102" s="512">
        <v>0</v>
      </c>
      <c r="M102" s="512">
        <v>0</v>
      </c>
      <c r="N102" s="512">
        <v>0</v>
      </c>
      <c r="O102" s="512">
        <v>0</v>
      </c>
      <c r="P102" s="512">
        <v>0</v>
      </c>
      <c r="Q102" s="512">
        <v>2.4965000000000001E-2</v>
      </c>
      <c r="R102" s="512">
        <v>2.4287E-2</v>
      </c>
      <c r="S102" s="512">
        <v>7.1443000000000006E-2</v>
      </c>
      <c r="T102" s="512">
        <v>1.647E-3</v>
      </c>
      <c r="U102" s="512">
        <v>5.4518999999999998E-2</v>
      </c>
      <c r="V102" s="512">
        <v>0</v>
      </c>
      <c r="W102" s="512">
        <v>1.5100000000000001E-3</v>
      </c>
      <c r="X102" s="512">
        <v>0</v>
      </c>
    </row>
    <row r="103" spans="1:24" ht="18" customHeight="1" x14ac:dyDescent="0.5">
      <c r="A103" s="507" t="s">
        <v>204</v>
      </c>
      <c r="B103" s="508" t="s">
        <v>335</v>
      </c>
      <c r="C103" s="509">
        <v>5.4984029999999997</v>
      </c>
      <c r="D103" s="509">
        <v>0</v>
      </c>
      <c r="E103" s="509">
        <v>0</v>
      </c>
      <c r="F103" s="509">
        <v>0</v>
      </c>
      <c r="G103" s="509">
        <v>3.5478999999999997E-2</v>
      </c>
      <c r="H103" s="509">
        <v>0</v>
      </c>
      <c r="I103" s="509">
        <v>0.14996599999999999</v>
      </c>
      <c r="J103" s="509">
        <v>8.2446000000000005E-2</v>
      </c>
      <c r="K103" s="509">
        <v>6.5960000000000003E-3</v>
      </c>
      <c r="L103" s="509">
        <v>0.20735300000000001</v>
      </c>
      <c r="M103" s="509">
        <v>4.9299999999999995E-4</v>
      </c>
      <c r="N103" s="509">
        <v>4.7980000000000002E-3</v>
      </c>
      <c r="O103" s="509">
        <v>0</v>
      </c>
      <c r="P103" s="509">
        <v>0</v>
      </c>
      <c r="Q103" s="509">
        <v>0</v>
      </c>
      <c r="R103" s="509">
        <v>9.7369999999999998E-2</v>
      </c>
      <c r="S103" s="509">
        <v>3.737317</v>
      </c>
      <c r="T103" s="509">
        <v>1.7892000000000002E-2</v>
      </c>
      <c r="U103" s="509">
        <v>1.103877</v>
      </c>
      <c r="V103" s="509">
        <v>0</v>
      </c>
      <c r="W103" s="509">
        <v>5.4815999999999997E-2</v>
      </c>
      <c r="X103" s="509">
        <v>0</v>
      </c>
    </row>
    <row r="104" spans="1:24" ht="18" customHeight="1" x14ac:dyDescent="0.5">
      <c r="A104" s="510" t="s">
        <v>72</v>
      </c>
      <c r="B104" s="511" t="s">
        <v>342</v>
      </c>
      <c r="C104" s="512">
        <v>5.1903490000000003</v>
      </c>
      <c r="D104" s="512">
        <v>0</v>
      </c>
      <c r="E104" s="512">
        <v>5.0952890000000002</v>
      </c>
      <c r="F104" s="512">
        <v>0</v>
      </c>
      <c r="G104" s="512">
        <v>6.1499999999999999E-4</v>
      </c>
      <c r="H104" s="512">
        <v>0</v>
      </c>
      <c r="I104" s="512">
        <v>3.9999999999999998E-6</v>
      </c>
      <c r="J104" s="512">
        <v>0</v>
      </c>
      <c r="K104" s="512">
        <v>0</v>
      </c>
      <c r="L104" s="512">
        <v>0</v>
      </c>
      <c r="M104" s="512">
        <v>0</v>
      </c>
      <c r="N104" s="512">
        <v>7.3779999999999998E-2</v>
      </c>
      <c r="O104" s="512">
        <v>2.0662E-2</v>
      </c>
      <c r="P104" s="512">
        <v>0</v>
      </c>
      <c r="Q104" s="512">
        <v>0</v>
      </c>
      <c r="R104" s="512">
        <v>0</v>
      </c>
      <c r="S104" s="512">
        <v>0</v>
      </c>
      <c r="T104" s="512">
        <v>0</v>
      </c>
      <c r="U104" s="512">
        <v>0</v>
      </c>
      <c r="V104" s="512">
        <v>0</v>
      </c>
      <c r="W104" s="512">
        <v>0</v>
      </c>
      <c r="X104" s="512">
        <v>0</v>
      </c>
    </row>
    <row r="105" spans="1:24" ht="18" customHeight="1" x14ac:dyDescent="0.5">
      <c r="A105" s="507" t="s">
        <v>82</v>
      </c>
      <c r="B105" s="508" t="s">
        <v>354</v>
      </c>
      <c r="C105" s="509">
        <v>4.3194949999999999</v>
      </c>
      <c r="D105" s="509">
        <v>2.0635000000000001E-2</v>
      </c>
      <c r="E105" s="509">
        <v>1.734788</v>
      </c>
      <c r="F105" s="509">
        <v>0</v>
      </c>
      <c r="G105" s="509">
        <v>4.2867000000000002E-2</v>
      </c>
      <c r="H105" s="509">
        <v>0</v>
      </c>
      <c r="I105" s="509">
        <v>1.904471</v>
      </c>
      <c r="J105" s="509">
        <v>0</v>
      </c>
      <c r="K105" s="509">
        <v>2.2359E-2</v>
      </c>
      <c r="L105" s="509">
        <v>0</v>
      </c>
      <c r="M105" s="509">
        <v>7.3899999999999997E-4</v>
      </c>
      <c r="N105" s="509">
        <v>6.5573999999999993E-2</v>
      </c>
      <c r="O105" s="509">
        <v>1.7000000000000001E-4</v>
      </c>
      <c r="P105" s="509">
        <v>0</v>
      </c>
      <c r="Q105" s="509">
        <v>0</v>
      </c>
      <c r="R105" s="509">
        <v>0</v>
      </c>
      <c r="S105" s="509">
        <v>8.8918999999999998E-2</v>
      </c>
      <c r="T105" s="509">
        <v>6.7819999999999998E-3</v>
      </c>
      <c r="U105" s="509">
        <v>0.39098300000000002</v>
      </c>
      <c r="V105" s="509">
        <v>0</v>
      </c>
      <c r="W105" s="509">
        <v>3.8706999999999998E-2</v>
      </c>
      <c r="X105" s="509">
        <v>2.5019999999999999E-3</v>
      </c>
    </row>
    <row r="106" spans="1:24" ht="18" customHeight="1" x14ac:dyDescent="0.5">
      <c r="A106" s="510" t="s">
        <v>633</v>
      </c>
      <c r="B106" s="511" t="s">
        <v>634</v>
      </c>
      <c r="C106" s="512">
        <v>3.854905</v>
      </c>
      <c r="D106" s="512">
        <v>0</v>
      </c>
      <c r="E106" s="512">
        <v>8.7775000000000006E-2</v>
      </c>
      <c r="F106" s="512">
        <v>0</v>
      </c>
      <c r="G106" s="512">
        <v>0</v>
      </c>
      <c r="H106" s="512">
        <v>0</v>
      </c>
      <c r="I106" s="512">
        <v>2.3910689999999999</v>
      </c>
      <c r="J106" s="512">
        <v>0</v>
      </c>
      <c r="K106" s="512">
        <v>3.1029999999999999E-3</v>
      </c>
      <c r="L106" s="512">
        <v>0</v>
      </c>
      <c r="M106" s="512">
        <v>0</v>
      </c>
      <c r="N106" s="512">
        <v>4.7952000000000002E-2</v>
      </c>
      <c r="O106" s="512">
        <v>0.31254300000000002</v>
      </c>
      <c r="P106" s="512">
        <v>0</v>
      </c>
      <c r="Q106" s="512">
        <v>0</v>
      </c>
      <c r="R106" s="512">
        <v>0</v>
      </c>
      <c r="S106" s="512">
        <v>1.007617</v>
      </c>
      <c r="T106" s="512">
        <v>0</v>
      </c>
      <c r="U106" s="512">
        <v>4.8450000000000003E-3</v>
      </c>
      <c r="V106" s="512">
        <v>0</v>
      </c>
      <c r="W106" s="512">
        <v>0</v>
      </c>
      <c r="X106" s="512">
        <v>0</v>
      </c>
    </row>
    <row r="107" spans="1:24" ht="18" customHeight="1" x14ac:dyDescent="0.5">
      <c r="A107" s="507" t="s">
        <v>85</v>
      </c>
      <c r="B107" s="508" t="s">
        <v>355</v>
      </c>
      <c r="C107" s="509">
        <v>3.7666569999999999</v>
      </c>
      <c r="D107" s="509">
        <v>0</v>
      </c>
      <c r="E107" s="509">
        <v>0</v>
      </c>
      <c r="F107" s="509">
        <v>0</v>
      </c>
      <c r="G107" s="509">
        <v>0.52115400000000001</v>
      </c>
      <c r="H107" s="509">
        <v>0</v>
      </c>
      <c r="I107" s="509">
        <v>2.2349000000000001</v>
      </c>
      <c r="J107" s="509">
        <v>7.7107999999999996E-2</v>
      </c>
      <c r="K107" s="509">
        <v>0</v>
      </c>
      <c r="L107" s="509">
        <v>2.32E-4</v>
      </c>
      <c r="M107" s="509">
        <v>0</v>
      </c>
      <c r="N107" s="509">
        <v>1.1396999999999999E-2</v>
      </c>
      <c r="O107" s="509">
        <v>8.8099999999999995E-4</v>
      </c>
      <c r="P107" s="509">
        <v>0</v>
      </c>
      <c r="Q107" s="509">
        <v>0</v>
      </c>
      <c r="R107" s="509">
        <v>5.4882E-2</v>
      </c>
      <c r="S107" s="509">
        <v>0.59202299999999997</v>
      </c>
      <c r="T107" s="509">
        <v>0.25980799999999998</v>
      </c>
      <c r="U107" s="509">
        <v>1.37E-4</v>
      </c>
      <c r="V107" s="509">
        <v>0</v>
      </c>
      <c r="W107" s="509">
        <v>1.4135999999999999E-2</v>
      </c>
      <c r="X107" s="509">
        <v>0</v>
      </c>
    </row>
    <row r="108" spans="1:24" ht="18" customHeight="1" x14ac:dyDescent="0.5">
      <c r="A108" s="510" t="s">
        <v>151</v>
      </c>
      <c r="B108" s="511" t="s">
        <v>315</v>
      </c>
      <c r="C108" s="512">
        <v>2.8988659999999999</v>
      </c>
      <c r="D108" s="512">
        <v>0</v>
      </c>
      <c r="E108" s="512">
        <v>2.4202999999999999E-2</v>
      </c>
      <c r="F108" s="512">
        <v>0</v>
      </c>
      <c r="G108" s="512">
        <v>0</v>
      </c>
      <c r="H108" s="512">
        <v>0</v>
      </c>
      <c r="I108" s="512">
        <v>0</v>
      </c>
      <c r="J108" s="512">
        <v>0</v>
      </c>
      <c r="K108" s="512">
        <v>0</v>
      </c>
      <c r="L108" s="512">
        <v>2.8731949999999999</v>
      </c>
      <c r="M108" s="512">
        <v>6.9999999999999999E-6</v>
      </c>
      <c r="N108" s="512">
        <v>1.428E-3</v>
      </c>
      <c r="O108" s="512">
        <v>0</v>
      </c>
      <c r="P108" s="512">
        <v>0</v>
      </c>
      <c r="Q108" s="512">
        <v>0</v>
      </c>
      <c r="R108" s="512">
        <v>0</v>
      </c>
      <c r="S108" s="512">
        <v>0</v>
      </c>
      <c r="T108" s="512">
        <v>0</v>
      </c>
      <c r="U108" s="512">
        <v>0</v>
      </c>
      <c r="V108" s="512">
        <v>0</v>
      </c>
      <c r="W108" s="512">
        <v>0</v>
      </c>
      <c r="X108" s="512">
        <v>3.4E-5</v>
      </c>
    </row>
    <row r="109" spans="1:24" ht="18" customHeight="1" x14ac:dyDescent="0.5">
      <c r="A109" s="507" t="s">
        <v>780</v>
      </c>
      <c r="B109" s="508" t="s">
        <v>781</v>
      </c>
      <c r="C109" s="509">
        <v>2.750095</v>
      </c>
      <c r="D109" s="509">
        <v>0</v>
      </c>
      <c r="E109" s="509">
        <v>0</v>
      </c>
      <c r="F109" s="509">
        <v>0</v>
      </c>
      <c r="G109" s="509">
        <v>0.22395100000000001</v>
      </c>
      <c r="H109" s="509">
        <v>0</v>
      </c>
      <c r="I109" s="509">
        <v>0</v>
      </c>
      <c r="J109" s="509">
        <v>0</v>
      </c>
      <c r="K109" s="509">
        <v>0</v>
      </c>
      <c r="L109" s="509">
        <v>0</v>
      </c>
      <c r="M109" s="509">
        <v>0</v>
      </c>
      <c r="N109" s="509">
        <v>3.235E-3</v>
      </c>
      <c r="O109" s="509">
        <v>0</v>
      </c>
      <c r="P109" s="509">
        <v>0</v>
      </c>
      <c r="Q109" s="509">
        <v>0</v>
      </c>
      <c r="R109" s="509">
        <v>0</v>
      </c>
      <c r="S109" s="509">
        <v>2.4532820000000002</v>
      </c>
      <c r="T109" s="509">
        <v>2.7799999999999998E-4</v>
      </c>
      <c r="U109" s="509">
        <v>6.4294000000000004E-2</v>
      </c>
      <c r="V109" s="509">
        <v>0</v>
      </c>
      <c r="W109" s="509">
        <v>5.0540000000000003E-3</v>
      </c>
      <c r="X109" s="509">
        <v>0</v>
      </c>
    </row>
    <row r="110" spans="1:24" ht="18" customHeight="1" x14ac:dyDescent="0.5">
      <c r="A110" s="510" t="s">
        <v>646</v>
      </c>
      <c r="B110" s="511" t="s">
        <v>651</v>
      </c>
      <c r="C110" s="512">
        <v>2.7497340000000001</v>
      </c>
      <c r="D110" s="512">
        <v>0</v>
      </c>
      <c r="E110" s="512">
        <v>0</v>
      </c>
      <c r="F110" s="512">
        <v>0</v>
      </c>
      <c r="G110" s="512">
        <v>2.568902</v>
      </c>
      <c r="H110" s="512">
        <v>0</v>
      </c>
      <c r="I110" s="512">
        <v>0</v>
      </c>
      <c r="J110" s="512">
        <v>0</v>
      </c>
      <c r="K110" s="512">
        <v>0</v>
      </c>
      <c r="L110" s="512">
        <v>0</v>
      </c>
      <c r="M110" s="512">
        <v>0</v>
      </c>
      <c r="N110" s="512">
        <v>0</v>
      </c>
      <c r="O110" s="512">
        <v>1.2649000000000001E-2</v>
      </c>
      <c r="P110" s="512">
        <v>0</v>
      </c>
      <c r="Q110" s="512">
        <v>0</v>
      </c>
      <c r="R110" s="512">
        <v>4.2890000000000003E-3</v>
      </c>
      <c r="S110" s="512">
        <v>8.4820999999999994E-2</v>
      </c>
      <c r="T110" s="512">
        <v>2.2079999999999999E-3</v>
      </c>
      <c r="U110" s="512">
        <v>0</v>
      </c>
      <c r="V110" s="512">
        <v>0</v>
      </c>
      <c r="W110" s="512">
        <v>7.6866000000000004E-2</v>
      </c>
      <c r="X110" s="512">
        <v>0</v>
      </c>
    </row>
    <row r="111" spans="1:24" ht="18" customHeight="1" x14ac:dyDescent="0.5">
      <c r="A111" s="507" t="s">
        <v>50</v>
      </c>
      <c r="B111" s="508" t="s">
        <v>283</v>
      </c>
      <c r="C111" s="509">
        <v>2.65821</v>
      </c>
      <c r="D111" s="509">
        <v>0</v>
      </c>
      <c r="E111" s="509">
        <v>0.78838699999999995</v>
      </c>
      <c r="F111" s="509">
        <v>0</v>
      </c>
      <c r="G111" s="509">
        <v>1.7966390000000001</v>
      </c>
      <c r="H111" s="509">
        <v>0</v>
      </c>
      <c r="I111" s="509">
        <v>7.2969000000000006E-2</v>
      </c>
      <c r="J111" s="509">
        <v>2.03E-4</v>
      </c>
      <c r="K111" s="509">
        <v>0</v>
      </c>
      <c r="L111" s="509">
        <v>0</v>
      </c>
      <c r="M111" s="509">
        <v>0</v>
      </c>
      <c r="N111" s="509">
        <v>0</v>
      </c>
      <c r="O111" s="509">
        <v>0</v>
      </c>
      <c r="P111" s="509">
        <v>0</v>
      </c>
      <c r="Q111" s="509">
        <v>0</v>
      </c>
      <c r="R111" s="509">
        <v>0</v>
      </c>
      <c r="S111" s="509">
        <v>0</v>
      </c>
      <c r="T111" s="509">
        <v>0</v>
      </c>
      <c r="U111" s="509">
        <v>0</v>
      </c>
      <c r="V111" s="509">
        <v>0</v>
      </c>
      <c r="W111" s="509">
        <v>5.0000000000000004E-6</v>
      </c>
      <c r="X111" s="509">
        <v>7.9999999999999996E-6</v>
      </c>
    </row>
    <row r="112" spans="1:24" ht="18" customHeight="1" x14ac:dyDescent="0.5">
      <c r="A112" s="510" t="s">
        <v>66</v>
      </c>
      <c r="B112" s="511" t="s">
        <v>337</v>
      </c>
      <c r="C112" s="512">
        <v>2.3782459999999999</v>
      </c>
      <c r="D112" s="512">
        <v>7.2176000000000004E-2</v>
      </c>
      <c r="E112" s="512">
        <v>1.4489590000000001</v>
      </c>
      <c r="F112" s="512">
        <v>0.18763199999999999</v>
      </c>
      <c r="G112" s="512">
        <v>0.10662099999999999</v>
      </c>
      <c r="H112" s="512">
        <v>0</v>
      </c>
      <c r="I112" s="512">
        <v>0</v>
      </c>
      <c r="J112" s="512">
        <v>0</v>
      </c>
      <c r="K112" s="512">
        <v>0</v>
      </c>
      <c r="L112" s="512">
        <v>0</v>
      </c>
      <c r="M112" s="512">
        <v>0</v>
      </c>
      <c r="N112" s="512">
        <v>0</v>
      </c>
      <c r="O112" s="512">
        <v>0</v>
      </c>
      <c r="P112" s="512">
        <v>0.56285799999999997</v>
      </c>
      <c r="Q112" s="512">
        <v>0</v>
      </c>
      <c r="R112" s="512">
        <v>0</v>
      </c>
      <c r="S112" s="512">
        <v>0</v>
      </c>
      <c r="T112" s="512">
        <v>0</v>
      </c>
      <c r="U112" s="512">
        <v>0</v>
      </c>
      <c r="V112" s="512">
        <v>0</v>
      </c>
      <c r="W112" s="512">
        <v>0</v>
      </c>
      <c r="X112" s="512">
        <v>0</v>
      </c>
    </row>
    <row r="113" spans="1:24" ht="18" customHeight="1" x14ac:dyDescent="0.5">
      <c r="A113" s="507" t="s">
        <v>164</v>
      </c>
      <c r="B113" s="508" t="s">
        <v>357</v>
      </c>
      <c r="C113" s="509">
        <v>1.4913529999999999</v>
      </c>
      <c r="D113" s="509">
        <v>0</v>
      </c>
      <c r="E113" s="509">
        <v>0</v>
      </c>
      <c r="F113" s="509">
        <v>0</v>
      </c>
      <c r="G113" s="509">
        <v>0</v>
      </c>
      <c r="H113" s="509">
        <v>0</v>
      </c>
      <c r="I113" s="509">
        <v>0.27394099999999999</v>
      </c>
      <c r="J113" s="509">
        <v>3.2499999999999999E-4</v>
      </c>
      <c r="K113" s="509">
        <v>4.921E-3</v>
      </c>
      <c r="L113" s="509">
        <v>0</v>
      </c>
      <c r="M113" s="509">
        <v>4.7540000000000004E-3</v>
      </c>
      <c r="N113" s="509">
        <v>0.39258399999999999</v>
      </c>
      <c r="O113" s="509">
        <v>8.9772000000000005E-2</v>
      </c>
      <c r="P113" s="509">
        <v>0</v>
      </c>
      <c r="Q113" s="509">
        <v>0</v>
      </c>
      <c r="R113" s="509">
        <v>4.37E-4</v>
      </c>
      <c r="S113" s="509">
        <v>0.72204800000000002</v>
      </c>
      <c r="T113" s="509">
        <v>6.6699999999999995E-4</v>
      </c>
      <c r="U113" s="509">
        <v>0</v>
      </c>
      <c r="V113" s="509">
        <v>0</v>
      </c>
      <c r="W113" s="509">
        <v>1.905E-3</v>
      </c>
      <c r="X113" s="509">
        <v>0</v>
      </c>
    </row>
    <row r="114" spans="1:24" ht="18" customHeight="1" x14ac:dyDescent="0.5">
      <c r="A114" s="510" t="s">
        <v>152</v>
      </c>
      <c r="B114" s="511" t="s">
        <v>340</v>
      </c>
      <c r="C114" s="512">
        <v>1.387124</v>
      </c>
      <c r="D114" s="512">
        <v>0</v>
      </c>
      <c r="E114" s="512">
        <v>2.97E-3</v>
      </c>
      <c r="F114" s="512">
        <v>0</v>
      </c>
      <c r="G114" s="512">
        <v>0</v>
      </c>
      <c r="H114" s="512">
        <v>0</v>
      </c>
      <c r="I114" s="512">
        <v>6.2101999999999997E-2</v>
      </c>
      <c r="J114" s="512">
        <v>0</v>
      </c>
      <c r="K114" s="512">
        <v>0</v>
      </c>
      <c r="L114" s="512">
        <v>1.291253</v>
      </c>
      <c r="M114" s="512">
        <v>0</v>
      </c>
      <c r="N114" s="512">
        <v>3.0799E-2</v>
      </c>
      <c r="O114" s="512">
        <v>0</v>
      </c>
      <c r="P114" s="512">
        <v>0</v>
      </c>
      <c r="Q114" s="512">
        <v>0</v>
      </c>
      <c r="R114" s="512">
        <v>0</v>
      </c>
      <c r="S114" s="512">
        <v>0</v>
      </c>
      <c r="T114" s="512">
        <v>0</v>
      </c>
      <c r="U114" s="512">
        <v>0</v>
      </c>
      <c r="V114" s="512">
        <v>0</v>
      </c>
      <c r="W114" s="512">
        <v>0</v>
      </c>
      <c r="X114" s="512">
        <v>0</v>
      </c>
    </row>
    <row r="115" spans="1:24" ht="18" customHeight="1" x14ac:dyDescent="0.5">
      <c r="A115" s="507" t="s">
        <v>127</v>
      </c>
      <c r="B115" s="508" t="s">
        <v>423</v>
      </c>
      <c r="C115" s="509">
        <v>1.306074</v>
      </c>
      <c r="D115" s="509">
        <v>0</v>
      </c>
      <c r="E115" s="509">
        <v>3.0200000000000002E-4</v>
      </c>
      <c r="F115" s="509">
        <v>0</v>
      </c>
      <c r="G115" s="509">
        <v>6.4669999999999997E-3</v>
      </c>
      <c r="H115" s="509">
        <v>0</v>
      </c>
      <c r="I115" s="509">
        <v>0</v>
      </c>
      <c r="J115" s="509">
        <v>3.3549999999999999E-3</v>
      </c>
      <c r="K115" s="509">
        <v>0</v>
      </c>
      <c r="L115" s="509">
        <v>0</v>
      </c>
      <c r="M115" s="509">
        <v>0</v>
      </c>
      <c r="N115" s="509">
        <v>2.1215999999999999E-2</v>
      </c>
      <c r="O115" s="509">
        <v>3.9100000000000002E-4</v>
      </c>
      <c r="P115" s="509">
        <v>0.22669600000000001</v>
      </c>
      <c r="Q115" s="509">
        <v>0</v>
      </c>
      <c r="R115" s="509">
        <v>0</v>
      </c>
      <c r="S115" s="509">
        <v>0.14743600000000001</v>
      </c>
      <c r="T115" s="509">
        <v>0.89846199999999998</v>
      </c>
      <c r="U115" s="509">
        <v>0</v>
      </c>
      <c r="V115" s="509">
        <v>0</v>
      </c>
      <c r="W115" s="509">
        <v>1.748E-3</v>
      </c>
      <c r="X115" s="509">
        <v>0</v>
      </c>
    </row>
    <row r="116" spans="1:24" ht="18" customHeight="1" x14ac:dyDescent="0.5">
      <c r="A116" s="510" t="s">
        <v>166</v>
      </c>
      <c r="B116" s="511" t="s">
        <v>358</v>
      </c>
      <c r="C116" s="512">
        <v>1.2365870000000001</v>
      </c>
      <c r="D116" s="512">
        <v>0</v>
      </c>
      <c r="E116" s="512">
        <v>0</v>
      </c>
      <c r="F116" s="512">
        <v>0</v>
      </c>
      <c r="G116" s="512">
        <v>0</v>
      </c>
      <c r="H116" s="512">
        <v>0</v>
      </c>
      <c r="I116" s="512">
        <v>0</v>
      </c>
      <c r="J116" s="512">
        <v>0</v>
      </c>
      <c r="K116" s="512">
        <v>9.5200000000000005E-4</v>
      </c>
      <c r="L116" s="512">
        <v>1.2310509999999999</v>
      </c>
      <c r="M116" s="512">
        <v>0</v>
      </c>
      <c r="N116" s="512">
        <v>0</v>
      </c>
      <c r="O116" s="512">
        <v>0</v>
      </c>
      <c r="P116" s="512">
        <v>0</v>
      </c>
      <c r="Q116" s="512">
        <v>0</v>
      </c>
      <c r="R116" s="512">
        <v>0</v>
      </c>
      <c r="S116" s="512">
        <v>2.457E-3</v>
      </c>
      <c r="T116" s="512">
        <v>0</v>
      </c>
      <c r="U116" s="512">
        <v>2.127E-3</v>
      </c>
      <c r="V116" s="512">
        <v>0</v>
      </c>
      <c r="W116" s="512">
        <v>0</v>
      </c>
      <c r="X116" s="512">
        <v>0</v>
      </c>
    </row>
    <row r="117" spans="1:24" ht="18" customHeight="1" x14ac:dyDescent="0.5">
      <c r="A117" s="507" t="s">
        <v>159</v>
      </c>
      <c r="B117" s="508" t="s">
        <v>292</v>
      </c>
      <c r="C117" s="509">
        <v>1.173054</v>
      </c>
      <c r="D117" s="509">
        <v>0</v>
      </c>
      <c r="E117" s="509">
        <v>2.0573999999999999E-2</v>
      </c>
      <c r="F117" s="509">
        <v>0</v>
      </c>
      <c r="G117" s="509">
        <v>1.0737140000000001</v>
      </c>
      <c r="H117" s="509">
        <v>0</v>
      </c>
      <c r="I117" s="509">
        <v>0</v>
      </c>
      <c r="J117" s="509">
        <v>0</v>
      </c>
      <c r="K117" s="509">
        <v>4.8700000000000002E-4</v>
      </c>
      <c r="L117" s="509">
        <v>4.8630000000000001E-3</v>
      </c>
      <c r="M117" s="509">
        <v>9.6199999999999996E-4</v>
      </c>
      <c r="N117" s="509">
        <v>3.039E-3</v>
      </c>
      <c r="O117" s="509">
        <v>0</v>
      </c>
      <c r="P117" s="509">
        <v>0</v>
      </c>
      <c r="Q117" s="509">
        <v>0</v>
      </c>
      <c r="R117" s="509">
        <v>5.4100000000000003E-4</v>
      </c>
      <c r="S117" s="509">
        <v>0</v>
      </c>
      <c r="T117" s="509">
        <v>0</v>
      </c>
      <c r="U117" s="509">
        <v>3.8117999999999999E-2</v>
      </c>
      <c r="V117" s="509">
        <v>0</v>
      </c>
      <c r="W117" s="509">
        <v>3.0755999999999999E-2</v>
      </c>
      <c r="X117" s="509">
        <v>0</v>
      </c>
    </row>
    <row r="118" spans="1:24" ht="18" customHeight="1" x14ac:dyDescent="0.5">
      <c r="A118" s="510" t="s">
        <v>75</v>
      </c>
      <c r="B118" s="511" t="s">
        <v>353</v>
      </c>
      <c r="C118" s="512">
        <v>1.108703</v>
      </c>
      <c r="D118" s="512">
        <v>0</v>
      </c>
      <c r="E118" s="512">
        <v>0</v>
      </c>
      <c r="F118" s="512">
        <v>0</v>
      </c>
      <c r="G118" s="512">
        <v>0</v>
      </c>
      <c r="H118" s="512">
        <v>0</v>
      </c>
      <c r="I118" s="512">
        <v>0</v>
      </c>
      <c r="J118" s="512">
        <v>0</v>
      </c>
      <c r="K118" s="512">
        <v>0</v>
      </c>
      <c r="L118" s="512">
        <v>1.108703</v>
      </c>
      <c r="M118" s="512">
        <v>0</v>
      </c>
      <c r="N118" s="512">
        <v>0</v>
      </c>
      <c r="O118" s="512">
        <v>0</v>
      </c>
      <c r="P118" s="512">
        <v>0</v>
      </c>
      <c r="Q118" s="512">
        <v>0</v>
      </c>
      <c r="R118" s="512">
        <v>0</v>
      </c>
      <c r="S118" s="512">
        <v>0</v>
      </c>
      <c r="T118" s="512">
        <v>0</v>
      </c>
      <c r="U118" s="512">
        <v>0</v>
      </c>
      <c r="V118" s="512">
        <v>0</v>
      </c>
      <c r="W118" s="512">
        <v>0</v>
      </c>
      <c r="X118" s="512">
        <v>0</v>
      </c>
    </row>
    <row r="119" spans="1:24" ht="18" customHeight="1" x14ac:dyDescent="0.5">
      <c r="A119" s="507" t="s">
        <v>782</v>
      </c>
      <c r="B119" s="508" t="s">
        <v>783</v>
      </c>
      <c r="C119" s="509">
        <v>1.091513</v>
      </c>
      <c r="D119" s="509">
        <v>0</v>
      </c>
      <c r="E119" s="509">
        <v>0</v>
      </c>
      <c r="F119" s="509">
        <v>5.8089999999999999E-3</v>
      </c>
      <c r="G119" s="509">
        <v>4.3530000000000001E-3</v>
      </c>
      <c r="H119" s="509">
        <v>0</v>
      </c>
      <c r="I119" s="509">
        <v>3.6991000000000003E-2</v>
      </c>
      <c r="J119" s="509">
        <v>0</v>
      </c>
      <c r="K119" s="509">
        <v>3.6549999999999998E-3</v>
      </c>
      <c r="L119" s="509">
        <v>0</v>
      </c>
      <c r="M119" s="509">
        <v>0</v>
      </c>
      <c r="N119" s="509">
        <v>0</v>
      </c>
      <c r="O119" s="509">
        <v>0</v>
      </c>
      <c r="P119" s="509">
        <v>0</v>
      </c>
      <c r="Q119" s="509">
        <v>0</v>
      </c>
      <c r="R119" s="509">
        <v>0</v>
      </c>
      <c r="S119" s="509">
        <v>0</v>
      </c>
      <c r="T119" s="509">
        <v>0</v>
      </c>
      <c r="U119" s="509">
        <v>1.040705</v>
      </c>
      <c r="V119" s="509">
        <v>0</v>
      </c>
      <c r="W119" s="509">
        <v>0</v>
      </c>
      <c r="X119" s="509">
        <v>0</v>
      </c>
    </row>
    <row r="120" spans="1:24" ht="18" customHeight="1" x14ac:dyDescent="0.5">
      <c r="A120" s="510" t="s">
        <v>784</v>
      </c>
      <c r="B120" s="511" t="s">
        <v>785</v>
      </c>
      <c r="C120" s="512">
        <v>1.0233969999999999</v>
      </c>
      <c r="D120" s="512">
        <v>0</v>
      </c>
      <c r="E120" s="512">
        <v>0</v>
      </c>
      <c r="F120" s="512">
        <v>0</v>
      </c>
      <c r="G120" s="512">
        <v>0</v>
      </c>
      <c r="H120" s="512">
        <v>0</v>
      </c>
      <c r="I120" s="512">
        <v>0.61634500000000003</v>
      </c>
      <c r="J120" s="512">
        <v>0</v>
      </c>
      <c r="K120" s="512">
        <v>0</v>
      </c>
      <c r="L120" s="512">
        <v>0</v>
      </c>
      <c r="M120" s="512">
        <v>0</v>
      </c>
      <c r="N120" s="512">
        <v>2.7172999999999999E-2</v>
      </c>
      <c r="O120" s="512">
        <v>2.0306000000000001E-2</v>
      </c>
      <c r="P120" s="512">
        <v>0</v>
      </c>
      <c r="Q120" s="512">
        <v>0</v>
      </c>
      <c r="R120" s="512">
        <v>0</v>
      </c>
      <c r="S120" s="512">
        <v>0.32707000000000003</v>
      </c>
      <c r="T120" s="512">
        <v>0</v>
      </c>
      <c r="U120" s="512">
        <v>3.2502999999999997E-2</v>
      </c>
      <c r="V120" s="512">
        <v>0</v>
      </c>
      <c r="W120" s="512">
        <v>0</v>
      </c>
      <c r="X120" s="512">
        <v>0</v>
      </c>
    </row>
    <row r="121" spans="1:24" ht="18" customHeight="1" x14ac:dyDescent="0.5">
      <c r="A121" s="507" t="s">
        <v>74</v>
      </c>
      <c r="B121" s="508" t="s">
        <v>350</v>
      </c>
      <c r="C121" s="509">
        <v>1.002775</v>
      </c>
      <c r="D121" s="509">
        <v>0</v>
      </c>
      <c r="E121" s="509">
        <v>0.350605</v>
      </c>
      <c r="F121" s="509">
        <v>0</v>
      </c>
      <c r="G121" s="509">
        <v>2.6229999999999999E-3</v>
      </c>
      <c r="H121" s="509">
        <v>0</v>
      </c>
      <c r="I121" s="509">
        <v>0</v>
      </c>
      <c r="J121" s="509">
        <v>0</v>
      </c>
      <c r="K121" s="509">
        <v>9.8981E-2</v>
      </c>
      <c r="L121" s="509">
        <v>8.8463E-2</v>
      </c>
      <c r="M121" s="509">
        <v>0</v>
      </c>
      <c r="N121" s="509">
        <v>0.356263</v>
      </c>
      <c r="O121" s="509">
        <v>4.9762000000000001E-2</v>
      </c>
      <c r="P121" s="509">
        <v>0</v>
      </c>
      <c r="Q121" s="509">
        <v>1.07E-3</v>
      </c>
      <c r="R121" s="509">
        <v>0</v>
      </c>
      <c r="S121" s="509">
        <v>0</v>
      </c>
      <c r="T121" s="509">
        <v>0</v>
      </c>
      <c r="U121" s="509">
        <v>5.3525000000000003E-2</v>
      </c>
      <c r="V121" s="509">
        <v>0</v>
      </c>
      <c r="W121" s="509">
        <v>1.4829999999999999E-3</v>
      </c>
      <c r="X121" s="509">
        <v>0</v>
      </c>
    </row>
    <row r="122" spans="1:24" ht="18" customHeight="1" x14ac:dyDescent="0.5">
      <c r="A122" s="510" t="s">
        <v>494</v>
      </c>
      <c r="B122" s="511" t="s">
        <v>495</v>
      </c>
      <c r="C122" s="512">
        <v>0.94955299999999998</v>
      </c>
      <c r="D122" s="512">
        <v>0</v>
      </c>
      <c r="E122" s="512">
        <v>0.41086299999999998</v>
      </c>
      <c r="F122" s="512">
        <v>0</v>
      </c>
      <c r="G122" s="512">
        <v>0</v>
      </c>
      <c r="H122" s="512">
        <v>0</v>
      </c>
      <c r="I122" s="512">
        <v>3.1599999999999998E-4</v>
      </c>
      <c r="J122" s="512">
        <v>0</v>
      </c>
      <c r="K122" s="512">
        <v>1.2509999999999999E-3</v>
      </c>
      <c r="L122" s="512">
        <v>0</v>
      </c>
      <c r="M122" s="512">
        <v>0</v>
      </c>
      <c r="N122" s="512">
        <v>0</v>
      </c>
      <c r="O122" s="512">
        <v>0</v>
      </c>
      <c r="P122" s="512">
        <v>0</v>
      </c>
      <c r="Q122" s="512">
        <v>0</v>
      </c>
      <c r="R122" s="512">
        <v>0.50654100000000002</v>
      </c>
      <c r="S122" s="512">
        <v>0</v>
      </c>
      <c r="T122" s="512">
        <v>0</v>
      </c>
      <c r="U122" s="512">
        <v>3.0581000000000001E-2</v>
      </c>
      <c r="V122" s="512">
        <v>0</v>
      </c>
      <c r="W122" s="512">
        <v>0</v>
      </c>
      <c r="X122" s="512">
        <v>0</v>
      </c>
    </row>
    <row r="123" spans="1:24" ht="18" customHeight="1" x14ac:dyDescent="0.5">
      <c r="A123" s="507" t="s">
        <v>149</v>
      </c>
      <c r="B123" s="508" t="s">
        <v>305</v>
      </c>
      <c r="C123" s="509">
        <v>0.886042</v>
      </c>
      <c r="D123" s="509">
        <v>0</v>
      </c>
      <c r="E123" s="509">
        <v>0.58912100000000001</v>
      </c>
      <c r="F123" s="509">
        <v>0</v>
      </c>
      <c r="G123" s="509">
        <v>0</v>
      </c>
      <c r="H123" s="509">
        <v>0</v>
      </c>
      <c r="I123" s="509">
        <v>0</v>
      </c>
      <c r="J123" s="509">
        <v>5.6379999999999998E-3</v>
      </c>
      <c r="K123" s="509">
        <v>0</v>
      </c>
      <c r="L123" s="509">
        <v>0.28044200000000002</v>
      </c>
      <c r="M123" s="509">
        <v>0</v>
      </c>
      <c r="N123" s="509">
        <v>0</v>
      </c>
      <c r="O123" s="509">
        <v>0</v>
      </c>
      <c r="P123" s="509">
        <v>0</v>
      </c>
      <c r="Q123" s="509">
        <v>0</v>
      </c>
      <c r="R123" s="509">
        <v>0</v>
      </c>
      <c r="S123" s="509">
        <v>1.0840000000000001E-2</v>
      </c>
      <c r="T123" s="509">
        <v>0</v>
      </c>
      <c r="U123" s="509">
        <v>0</v>
      </c>
      <c r="V123" s="509">
        <v>0</v>
      </c>
      <c r="W123" s="509">
        <v>0</v>
      </c>
      <c r="X123" s="509">
        <v>0</v>
      </c>
    </row>
    <row r="124" spans="1:24" ht="18" customHeight="1" x14ac:dyDescent="0.5">
      <c r="A124" s="510" t="s">
        <v>142</v>
      </c>
      <c r="B124" s="511" t="s">
        <v>729</v>
      </c>
      <c r="C124" s="512">
        <v>0.80438799999999999</v>
      </c>
      <c r="D124" s="512">
        <v>0</v>
      </c>
      <c r="E124" s="512">
        <v>0</v>
      </c>
      <c r="F124" s="512">
        <v>9.0000000000000002E-6</v>
      </c>
      <c r="G124" s="512">
        <v>0.189669</v>
      </c>
      <c r="H124" s="512">
        <v>0</v>
      </c>
      <c r="I124" s="512">
        <v>3.9322000000000003E-2</v>
      </c>
      <c r="J124" s="512">
        <v>0</v>
      </c>
      <c r="K124" s="512">
        <v>0</v>
      </c>
      <c r="L124" s="512">
        <v>0.415493</v>
      </c>
      <c r="M124" s="512">
        <v>0</v>
      </c>
      <c r="N124" s="512">
        <v>0.158772</v>
      </c>
      <c r="O124" s="512">
        <v>0</v>
      </c>
      <c r="P124" s="512">
        <v>0</v>
      </c>
      <c r="Q124" s="512">
        <v>0</v>
      </c>
      <c r="R124" s="512">
        <v>0</v>
      </c>
      <c r="S124" s="512">
        <v>0</v>
      </c>
      <c r="T124" s="512">
        <v>0</v>
      </c>
      <c r="U124" s="512">
        <v>0</v>
      </c>
      <c r="V124" s="512">
        <v>0</v>
      </c>
      <c r="W124" s="512">
        <v>1.1230000000000001E-3</v>
      </c>
      <c r="X124" s="512">
        <v>0</v>
      </c>
    </row>
    <row r="125" spans="1:24" ht="18" customHeight="1" x14ac:dyDescent="0.5">
      <c r="A125" s="507" t="s">
        <v>641</v>
      </c>
      <c r="B125" s="508" t="s">
        <v>642</v>
      </c>
      <c r="C125" s="509">
        <v>0.64583599999999997</v>
      </c>
      <c r="D125" s="509">
        <v>0</v>
      </c>
      <c r="E125" s="509">
        <v>0</v>
      </c>
      <c r="F125" s="509">
        <v>0</v>
      </c>
      <c r="G125" s="509">
        <v>0</v>
      </c>
      <c r="H125" s="509">
        <v>0</v>
      </c>
      <c r="I125" s="509">
        <v>0</v>
      </c>
      <c r="J125" s="509">
        <v>0</v>
      </c>
      <c r="K125" s="509">
        <v>0</v>
      </c>
      <c r="L125" s="509">
        <v>0</v>
      </c>
      <c r="M125" s="509">
        <v>0</v>
      </c>
      <c r="N125" s="509">
        <v>7.1770000000000002E-3</v>
      </c>
      <c r="O125" s="509">
        <v>0</v>
      </c>
      <c r="P125" s="509">
        <v>0</v>
      </c>
      <c r="Q125" s="509">
        <v>0</v>
      </c>
      <c r="R125" s="509">
        <v>0</v>
      </c>
      <c r="S125" s="509">
        <v>0.63865899999999998</v>
      </c>
      <c r="T125" s="509">
        <v>0</v>
      </c>
      <c r="U125" s="509">
        <v>0</v>
      </c>
      <c r="V125" s="509">
        <v>0</v>
      </c>
      <c r="W125" s="509">
        <v>0</v>
      </c>
      <c r="X125" s="509">
        <v>0</v>
      </c>
    </row>
    <row r="126" spans="1:24" ht="18" customHeight="1" x14ac:dyDescent="0.5">
      <c r="A126" s="510" t="s">
        <v>54</v>
      </c>
      <c r="B126" s="511" t="s">
        <v>304</v>
      </c>
      <c r="C126" s="512">
        <v>0.53256599999999998</v>
      </c>
      <c r="D126" s="512">
        <v>0</v>
      </c>
      <c r="E126" s="512">
        <v>0.14858399999999999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  <c r="R126" s="512">
        <v>0.38395800000000002</v>
      </c>
      <c r="S126" s="512">
        <v>2.3E-5</v>
      </c>
      <c r="T126" s="512">
        <v>0</v>
      </c>
      <c r="U126" s="512">
        <v>0</v>
      </c>
      <c r="V126" s="512">
        <v>0</v>
      </c>
      <c r="W126" s="512">
        <v>0</v>
      </c>
      <c r="X126" s="512">
        <v>0</v>
      </c>
    </row>
    <row r="127" spans="1:24" ht="18" customHeight="1" x14ac:dyDescent="0.5">
      <c r="A127" s="507" t="s">
        <v>667</v>
      </c>
      <c r="B127" s="508" t="s">
        <v>397</v>
      </c>
      <c r="C127" s="509">
        <v>5.1226390000000004</v>
      </c>
      <c r="D127" s="509">
        <v>0.33590399999999998</v>
      </c>
      <c r="E127" s="509">
        <v>1.049668</v>
      </c>
      <c r="F127" s="509">
        <v>5.3197000000000001E-2</v>
      </c>
      <c r="G127" s="509">
        <v>0.71950800000000004</v>
      </c>
      <c r="H127" s="509">
        <v>7.0299999999999996E-4</v>
      </c>
      <c r="I127" s="509">
        <v>0.286744</v>
      </c>
      <c r="J127" s="509">
        <v>7.6724000000000001E-2</v>
      </c>
      <c r="K127" s="509">
        <v>5.2211E-2</v>
      </c>
      <c r="L127" s="509">
        <v>4.7933000000000003E-2</v>
      </c>
      <c r="M127" s="509">
        <v>2.4400000000000002E-2</v>
      </c>
      <c r="N127" s="509">
        <v>0.82271700000000003</v>
      </c>
      <c r="O127" s="509">
        <v>4.2339000000000002E-2</v>
      </c>
      <c r="P127" s="509">
        <v>3.2469999999999999E-3</v>
      </c>
      <c r="Q127" s="509">
        <v>0.27928700000000001</v>
      </c>
      <c r="R127" s="509">
        <v>0.17747299999999999</v>
      </c>
      <c r="S127" s="509">
        <v>0.73369099999999998</v>
      </c>
      <c r="T127" s="509">
        <v>7.0762000000000005E-2</v>
      </c>
      <c r="U127" s="509">
        <v>0.16619200000000001</v>
      </c>
      <c r="V127" s="509">
        <v>0</v>
      </c>
      <c r="W127" s="509">
        <v>5.3350000000000003E-3</v>
      </c>
      <c r="X127" s="509">
        <v>0.17460400000000001</v>
      </c>
    </row>
    <row r="128" spans="1:24" ht="18" customHeight="1" x14ac:dyDescent="0.5">
      <c r="A128" s="510" t="s">
        <v>21</v>
      </c>
      <c r="B128" s="511" t="s">
        <v>240</v>
      </c>
      <c r="C128" s="512">
        <v>75748.770676999993</v>
      </c>
      <c r="D128" s="512">
        <v>1938.906526</v>
      </c>
      <c r="E128" s="512">
        <v>3218.1699819999999</v>
      </c>
      <c r="F128" s="512">
        <v>625.26504799999998</v>
      </c>
      <c r="G128" s="512">
        <v>2676.2881990000001</v>
      </c>
      <c r="H128" s="512">
        <v>5257.7972589999999</v>
      </c>
      <c r="I128" s="512">
        <v>6491.2073280000004</v>
      </c>
      <c r="J128" s="512">
        <v>1999.4162590000001</v>
      </c>
      <c r="K128" s="512">
        <v>143.749042</v>
      </c>
      <c r="L128" s="512">
        <v>320.00199199999997</v>
      </c>
      <c r="M128" s="512">
        <v>653.49766499999998</v>
      </c>
      <c r="N128" s="512">
        <v>1462.758296</v>
      </c>
      <c r="O128" s="512">
        <v>248.72725199999999</v>
      </c>
      <c r="P128" s="512">
        <v>468.25081699999998</v>
      </c>
      <c r="Q128" s="512">
        <v>6656.523999</v>
      </c>
      <c r="R128" s="512">
        <v>5592.5690370000002</v>
      </c>
      <c r="S128" s="512">
        <v>25248.051985999999</v>
      </c>
      <c r="T128" s="512">
        <v>7718.0821429999996</v>
      </c>
      <c r="U128" s="512">
        <v>2213.4252839999999</v>
      </c>
      <c r="V128" s="512">
        <v>543.50562600000001</v>
      </c>
      <c r="W128" s="512">
        <v>825.78592900000001</v>
      </c>
      <c r="X128" s="512">
        <v>1446.7910079999999</v>
      </c>
    </row>
    <row r="129" spans="1:24" ht="18" customHeight="1" x14ac:dyDescent="0.5">
      <c r="A129" s="153" t="s">
        <v>509</v>
      </c>
      <c r="B129" s="45"/>
      <c r="X129" s="155" t="s">
        <v>510</v>
      </c>
    </row>
    <row r="130" spans="1:24" ht="18" customHeight="1" x14ac:dyDescent="0.5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</row>
    <row r="134" spans="1:24" ht="18" customHeight="1" x14ac:dyDescent="0.5">
      <c r="U134" s="47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67af0f95-1aa7-485d-a2c5-c0accc5769f0"/>
    <ds:schemaRef ds:uri="http://schemas.microsoft.com/office/2006/documentManagement/types"/>
    <ds:schemaRef ds:uri="http://purl.org/dc/terms/"/>
    <ds:schemaRef ds:uri="046b6945-77e9-4c19-9e96-36ae7937d432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11.1</vt:lpstr>
      <vt:lpstr>11.2</vt:lpstr>
      <vt:lpstr>12.1</vt:lpstr>
      <vt:lpstr>12.2</vt:lpstr>
      <vt:lpstr>13.1</vt:lpstr>
      <vt:lpstr>13.2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2026-06-22T08:18:31Z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