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muqhim\Desktop\2025\نشرة السيا\7-1-2025\من سهام بعد اعتماد الرئيس\"/>
    </mc:Choice>
  </mc:AlternateContent>
  <xr:revisionPtr revIDLastSave="0" documentId="13_ncr:1_{E2B389E4-FE6C-4138-955D-F54FBEDB9C1E}" xr6:coauthVersionLast="47" xr6:coauthVersionMax="47" xr10:uidLastSave="{00000000-0000-0000-0000-000000000000}"/>
  <bookViews>
    <workbookView xWindow="-110" yWindow="-110" windowWidth="21820" windowHeight="14020" tabRatio="1000" xr2:uid="{8B08D73C-0DAA-42B6-A623-A38B2D2EACBE}"/>
  </bookViews>
  <sheets>
    <sheet name="الفهرس " sheetId="5" r:id="rId1"/>
    <sheet name="1-1" sheetId="1" r:id="rId2"/>
    <sheet name="1-2" sheetId="12" r:id="rId3"/>
    <sheet name="1-3" sheetId="15" r:id="rId4"/>
    <sheet name="1-4" sheetId="19" r:id="rId5"/>
    <sheet name="1-5" sheetId="21" r:id="rId6"/>
    <sheet name="2-1" sheetId="8" r:id="rId7"/>
    <sheet name="2-2" sheetId="13" r:id="rId8"/>
    <sheet name="2-3" sheetId="17" r:id="rId9"/>
    <sheet name="2-4" sheetId="20" r:id="rId10"/>
    <sheet name="2-5" sheetId="22" r:id="rId11"/>
    <sheet name="3-1" sheetId="10" r:id="rId12"/>
    <sheet name="3-2" sheetId="27" r:id="rId13"/>
    <sheet name="3-3" sheetId="28" r:id="rId14"/>
    <sheet name="3-4" sheetId="23" r:id="rId15"/>
  </sheets>
  <definedNames>
    <definedName name="atIndex" localSheetId="2">#REF!</definedName>
    <definedName name="atIndex" localSheetId="3">#REF!</definedName>
    <definedName name="atIndex" localSheetId="4">#REF!</definedName>
    <definedName name="atIndex" localSheetId="5">#REF!</definedName>
    <definedName name="atIndex" localSheetId="6">#REF!</definedName>
    <definedName name="atIndex" localSheetId="7">#REF!</definedName>
    <definedName name="atIndex" localSheetId="8">#REF!</definedName>
    <definedName name="atIndex" localSheetId="9">#REF!</definedName>
    <definedName name="atIndex" localSheetId="10">#REF!</definedName>
    <definedName name="atIndex" localSheetId="11">#REF!</definedName>
    <definedName name="atIndex" localSheetId="12">#REF!</definedName>
    <definedName name="atIndex" localSheetId="13">#REF!</definedName>
    <definedName name="atIndex" localSheetId="14">#REF!</definedName>
    <definedName name="atIndex">#REF!</definedName>
    <definedName name="atالفهرس" localSheetId="2">#REF!</definedName>
    <definedName name="atالفهرس" localSheetId="3">#REF!</definedName>
    <definedName name="atالفهرس" localSheetId="4">#REF!</definedName>
    <definedName name="atالفهرس" localSheetId="5">#REF!</definedName>
    <definedName name="atالفهرس" localSheetId="6">#REF!</definedName>
    <definedName name="atالفهرس" localSheetId="7">#REF!</definedName>
    <definedName name="atالفهرس" localSheetId="8">#REF!</definedName>
    <definedName name="atالفهرس" localSheetId="9">#REF!</definedName>
    <definedName name="atالفهرس" localSheetId="10">#REF!</definedName>
    <definedName name="atالفهرس" localSheetId="11">#REF!</definedName>
    <definedName name="atالفهرس" localSheetId="12">#REF!</definedName>
    <definedName name="atالفهرس" localSheetId="13">#REF!</definedName>
    <definedName name="atالفهرس" localSheetId="14">#REF!</definedName>
    <definedName name="atالفهرس">#REF!</definedName>
    <definedName name="_xlnm.Print_Area" localSheetId="1">'1-1'!$A$1:$J$14</definedName>
    <definedName name="_xlnm.Print_Area" localSheetId="2">'1-2'!$A$1:$D$12</definedName>
    <definedName name="_xlnm.Print_Area" localSheetId="3">'1-3'!$A$1:$N$16</definedName>
    <definedName name="_xlnm.Print_Area" localSheetId="4">'1-4'!$A$1:$D$14</definedName>
    <definedName name="_xlnm.Print_Area" localSheetId="5">'1-5'!$A$1:$D$13</definedName>
    <definedName name="_xlnm.Print_Area" localSheetId="6">'2-1'!$A$1:$K$14</definedName>
    <definedName name="_xlnm.Print_Area" localSheetId="7">'2-2'!$A$1:$M$15</definedName>
    <definedName name="_xlnm.Print_Area" localSheetId="8">'2-3'!$A$1:$N$16</definedName>
    <definedName name="_xlnm.Print_Area" localSheetId="9">'2-4'!$A$1:$D$14</definedName>
    <definedName name="_xlnm.Print_Area" localSheetId="10">'2-5'!$A$1:$C$12</definedName>
    <definedName name="_xlnm.Print_Area" localSheetId="11">'3-1'!$A$1:$K$10</definedName>
    <definedName name="_xlnm.Print_Area" localSheetId="12">'3-2'!$A$1:$N$11</definedName>
    <definedName name="_xlnm.Print_Area" localSheetId="13">'3-3'!$A$1:$E$10</definedName>
    <definedName name="_xlnm.Print_Area" localSheetId="14">'3-4'!$A$1:$F$20</definedName>
    <definedName name="_xlnm.Print_Area" localSheetId="0">'الفهرس '!$A$1:$B$21</definedName>
    <definedName name="Type" localSheetId="2">#REF!</definedName>
    <definedName name="Type" localSheetId="3">#REF!</definedName>
    <definedName name="Type" localSheetId="4">#REF!</definedName>
    <definedName name="Type" localSheetId="5">#REF!</definedName>
    <definedName name="Type" localSheetId="6">#REF!</definedName>
    <definedName name="Type" localSheetId="7">#REF!</definedName>
    <definedName name="Type" localSheetId="8">#REF!</definedName>
    <definedName name="Type" localSheetId="9">#REF!</definedName>
    <definedName name="Type" localSheetId="10">#REF!</definedName>
    <definedName name="Type" localSheetId="11">#REF!</definedName>
    <definedName name="Type" localSheetId="12">#REF!</definedName>
    <definedName name="Type" localSheetId="13">#REF!</definedName>
    <definedName name="Type" localSheetId="14">#REF!</definedName>
    <definedName name="Type">#REF!</definedName>
    <definedName name="لل" localSheetId="2">#REF!</definedName>
    <definedName name="لل" localSheetId="3">#REF!</definedName>
    <definedName name="لل" localSheetId="4">#REF!</definedName>
    <definedName name="لل" localSheetId="5">#REF!</definedName>
    <definedName name="لل" localSheetId="6">#REF!</definedName>
    <definedName name="لل" localSheetId="7">#REF!</definedName>
    <definedName name="لل" localSheetId="8">#REF!</definedName>
    <definedName name="لل" localSheetId="9">#REF!</definedName>
    <definedName name="لل" localSheetId="10">#REF!</definedName>
    <definedName name="لل" localSheetId="11">#REF!</definedName>
    <definedName name="لل" localSheetId="12">#REF!</definedName>
    <definedName name="لل" localSheetId="13">#REF!</definedName>
    <definedName name="لل" localSheetId="14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7" l="1"/>
  <c r="F13" i="17"/>
  <c r="F9" i="13" l="1"/>
  <c r="C18" i="23"/>
  <c r="B18" i="23"/>
  <c r="F8" i="10" l="1"/>
  <c r="K8" i="13" l="1"/>
  <c r="F8" i="13"/>
  <c r="K9" i="13" l="1"/>
  <c r="K10" i="13"/>
  <c r="K11" i="13"/>
  <c r="K12" i="13"/>
  <c r="I9" i="8"/>
  <c r="I10" i="8"/>
  <c r="I11" i="8"/>
  <c r="I12" i="8"/>
  <c r="I8" i="8"/>
  <c r="I10" i="1"/>
  <c r="I8" i="1"/>
  <c r="H12" i="1"/>
  <c r="G12" i="1"/>
  <c r="F12" i="1"/>
  <c r="E12" i="1"/>
  <c r="C12" i="1"/>
  <c r="B12" i="1"/>
  <c r="I11" i="1"/>
  <c r="D11" i="1"/>
  <c r="J11" i="1" s="1"/>
  <c r="D10" i="1"/>
  <c r="J10" i="1" s="1"/>
  <c r="I9" i="1"/>
  <c r="I12" i="1" s="1"/>
  <c r="D9" i="1"/>
  <c r="J9" i="1" s="1"/>
  <c r="D8" i="1"/>
  <c r="D12" i="1" l="1"/>
  <c r="J12" i="1" s="1"/>
  <c r="J8" i="1"/>
  <c r="N8" i="17"/>
  <c r="H9" i="17"/>
  <c r="H10" i="17"/>
  <c r="H11" i="17"/>
  <c r="H12" i="17"/>
  <c r="H8" i="17"/>
  <c r="F12" i="13" l="1"/>
  <c r="F11" i="13"/>
  <c r="F10" i="13"/>
  <c r="M12" i="15" l="1"/>
  <c r="I12" i="15"/>
  <c r="H9" i="15"/>
  <c r="H10" i="15"/>
  <c r="H11" i="15"/>
  <c r="H8" i="15"/>
  <c r="H12" i="15" s="1"/>
  <c r="G12" i="15"/>
  <c r="F12" i="15"/>
  <c r="E12" i="15"/>
  <c r="D12" i="15"/>
  <c r="C12" i="15"/>
  <c r="B12" i="15"/>
  <c r="D9" i="8" l="1"/>
  <c r="D10" i="8"/>
  <c r="D11" i="8"/>
  <c r="D12" i="8"/>
  <c r="D8" i="8"/>
  <c r="K8" i="8" s="1"/>
  <c r="J8" i="10"/>
  <c r="D12" i="19" l="1"/>
  <c r="J13" i="17" l="1"/>
  <c r="K13" i="17"/>
  <c r="L13" i="17"/>
  <c r="I13" i="17"/>
  <c r="C13" i="17"/>
  <c r="D13" i="17"/>
  <c r="E13" i="17"/>
  <c r="G13" i="17"/>
  <c r="H13" i="17" l="1"/>
  <c r="N13" i="17"/>
  <c r="D10" i="12"/>
  <c r="C7" i="12"/>
  <c r="C8" i="12"/>
  <c r="C9" i="12"/>
  <c r="C6" i="12"/>
  <c r="N8" i="15" l="1"/>
  <c r="N8" i="27" l="1"/>
  <c r="H8" i="27"/>
  <c r="K12" i="8" l="1"/>
  <c r="C12" i="19" l="1"/>
  <c r="B12" i="19"/>
  <c r="D11" i="21" l="1"/>
  <c r="N9" i="17" l="1"/>
  <c r="N12" i="17"/>
  <c r="N10" i="17"/>
  <c r="N11" i="17"/>
  <c r="N9" i="15" l="1"/>
  <c r="N10" i="15"/>
  <c r="N11" i="15"/>
  <c r="J12" i="15"/>
  <c r="K12" i="15"/>
  <c r="L12" i="15"/>
  <c r="N12" i="15" l="1"/>
  <c r="C10" i="12" l="1"/>
  <c r="B10" i="12"/>
  <c r="K11" i="8" l="1"/>
  <c r="K10" i="8"/>
  <c r="K9" i="8"/>
</calcChain>
</file>

<file path=xl/sharedStrings.xml><?xml version="1.0" encoding="utf-8"?>
<sst xmlns="http://schemas.openxmlformats.org/spreadsheetml/2006/main" count="415" uniqueCount="150">
  <si>
    <t>العودة الى الفهرس</t>
  </si>
  <si>
    <t>الوحدة</t>
  </si>
  <si>
    <t>1-1</t>
  </si>
  <si>
    <t>رقم الجدول</t>
  </si>
  <si>
    <t>النوع</t>
  </si>
  <si>
    <t>طن</t>
  </si>
  <si>
    <t>الإجمالي</t>
  </si>
  <si>
    <t>المحتويات</t>
  </si>
  <si>
    <t>1-2</t>
  </si>
  <si>
    <t>1-3</t>
  </si>
  <si>
    <t>2-1</t>
  </si>
  <si>
    <t>2-2</t>
  </si>
  <si>
    <t>3-1</t>
  </si>
  <si>
    <t>3-2</t>
  </si>
  <si>
    <t>المجموعة المحصولية</t>
  </si>
  <si>
    <t xml:space="preserve">حبوب </t>
  </si>
  <si>
    <t>خضروات</t>
  </si>
  <si>
    <t>فواكه</t>
  </si>
  <si>
    <t>أعلاف</t>
  </si>
  <si>
    <t>إجمالي الإنتاج</t>
  </si>
  <si>
    <t>الواردات</t>
  </si>
  <si>
    <t>الاستهلاك الوسيط</t>
  </si>
  <si>
    <t>الاستهلاك المنزلي</t>
  </si>
  <si>
    <t xml:space="preserve">الصادرات </t>
  </si>
  <si>
    <t>إجمالي الاستخدام</t>
  </si>
  <si>
    <t>العرض</t>
  </si>
  <si>
    <t>الاستخدام</t>
  </si>
  <si>
    <t>أبقار</t>
  </si>
  <si>
    <t>ضأن</t>
  </si>
  <si>
    <t>دواجن</t>
  </si>
  <si>
    <t>ماعز</t>
  </si>
  <si>
    <t>إبل</t>
  </si>
  <si>
    <t>رأس</t>
  </si>
  <si>
    <t>الاستزراع السمكي</t>
  </si>
  <si>
    <t>الأسماك</t>
  </si>
  <si>
    <t>المصائد التقليدية</t>
  </si>
  <si>
    <t>بياض</t>
  </si>
  <si>
    <t>شعور</t>
  </si>
  <si>
    <t>هامور</t>
  </si>
  <si>
    <t>عقام وكنايا</t>
  </si>
  <si>
    <t>سيجان</t>
  </si>
  <si>
    <t>باغة</t>
  </si>
  <si>
    <t>دراك</t>
  </si>
  <si>
    <t>شعوم بحرية</t>
  </si>
  <si>
    <t>جمبري</t>
  </si>
  <si>
    <t>سرطان بحري</t>
  </si>
  <si>
    <t>الإضافات</t>
  </si>
  <si>
    <t>إجمالي الإضافات</t>
  </si>
  <si>
    <t>الإنخفاضات</t>
  </si>
  <si>
    <t>إجمالي الإنخفاضات</t>
  </si>
  <si>
    <t>صافي التغيرات</t>
  </si>
  <si>
    <t>هوامش التجارة</t>
  </si>
  <si>
    <t>هوامش النقل</t>
  </si>
  <si>
    <t xml:space="preserve"> الواردات</t>
  </si>
  <si>
    <t xml:space="preserve"> الإنتاج</t>
  </si>
  <si>
    <t>الضرائب</t>
  </si>
  <si>
    <t>الإعانات</t>
  </si>
  <si>
    <t>التغير في المخزون</t>
  </si>
  <si>
    <t>الصادرات</t>
  </si>
  <si>
    <t>الاسماك ومنتجاتها</t>
  </si>
  <si>
    <t xml:space="preserve">النمو </t>
  </si>
  <si>
    <t>المصائد الصناعية</t>
  </si>
  <si>
    <t>أخرى</t>
  </si>
  <si>
    <t>السعر لكل طن</t>
  </si>
  <si>
    <t>%</t>
  </si>
  <si>
    <t>*</t>
  </si>
  <si>
    <t>السعر حسب الوحدة</t>
  </si>
  <si>
    <t>طير</t>
  </si>
  <si>
    <t>كمية المياه المستخدمة</t>
  </si>
  <si>
    <t>كمية الأسمدة المستخدمة</t>
  </si>
  <si>
    <t>كمية المبيدات المستخدمة</t>
  </si>
  <si>
    <t>العرض المتكامل للثروة السمكية حسب المتغيرات البيئية 2023م</t>
  </si>
  <si>
    <t>متوسط الصيد لكل سفينة</t>
  </si>
  <si>
    <t>عدد السفن</t>
  </si>
  <si>
    <t>المصيد البحري لكافة الأنواع</t>
  </si>
  <si>
    <t>*بيانات تقديرية</t>
  </si>
  <si>
    <t>الاستهلاك الوسيط*</t>
  </si>
  <si>
    <t>الاستهلاك المنزلي*</t>
  </si>
  <si>
    <t>معدل المياه المستهلكة سنوياً*</t>
  </si>
  <si>
    <t>(م3/رأس)</t>
  </si>
  <si>
    <t>المتوسط السنوي للصيد البحري(من 2000-2020)</t>
  </si>
  <si>
    <t xml:space="preserve">حسابات الزراعة ومصائد الأسماك 2023م </t>
  </si>
  <si>
    <t>المصدر: وزارة البيئة والمياه والزراعة ، الهيئة العامة للإحصاء</t>
  </si>
  <si>
    <t>صافي التغير (هكتار)</t>
  </si>
  <si>
    <t>العرض المجمع للمجموعة المحصولية حسب المتغيرات الاقتصادية 2023م</t>
  </si>
  <si>
    <t>العرض المجمع للمحاصيل حسب المتغيرات الاقتصادية 2023م</t>
  </si>
  <si>
    <t>العرض المجمع للمجموعة المحصولية حسب المتغيرات البيئية 2023م</t>
  </si>
  <si>
    <t>العرض المجمع للمحاصيل حسب المتغيرات البيئية 2023م</t>
  </si>
  <si>
    <t>المصدر: الهيئة العامة للإحصاء</t>
  </si>
  <si>
    <t>(ألف ريال)</t>
  </si>
  <si>
    <t>(ريال)</t>
  </si>
  <si>
    <t>( م3)</t>
  </si>
  <si>
    <t>(طن)</t>
  </si>
  <si>
    <t xml:space="preserve">الواردات </t>
  </si>
  <si>
    <t xml:space="preserve">إجمالي الاستخدام </t>
  </si>
  <si>
    <t>(رأس)</t>
  </si>
  <si>
    <t>(عدد)</t>
  </si>
  <si>
    <t>العرض المجمع للثروة الحيوانية حسب المتغيرات البيئية 2023م</t>
  </si>
  <si>
    <t>العرض المجمع للثروة السمكية حسب المتغيرات الاقتصادية 2023م</t>
  </si>
  <si>
    <t>الثروة الحيوانية</t>
  </si>
  <si>
    <t>الثروة السمكية</t>
  </si>
  <si>
    <t>حسابات العرض والاستخدام الكمية للمحاصيل حسب المجموعة المحصولية 2023م</t>
  </si>
  <si>
    <t>حسابات العرض والاستخدام الكمية للثروة الحيوانية حسب النوع 2023م</t>
  </si>
  <si>
    <t>1-4</t>
  </si>
  <si>
    <t>1-5</t>
  </si>
  <si>
    <t>2-3</t>
  </si>
  <si>
    <t>2-4</t>
  </si>
  <si>
    <t>2-5</t>
  </si>
  <si>
    <t>حسابات العرض والاستخدام الكمية للمحاصيل 2023م</t>
  </si>
  <si>
    <t>3-3</t>
  </si>
  <si>
    <t>3-4</t>
  </si>
  <si>
    <t>المحاصيل الزراعية</t>
  </si>
  <si>
    <t>التكوين الرأس مالي الإجمالي</t>
  </si>
  <si>
    <t>التكوين الرأس مالي الأجمالي</t>
  </si>
  <si>
    <t xml:space="preserve">إجمالي العرض (الإمدادات) </t>
  </si>
  <si>
    <t>حسابات الأصول للمحاصيل حسب المجموعة المحصولية 2023م</t>
  </si>
  <si>
    <t xml:space="preserve">الرصيد الإفتتاحي (هكتار) </t>
  </si>
  <si>
    <t>إجمالي العرض (الإمدادات)</t>
  </si>
  <si>
    <t>الرصيد النهائي (هكتار)</t>
  </si>
  <si>
    <t>حسابات العرض والاستخدام النقدية للمحاصيل حسب المجموعة المحصولية 2023م</t>
  </si>
  <si>
    <t>حسابات الأصول للثروة الحيوانية حسب النوع 2023م</t>
  </si>
  <si>
    <t>حسابات الأصول للمحاصيل 2023م</t>
  </si>
  <si>
    <t>حسابات الأصول للثروة الحيوانية 2023م</t>
  </si>
  <si>
    <t>حسابات العرض والاستخدام النقدية للمحاصيل 2023م</t>
  </si>
  <si>
    <t>الرصيد الإفتتاحي</t>
  </si>
  <si>
    <t>الرصيد النهائي</t>
  </si>
  <si>
    <t>الثروة الحيوانية المذبوحة (داخل المسالخ)</t>
  </si>
  <si>
    <t>حسابات العرض والاستخدام النقدية للثروة الحيوانية حسب النوع 2023م</t>
  </si>
  <si>
    <t>نسبة الإنتاج من إجمالي العرض (الإمدادات)</t>
  </si>
  <si>
    <t xml:space="preserve">نسبة الإنتاج من إجمالي العرض (الإمدادات) </t>
  </si>
  <si>
    <t>حساب العرض والاستخدام الكمي للثروة السمكية 2023م</t>
  </si>
  <si>
    <t>حساب العرض والاستخدام النقدي للثروة السمكية 2023م</t>
  </si>
  <si>
    <t>حسابات العرض والاستخدام النقدية للثروة الحيوانية 2023م</t>
  </si>
  <si>
    <t>حسابات العرض والاستخدام الكمية للثروة الحيوانية 2023م</t>
  </si>
  <si>
    <t>العرض المجمع للثروة الحيوانية حسب المتغيرات الاقتصادية 2023م</t>
  </si>
  <si>
    <t>المعاد تصديره</t>
  </si>
  <si>
    <t xml:space="preserve">إجمالي الواردات  </t>
  </si>
  <si>
    <t>إجمالي الصادرات</t>
  </si>
  <si>
    <t>إجمالي الواردات تشمل إجمالي الواردات السلعية و الواردات الخدمية وتعديلات CIF , FOB</t>
  </si>
  <si>
    <t xml:space="preserve">إجمالي الصادرات تشمل إجمالي الصاردات السلعية و الصادرات الخدمية </t>
  </si>
  <si>
    <t>*تشمل فقط الصادرات السلعية</t>
  </si>
  <si>
    <t>*الصادرات</t>
  </si>
  <si>
    <t xml:space="preserve"> إجمالي الواردات</t>
  </si>
  <si>
    <t xml:space="preserve">إجمالي الصادرات تشمل إجمالي الصادرات السلعية و الصادرات الخدمية </t>
  </si>
  <si>
    <t>كمية الصيد البحري لعام 2023</t>
  </si>
  <si>
    <t>أسماك أخرى</t>
  </si>
  <si>
    <t>العرض المجمع للثروة السمكية من الصيد البحري حسب المتغيرات البيئية 2023م</t>
  </si>
  <si>
    <t>نسبة التغير في الصيد البحري لعام 2023 مقارنة بمتوسط الفترة المرجعية للأعوام (2000-2020)</t>
  </si>
  <si>
    <t>عضوية (طن)</t>
  </si>
  <si>
    <t>كيميائية (طن)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</si>
</sst>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_(* #,##0_);_(* \(#,##0\);_(* &quot;-&quot;??_);_(@_)"/>
    <numFmt numFmtId="167" formatCode="#,##0.0_);\(#,##0.0\)"/>
    <numFmt numFmtId="168" formatCode="0.0%"/>
    <numFmt numFmtId="169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sz val="12"/>
      <color rgb="FF44546A"/>
      <name val="Frutiger LT Arabic 55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Frutiger LT Arabic 55 Roman"/>
    </font>
    <font>
      <sz val="8"/>
      <name val="Frutiger LT Arabic 55 Roman"/>
    </font>
    <font>
      <sz val="10"/>
      <name val="Arial (Arabic)"/>
      <charset val="178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sz val="11"/>
      <color theme="1"/>
      <name val="Frutiger LT Arabic 45 Light"/>
    </font>
    <font>
      <sz val="11"/>
      <color theme="1"/>
      <name val="Arial"/>
      <family val="2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theme="2" tint="-0.749992370372631"/>
      <name val="Frutiger LT Arabic 55 Roman"/>
    </font>
    <font>
      <sz val="8"/>
      <name val="Calibri"/>
      <family val="2"/>
      <scheme val="minor"/>
    </font>
    <font>
      <u/>
      <sz val="9"/>
      <color theme="10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BF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3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8497B0"/>
      </bottom>
      <diagonal/>
    </border>
    <border>
      <left style="thin">
        <color theme="0"/>
      </left>
      <right style="thin">
        <color theme="0"/>
      </right>
      <top/>
      <bottom style="thin">
        <color rgb="FF8497B0"/>
      </bottom>
      <diagonal/>
    </border>
    <border>
      <left style="thin">
        <color theme="0"/>
      </left>
      <right style="thin">
        <color theme="0"/>
      </right>
      <top style="thin">
        <color rgb="FF8497B0"/>
      </top>
      <bottom style="thin">
        <color theme="0"/>
      </bottom>
      <diagonal/>
    </border>
    <border>
      <left style="thin">
        <color theme="0"/>
      </left>
      <right/>
      <top style="thin">
        <color rgb="FF8497B0"/>
      </top>
      <bottom style="thin">
        <color theme="0"/>
      </bottom>
      <diagonal/>
    </border>
    <border>
      <left/>
      <right style="thin">
        <color theme="0"/>
      </right>
      <top style="thin">
        <color rgb="FF8497B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8497B0"/>
      </top>
      <bottom/>
      <diagonal/>
    </border>
    <border>
      <left/>
      <right style="thin">
        <color theme="0"/>
      </right>
      <top style="thin">
        <color theme="0"/>
      </top>
      <bottom style="thin">
        <color rgb="FF8497B0"/>
      </bottom>
      <diagonal/>
    </border>
    <border>
      <left style="thin">
        <color theme="0"/>
      </left>
      <right/>
      <top/>
      <bottom style="thin">
        <color rgb="FF8497B0"/>
      </bottom>
      <diagonal/>
    </border>
    <border>
      <left style="thin">
        <color theme="0"/>
      </left>
      <right/>
      <top style="thin">
        <color theme="0"/>
      </top>
      <bottom style="thin">
        <color rgb="FF8497B0"/>
      </bottom>
      <diagonal/>
    </border>
    <border>
      <left/>
      <right/>
      <top style="thin">
        <color theme="0"/>
      </top>
      <bottom style="thin">
        <color rgb="FF8497B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8497B0"/>
      </top>
      <bottom style="thin">
        <color rgb="FF8497B0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165" fontId="2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6" fillId="2" borderId="0" xfId="3" applyFill="1"/>
    <xf numFmtId="0" fontId="0" fillId="2" borderId="0" xfId="0" applyFill="1"/>
    <xf numFmtId="0" fontId="11" fillId="0" borderId="1" xfId="2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5" fillId="2" borderId="0" xfId="13" applyFont="1" applyFill="1" applyAlignment="1">
      <alignment vertical="center" wrapText="1"/>
    </xf>
    <xf numFmtId="0" fontId="8" fillId="3" borderId="1" xfId="4" applyFont="1" applyFill="1" applyBorder="1" applyAlignment="1">
      <alignment horizontal="center" vertical="center" shrinkToFit="1" readingOrder="1"/>
    </xf>
    <xf numFmtId="0" fontId="8" fillId="3" borderId="8" xfId="4" applyFont="1" applyFill="1" applyBorder="1" applyAlignment="1">
      <alignment horizontal="center" vertical="center" shrinkToFit="1" readingOrder="1"/>
    </xf>
    <xf numFmtId="0" fontId="8" fillId="3" borderId="0" xfId="4" applyFont="1" applyFill="1" applyAlignment="1">
      <alignment horizontal="center" vertical="center" shrinkToFit="1" readingOrder="1"/>
    </xf>
    <xf numFmtId="3" fontId="9" fillId="2" borderId="0" xfId="6" applyNumberFormat="1" applyFont="1" applyFill="1" applyBorder="1" applyAlignment="1">
      <alignment horizontal="center" vertical="center" wrapText="1" shrinkToFit="1"/>
    </xf>
    <xf numFmtId="0" fontId="11" fillId="2" borderId="0" xfId="7" applyFont="1" applyFill="1" applyAlignment="1">
      <alignment horizontal="right" vertical="center"/>
    </xf>
    <xf numFmtId="3" fontId="9" fillId="2" borderId="11" xfId="6" applyNumberFormat="1" applyFont="1" applyFill="1" applyBorder="1" applyAlignment="1">
      <alignment horizontal="center" vertical="center" wrapText="1" shrinkToFit="1"/>
    </xf>
    <xf numFmtId="3" fontId="9" fillId="2" borderId="2" xfId="6" applyNumberFormat="1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right" vertical="center"/>
    </xf>
    <xf numFmtId="0" fontId="11" fillId="2" borderId="4" xfId="2" applyFont="1" applyFill="1" applyBorder="1" applyAlignment="1">
      <alignment horizontal="right" vertical="center"/>
    </xf>
    <xf numFmtId="166" fontId="9" fillId="2" borderId="1" xfId="14" applyNumberFormat="1" applyFont="1" applyFill="1" applyBorder="1" applyAlignment="1">
      <alignment horizontal="center" vertical="center" wrapText="1" shrinkToFit="1"/>
    </xf>
    <xf numFmtId="166" fontId="9" fillId="4" borderId="1" xfId="14" applyNumberFormat="1" applyFont="1" applyFill="1" applyBorder="1" applyAlignment="1">
      <alignment horizontal="center" vertical="center" wrapText="1" shrinkToFit="1"/>
    </xf>
    <xf numFmtId="37" fontId="8" fillId="3" borderId="1" xfId="14" applyNumberFormat="1" applyFont="1" applyFill="1" applyBorder="1" applyAlignment="1">
      <alignment horizontal="center" vertical="center" shrinkToFit="1" readingOrder="1"/>
    </xf>
    <xf numFmtId="0" fontId="8" fillId="3" borderId="7" xfId="4" applyFont="1" applyFill="1" applyBorder="1" applyAlignment="1">
      <alignment horizontal="center" vertical="center" shrinkToFit="1" readingOrder="1"/>
    </xf>
    <xf numFmtId="0" fontId="11" fillId="0" borderId="2" xfId="2" applyFont="1" applyBorder="1" applyAlignment="1">
      <alignment vertical="center"/>
    </xf>
    <xf numFmtId="37" fontId="9" fillId="4" borderId="3" xfId="14" applyNumberFormat="1" applyFont="1" applyFill="1" applyBorder="1" applyAlignment="1">
      <alignment horizontal="center" vertical="center" wrapText="1" shrinkToFit="1"/>
    </xf>
    <xf numFmtId="37" fontId="9" fillId="2" borderId="3" xfId="14" applyNumberFormat="1" applyFont="1" applyFill="1" applyBorder="1" applyAlignment="1">
      <alignment horizontal="center" vertical="center" wrapText="1" shrinkToFit="1"/>
    </xf>
    <xf numFmtId="3" fontId="9" fillId="2" borderId="1" xfId="6" applyNumberFormat="1" applyFont="1" applyFill="1" applyBorder="1" applyAlignment="1">
      <alignment horizontal="center" vertical="center" wrapText="1" shrinkToFit="1"/>
    </xf>
    <xf numFmtId="0" fontId="0" fillId="2" borderId="1" xfId="0" applyFill="1" applyBorder="1"/>
    <xf numFmtId="0" fontId="8" fillId="3" borderId="7" xfId="4" applyFont="1" applyFill="1" applyBorder="1" applyAlignment="1">
      <alignment vertical="center" shrinkToFit="1" readingOrder="1"/>
    </xf>
    <xf numFmtId="37" fontId="9" fillId="2" borderId="1" xfId="14" applyNumberFormat="1" applyFont="1" applyFill="1" applyBorder="1" applyAlignment="1">
      <alignment horizontal="center" vertical="center" wrapText="1" shrinkToFit="1"/>
    </xf>
    <xf numFmtId="37" fontId="9" fillId="4" borderId="1" xfId="14" applyNumberFormat="1" applyFont="1" applyFill="1" applyBorder="1" applyAlignment="1">
      <alignment horizontal="center" vertical="center" wrapText="1" shrinkToFit="1"/>
    </xf>
    <xf numFmtId="166" fontId="8" fillId="3" borderId="1" xfId="14" applyNumberFormat="1" applyFont="1" applyFill="1" applyBorder="1" applyAlignment="1">
      <alignment horizontal="center" vertical="center" shrinkToFit="1" readingOrder="1"/>
    </xf>
    <xf numFmtId="0" fontId="8" fillId="3" borderId="1" xfId="4" applyFont="1" applyFill="1" applyBorder="1" applyAlignment="1">
      <alignment horizontal="center" vertical="center" shrinkToFit="1" readingOrder="2"/>
    </xf>
    <xf numFmtId="37" fontId="0" fillId="0" borderId="0" xfId="0" applyNumberFormat="1"/>
    <xf numFmtId="166" fontId="0" fillId="0" borderId="0" xfId="0" applyNumberFormat="1"/>
    <xf numFmtId="49" fontId="17" fillId="0" borderId="1" xfId="0" applyNumberFormat="1" applyFont="1" applyBorder="1" applyAlignment="1">
      <alignment horizontal="right" vertical="center" wrapText="1"/>
    </xf>
    <xf numFmtId="49" fontId="17" fillId="5" borderId="1" xfId="0" applyNumberFormat="1" applyFont="1" applyFill="1" applyBorder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169" fontId="9" fillId="2" borderId="1" xfId="14" applyNumberFormat="1" applyFont="1" applyFill="1" applyBorder="1" applyAlignment="1">
      <alignment horizontal="center" vertical="center" wrapText="1" shrinkToFit="1"/>
    </xf>
    <xf numFmtId="169" fontId="9" fillId="4" borderId="1" xfId="14" applyNumberFormat="1" applyFont="1" applyFill="1" applyBorder="1" applyAlignment="1">
      <alignment horizontal="center" vertical="center" wrapText="1" shrinkToFit="1"/>
    </xf>
    <xf numFmtId="167" fontId="9" fillId="2" borderId="1" xfId="14" applyNumberFormat="1" applyFont="1" applyFill="1" applyBorder="1" applyAlignment="1">
      <alignment horizontal="center" vertical="center" wrapText="1" shrinkToFit="1"/>
    </xf>
    <xf numFmtId="167" fontId="9" fillId="4" borderId="1" xfId="14" applyNumberFormat="1" applyFont="1" applyFill="1" applyBorder="1" applyAlignment="1">
      <alignment horizontal="center" vertical="center" wrapText="1" shrinkToFit="1"/>
    </xf>
    <xf numFmtId="167" fontId="9" fillId="4" borderId="3" xfId="14" applyNumberFormat="1" applyFont="1" applyFill="1" applyBorder="1" applyAlignment="1">
      <alignment horizontal="center" vertical="center" wrapText="1" shrinkToFit="1"/>
    </xf>
    <xf numFmtId="167" fontId="9" fillId="2" borderId="3" xfId="14" applyNumberFormat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1" fillId="2" borderId="3" xfId="2" applyFont="1" applyFill="1" applyBorder="1" applyAlignment="1">
      <alignment horizontal="right" vertical="center" readingOrder="2"/>
    </xf>
    <xf numFmtId="0" fontId="8" fillId="3" borderId="8" xfId="4" applyFont="1" applyFill="1" applyBorder="1" applyAlignment="1">
      <alignment horizontal="center" vertical="center" shrinkToFit="1" readingOrder="2"/>
    </xf>
    <xf numFmtId="0" fontId="11" fillId="2" borderId="10" xfId="7" applyFont="1" applyFill="1" applyBorder="1" applyAlignment="1">
      <alignment horizontal="right" vertical="center" readingOrder="2"/>
    </xf>
    <xf numFmtId="0" fontId="11" fillId="2" borderId="3" xfId="16" applyFont="1" applyFill="1" applyBorder="1" applyAlignment="1">
      <alignment horizontal="right" vertical="center"/>
    </xf>
    <xf numFmtId="0" fontId="11" fillId="2" borderId="3" xfId="16" applyFont="1" applyFill="1" applyBorder="1" applyAlignment="1">
      <alignment horizontal="right" vertical="center" readingOrder="2"/>
    </xf>
    <xf numFmtId="9" fontId="0" fillId="0" borderId="0" xfId="15" applyFont="1"/>
    <xf numFmtId="168" fontId="0" fillId="0" borderId="0" xfId="15" applyNumberFormat="1" applyFont="1"/>
    <xf numFmtId="169" fontId="9" fillId="4" borderId="3" xfId="14" applyNumberFormat="1" applyFont="1" applyFill="1" applyBorder="1" applyAlignment="1">
      <alignment horizontal="center" vertical="center" wrapText="1" shrinkToFit="1"/>
    </xf>
    <xf numFmtId="169" fontId="9" fillId="2" borderId="3" xfId="14" applyNumberFormat="1" applyFont="1" applyFill="1" applyBorder="1" applyAlignment="1">
      <alignment horizontal="center" vertical="center" wrapText="1" shrinkToFit="1"/>
    </xf>
    <xf numFmtId="164" fontId="9" fillId="2" borderId="1" xfId="14" applyFont="1" applyFill="1" applyBorder="1" applyAlignment="1">
      <alignment horizontal="center" vertical="center" wrapText="1" shrinkToFit="1"/>
    </xf>
    <xf numFmtId="164" fontId="9" fillId="4" borderId="1" xfId="14" applyFont="1" applyFill="1" applyBorder="1" applyAlignment="1">
      <alignment horizontal="center" vertical="center" wrapText="1" shrinkToFit="1"/>
    </xf>
    <xf numFmtId="166" fontId="8" fillId="3" borderId="10" xfId="14" applyNumberFormat="1" applyFont="1" applyFill="1" applyBorder="1" applyAlignment="1">
      <alignment horizontal="center" vertical="center" shrinkToFit="1" readingOrder="1"/>
    </xf>
    <xf numFmtId="166" fontId="8" fillId="3" borderId="7" xfId="14" applyNumberFormat="1" applyFont="1" applyFill="1" applyBorder="1" applyAlignment="1">
      <alignment horizontal="center" vertical="center" shrinkToFit="1" readingOrder="1"/>
    </xf>
    <xf numFmtId="166" fontId="8" fillId="3" borderId="8" xfId="14" applyNumberFormat="1" applyFont="1" applyFill="1" applyBorder="1" applyAlignment="1">
      <alignment horizontal="center" vertical="center" shrinkToFit="1" readingOrder="1"/>
    </xf>
    <xf numFmtId="0" fontId="8" fillId="3" borderId="10" xfId="4" applyFont="1" applyFill="1" applyBorder="1" applyAlignment="1">
      <alignment horizontal="center" vertical="center" shrinkToFit="1" readingOrder="1"/>
    </xf>
    <xf numFmtId="164" fontId="0" fillId="0" borderId="0" xfId="14" applyFont="1"/>
    <xf numFmtId="168" fontId="5" fillId="2" borderId="0" xfId="15" applyNumberFormat="1" applyFont="1" applyFill="1" applyAlignment="1">
      <alignment vertical="center" wrapText="1"/>
    </xf>
    <xf numFmtId="37" fontId="9" fillId="2" borderId="15" xfId="14" applyNumberFormat="1" applyFont="1" applyFill="1" applyBorder="1" applyAlignment="1">
      <alignment horizontal="center" vertical="center" wrapText="1" shrinkToFit="1"/>
    </xf>
    <xf numFmtId="166" fontId="8" fillId="3" borderId="16" xfId="14" applyNumberFormat="1" applyFont="1" applyFill="1" applyBorder="1" applyAlignment="1">
      <alignment horizontal="center" vertical="center" shrinkToFit="1" readingOrder="1"/>
    </xf>
    <xf numFmtId="166" fontId="8" fillId="3" borderId="17" xfId="14" applyNumberFormat="1" applyFont="1" applyFill="1" applyBorder="1" applyAlignment="1">
      <alignment horizontal="center" vertical="center" shrinkToFit="1" readingOrder="1"/>
    </xf>
    <xf numFmtId="166" fontId="8" fillId="3" borderId="18" xfId="14" applyNumberFormat="1" applyFont="1" applyFill="1" applyBorder="1" applyAlignment="1">
      <alignment horizontal="center" vertical="center" shrinkToFit="1" readingOrder="1"/>
    </xf>
    <xf numFmtId="3" fontId="9" fillId="2" borderId="0" xfId="6" applyNumberFormat="1" applyFont="1" applyFill="1" applyBorder="1" applyAlignment="1">
      <alignment horizontal="left" vertical="center" wrapText="1" shrinkToFit="1"/>
    </xf>
    <xf numFmtId="0" fontId="8" fillId="3" borderId="16" xfId="4" applyFont="1" applyFill="1" applyBorder="1" applyAlignment="1">
      <alignment horizontal="center" vertical="center" shrinkToFit="1" readingOrder="1"/>
    </xf>
    <xf numFmtId="0" fontId="8" fillId="3" borderId="16" xfId="4" applyFont="1" applyFill="1" applyBorder="1" applyAlignment="1">
      <alignment horizontal="center" vertical="center" shrinkToFit="1" readingOrder="2"/>
    </xf>
    <xf numFmtId="0" fontId="8" fillId="3" borderId="22" xfId="4" applyFont="1" applyFill="1" applyBorder="1" applyAlignment="1">
      <alignment horizontal="center" vertical="center" shrinkToFit="1" readingOrder="1"/>
    </xf>
    <xf numFmtId="166" fontId="8" fillId="3" borderId="21" xfId="14" applyNumberFormat="1" applyFont="1" applyFill="1" applyBorder="1" applyAlignment="1">
      <alignment horizontal="center" vertical="center" shrinkToFit="1" readingOrder="1"/>
    </xf>
    <xf numFmtId="164" fontId="0" fillId="0" borderId="0" xfId="0" applyNumberFormat="1"/>
    <xf numFmtId="0" fontId="11" fillId="2" borderId="1" xfId="2" applyFont="1" applyFill="1" applyBorder="1" applyAlignment="1">
      <alignment vertical="center"/>
    </xf>
    <xf numFmtId="0" fontId="8" fillId="3" borderId="11" xfId="4" applyFont="1" applyFill="1" applyBorder="1" applyAlignment="1">
      <alignment horizontal="center" vertical="center" shrinkToFit="1" readingOrder="1"/>
    </xf>
    <xf numFmtId="0" fontId="8" fillId="3" borderId="18" xfId="4" applyFont="1" applyFill="1" applyBorder="1" applyAlignment="1">
      <alignment horizontal="center" vertical="center" shrinkToFit="1" readingOrder="1"/>
    </xf>
    <xf numFmtId="0" fontId="8" fillId="3" borderId="11" xfId="4" applyFont="1" applyFill="1" applyBorder="1" applyAlignment="1">
      <alignment horizontal="center" vertical="center" shrinkToFit="1" readingOrder="2"/>
    </xf>
    <xf numFmtId="0" fontId="8" fillId="3" borderId="6" xfId="4" applyFont="1" applyFill="1" applyBorder="1" applyAlignment="1">
      <alignment horizontal="center" vertical="center" shrinkToFit="1" readingOrder="1"/>
    </xf>
    <xf numFmtId="168" fontId="11" fillId="0" borderId="1" xfId="15" applyNumberFormat="1" applyFont="1" applyBorder="1" applyAlignment="1">
      <alignment vertical="center"/>
    </xf>
    <xf numFmtId="37" fontId="11" fillId="2" borderId="0" xfId="7" applyNumberFormat="1" applyFont="1" applyFill="1" applyAlignment="1">
      <alignment horizontal="right" vertical="center"/>
    </xf>
    <xf numFmtId="9" fontId="12" fillId="0" borderId="2" xfId="15" applyFont="1" applyBorder="1" applyAlignment="1">
      <alignment vertical="center"/>
    </xf>
    <xf numFmtId="0" fontId="5" fillId="2" borderId="0" xfId="13" applyFont="1" applyFill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164" fontId="9" fillId="2" borderId="11" xfId="14" applyFont="1" applyFill="1" applyBorder="1" applyAlignment="1">
      <alignment horizontal="center" vertical="center" wrapText="1" shrinkToFit="1"/>
    </xf>
    <xf numFmtId="9" fontId="11" fillId="2" borderId="0" xfId="15" applyFont="1" applyFill="1" applyAlignment="1">
      <alignment horizontal="right" vertical="center"/>
    </xf>
    <xf numFmtId="37" fontId="11" fillId="2" borderId="4" xfId="2" applyNumberFormat="1" applyFont="1" applyFill="1" applyBorder="1" applyAlignment="1">
      <alignment horizontal="right" vertical="center"/>
    </xf>
    <xf numFmtId="0" fontId="19" fillId="2" borderId="2" xfId="1" applyFont="1" applyFill="1" applyBorder="1" applyAlignment="1">
      <alignment horizontal="left" vertical="center"/>
    </xf>
    <xf numFmtId="2" fontId="0" fillId="0" borderId="0" xfId="0" applyNumberFormat="1"/>
    <xf numFmtId="2" fontId="0" fillId="0" borderId="0" xfId="15" applyNumberFormat="1" applyFont="1"/>
    <xf numFmtId="0" fontId="0" fillId="2" borderId="1" xfId="0" applyFill="1" applyBorder="1" applyAlignment="1">
      <alignment vertical="center"/>
    </xf>
    <xf numFmtId="166" fontId="8" fillId="3" borderId="2" xfId="14" applyNumberFormat="1" applyFont="1" applyFill="1" applyBorder="1" applyAlignment="1">
      <alignment horizontal="center" vertical="center" shrinkToFit="1" readingOrder="1"/>
    </xf>
    <xf numFmtId="166" fontId="9" fillId="2" borderId="3" xfId="14" applyNumberFormat="1" applyFont="1" applyFill="1" applyBorder="1" applyAlignment="1">
      <alignment horizontal="center" vertical="center" wrapText="1" shrinkToFit="1"/>
    </xf>
    <xf numFmtId="166" fontId="9" fillId="4" borderId="3" xfId="14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8" fillId="3" borderId="24" xfId="4" applyFont="1" applyFill="1" applyBorder="1" applyAlignment="1">
      <alignment horizontal="center" vertical="center" shrinkToFit="1" readingOrder="2"/>
    </xf>
    <xf numFmtId="0" fontId="5" fillId="2" borderId="0" xfId="13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68" fontId="6" fillId="2" borderId="0" xfId="15" applyNumberFormat="1" applyFill="1"/>
    <xf numFmtId="166" fontId="5" fillId="2" borderId="0" xfId="13" applyNumberFormat="1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8" fillId="3" borderId="22" xfId="4" applyFont="1" applyFill="1" applyBorder="1" applyAlignment="1">
      <alignment horizontal="center" vertical="center" shrinkToFit="1" readingOrder="2"/>
    </xf>
    <xf numFmtId="166" fontId="8" fillId="3" borderId="1" xfId="14" applyNumberFormat="1" applyFont="1" applyFill="1" applyBorder="1" applyAlignment="1">
      <alignment horizontal="center" vertical="center" shrinkToFit="1" readingOrder="2"/>
    </xf>
    <xf numFmtId="0" fontId="11" fillId="2" borderId="4" xfId="16" applyFont="1" applyFill="1" applyBorder="1" applyAlignment="1">
      <alignment horizontal="right" vertical="center"/>
    </xf>
    <xf numFmtId="37" fontId="11" fillId="2" borderId="4" xfId="16" applyNumberFormat="1" applyFont="1" applyFill="1" applyBorder="1" applyAlignment="1">
      <alignment horizontal="right" vertical="center"/>
    </xf>
    <xf numFmtId="0" fontId="11" fillId="2" borderId="1" xfId="16" applyFont="1" applyFill="1" applyBorder="1" applyAlignment="1">
      <alignment vertical="center"/>
    </xf>
    <xf numFmtId="169" fontId="8" fillId="3" borderId="1" xfId="14" applyNumberFormat="1" applyFont="1" applyFill="1" applyBorder="1" applyAlignment="1">
      <alignment horizontal="center" vertical="center" wrapText="1" shrinkToFit="1" readingOrder="1"/>
    </xf>
    <xf numFmtId="0" fontId="8" fillId="3" borderId="27" xfId="4" applyFont="1" applyFill="1" applyBorder="1" applyAlignment="1">
      <alignment horizontal="center" vertical="center" shrinkToFit="1" readingOrder="1"/>
    </xf>
    <xf numFmtId="0" fontId="8" fillId="3" borderId="19" xfId="4" applyFont="1" applyFill="1" applyBorder="1" applyAlignment="1">
      <alignment horizontal="center" vertical="center" shrinkToFit="1" readingOrder="1"/>
    </xf>
    <xf numFmtId="0" fontId="11" fillId="2" borderId="3" xfId="7" applyFont="1" applyFill="1" applyBorder="1" applyAlignment="1">
      <alignment horizontal="right" vertical="center"/>
    </xf>
    <xf numFmtId="168" fontId="9" fillId="2" borderId="3" xfId="15" applyNumberFormat="1" applyFont="1" applyFill="1" applyBorder="1" applyAlignment="1">
      <alignment horizontal="center" vertical="center" wrapText="1" shrinkToFit="1"/>
    </xf>
    <xf numFmtId="168" fontId="9" fillId="4" borderId="3" xfId="15" applyNumberFormat="1" applyFont="1" applyFill="1" applyBorder="1" applyAlignment="1">
      <alignment horizontal="center" vertical="center" wrapText="1" shrinkToFit="1"/>
    </xf>
    <xf numFmtId="168" fontId="11" fillId="2" borderId="0" xfId="15" applyNumberFormat="1" applyFon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19" fillId="0" borderId="2" xfId="1" applyFont="1" applyBorder="1" applyAlignment="1">
      <alignment horizontal="left" vertical="center"/>
    </xf>
    <xf numFmtId="164" fontId="8" fillId="3" borderId="1" xfId="14" applyFont="1" applyFill="1" applyBorder="1" applyAlignment="1">
      <alignment horizontal="center" vertical="center" wrapText="1" shrinkToFit="1" readingOrder="1"/>
    </xf>
    <xf numFmtId="0" fontId="19" fillId="0" borderId="2" xfId="1" applyFont="1" applyBorder="1" applyAlignment="1">
      <alignment horizontal="left" vertical="center"/>
    </xf>
    <xf numFmtId="0" fontId="19" fillId="0" borderId="12" xfId="1" applyFont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5" fillId="2" borderId="6" xfId="13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2" borderId="0" xfId="1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center" vertical="center" shrinkToFit="1" readingOrder="1"/>
    </xf>
    <xf numFmtId="0" fontId="11" fillId="0" borderId="3" xfId="7" applyFont="1" applyBorder="1" applyAlignment="1">
      <alignment horizontal="right" vertical="center"/>
    </xf>
    <xf numFmtId="0" fontId="11" fillId="0" borderId="4" xfId="7" applyFont="1" applyBorder="1" applyAlignment="1">
      <alignment horizontal="right" vertical="center"/>
    </xf>
    <xf numFmtId="0" fontId="5" fillId="2" borderId="10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shrinkToFit="1" readingOrder="1"/>
    </xf>
    <xf numFmtId="0" fontId="8" fillId="3" borderId="11" xfId="4" applyFont="1" applyFill="1" applyBorder="1" applyAlignment="1">
      <alignment horizontal="center" vertical="center" shrinkToFit="1" readingOrder="1"/>
    </xf>
    <xf numFmtId="0" fontId="8" fillId="3" borderId="8" xfId="4" applyFont="1" applyFill="1" applyBorder="1" applyAlignment="1">
      <alignment horizontal="center" vertical="center" shrinkToFit="1" readingOrder="1"/>
    </xf>
    <xf numFmtId="0" fontId="8" fillId="3" borderId="17" xfId="4" applyFont="1" applyFill="1" applyBorder="1" applyAlignment="1">
      <alignment horizontal="center" vertical="center" shrinkToFit="1" readingOrder="1"/>
    </xf>
    <xf numFmtId="0" fontId="8" fillId="3" borderId="3" xfId="4" applyFont="1" applyFill="1" applyBorder="1" applyAlignment="1">
      <alignment horizontal="center" vertical="center" shrinkToFit="1" readingOrder="1"/>
    </xf>
    <xf numFmtId="0" fontId="8" fillId="3" borderId="4" xfId="4" applyFont="1" applyFill="1" applyBorder="1" applyAlignment="1">
      <alignment horizontal="center" vertical="center" shrinkToFit="1" readingOrder="1"/>
    </xf>
    <xf numFmtId="0" fontId="8" fillId="3" borderId="5" xfId="4" applyFont="1" applyFill="1" applyBorder="1" applyAlignment="1">
      <alignment horizontal="center" vertical="center" shrinkToFit="1" readingOrder="1"/>
    </xf>
    <xf numFmtId="0" fontId="5" fillId="2" borderId="2" xfId="4" applyFont="1" applyFill="1" applyBorder="1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11" fillId="2" borderId="3" xfId="7" applyFont="1" applyFill="1" applyBorder="1" applyAlignment="1">
      <alignment horizontal="right" vertical="center"/>
    </xf>
    <xf numFmtId="0" fontId="11" fillId="2" borderId="4" xfId="7" applyFont="1" applyFill="1" applyBorder="1" applyAlignment="1">
      <alignment horizontal="right" vertical="center"/>
    </xf>
    <xf numFmtId="0" fontId="11" fillId="2" borderId="2" xfId="7" applyFont="1" applyFill="1" applyBorder="1" applyAlignment="1">
      <alignment horizontal="right" vertical="center"/>
    </xf>
    <xf numFmtId="0" fontId="11" fillId="2" borderId="0" xfId="7" applyFont="1" applyFill="1" applyAlignment="1">
      <alignment horizontal="right" vertical="center"/>
    </xf>
    <xf numFmtId="166" fontId="8" fillId="3" borderId="7" xfId="14" applyNumberFormat="1" applyFont="1" applyFill="1" applyBorder="1" applyAlignment="1">
      <alignment horizontal="center" vertical="center" shrinkToFit="1" readingOrder="1"/>
    </xf>
    <xf numFmtId="166" fontId="8" fillId="3" borderId="17" xfId="14" applyNumberFormat="1" applyFont="1" applyFill="1" applyBorder="1" applyAlignment="1">
      <alignment horizontal="center" vertical="center" shrinkToFit="1" readingOrder="1"/>
    </xf>
    <xf numFmtId="166" fontId="8" fillId="3" borderId="1" xfId="14" applyNumberFormat="1" applyFont="1" applyFill="1" applyBorder="1" applyAlignment="1">
      <alignment horizontal="center" vertical="center" shrinkToFit="1" readingOrder="1"/>
    </xf>
    <xf numFmtId="166" fontId="8" fillId="3" borderId="3" xfId="14" applyNumberFormat="1" applyFont="1" applyFill="1" applyBorder="1" applyAlignment="1">
      <alignment horizontal="center" vertical="center" shrinkToFit="1" readingOrder="1"/>
    </xf>
    <xf numFmtId="166" fontId="8" fillId="3" borderId="4" xfId="14" applyNumberFormat="1" applyFont="1" applyFill="1" applyBorder="1" applyAlignment="1">
      <alignment horizontal="center" vertical="center" shrinkToFit="1" readingOrder="1"/>
    </xf>
    <xf numFmtId="166" fontId="8" fillId="3" borderId="5" xfId="14" applyNumberFormat="1" applyFont="1" applyFill="1" applyBorder="1" applyAlignment="1">
      <alignment horizontal="center" vertical="center" shrinkToFit="1" readingOrder="1"/>
    </xf>
    <xf numFmtId="0" fontId="11" fillId="2" borderId="9" xfId="7" applyFont="1" applyFill="1" applyBorder="1" applyAlignment="1">
      <alignment horizontal="right" vertical="center"/>
    </xf>
    <xf numFmtId="0" fontId="11" fillId="2" borderId="26" xfId="7" applyFont="1" applyFill="1" applyBorder="1" applyAlignment="1">
      <alignment horizontal="right" vertical="center"/>
    </xf>
    <xf numFmtId="166" fontId="8" fillId="3" borderId="10" xfId="14" applyNumberFormat="1" applyFont="1" applyFill="1" applyBorder="1" applyAlignment="1">
      <alignment horizontal="center" vertical="center" shrinkToFit="1" readingOrder="1"/>
    </xf>
    <xf numFmtId="166" fontId="8" fillId="3" borderId="6" xfId="14" applyNumberFormat="1" applyFont="1" applyFill="1" applyBorder="1" applyAlignment="1">
      <alignment horizontal="center" vertical="center" shrinkToFit="1" readingOrder="1"/>
    </xf>
    <xf numFmtId="0" fontId="8" fillId="3" borderId="2" xfId="4" applyFont="1" applyFill="1" applyBorder="1" applyAlignment="1">
      <alignment horizontal="center" vertical="center" shrinkToFit="1" readingOrder="1"/>
    </xf>
    <xf numFmtId="0" fontId="8" fillId="3" borderId="10" xfId="4" applyFont="1" applyFill="1" applyBorder="1" applyAlignment="1">
      <alignment horizontal="center" vertical="center" shrinkToFit="1" readingOrder="1"/>
    </xf>
    <xf numFmtId="0" fontId="8" fillId="3" borderId="6" xfId="4" applyFont="1" applyFill="1" applyBorder="1" applyAlignment="1">
      <alignment horizontal="center" vertical="center" shrinkToFit="1" readingOrder="1"/>
    </xf>
    <xf numFmtId="0" fontId="8" fillId="3" borderId="24" xfId="4" applyFont="1" applyFill="1" applyBorder="1" applyAlignment="1">
      <alignment horizontal="center" vertical="center" shrinkToFit="1" readingOrder="1"/>
    </xf>
    <xf numFmtId="0" fontId="8" fillId="3" borderId="25" xfId="4" applyFont="1" applyFill="1" applyBorder="1" applyAlignment="1">
      <alignment horizontal="center" vertical="center" shrinkToFit="1" readingOrder="1"/>
    </xf>
    <xf numFmtId="0" fontId="8" fillId="3" borderId="12" xfId="4" applyFont="1" applyFill="1" applyBorder="1" applyAlignment="1">
      <alignment horizontal="center" vertical="center" shrinkToFit="1" readingOrder="1"/>
    </xf>
    <xf numFmtId="0" fontId="8" fillId="3" borderId="0" xfId="4" applyFont="1" applyFill="1" applyAlignment="1">
      <alignment horizontal="center" vertical="center" shrinkToFit="1" readingOrder="1"/>
    </xf>
    <xf numFmtId="37" fontId="8" fillId="3" borderId="3" xfId="14" applyNumberFormat="1" applyFont="1" applyFill="1" applyBorder="1" applyAlignment="1">
      <alignment horizontal="center" vertical="center" shrinkToFit="1" readingOrder="1"/>
    </xf>
    <xf numFmtId="37" fontId="8" fillId="3" borderId="4" xfId="14" applyNumberFormat="1" applyFont="1" applyFill="1" applyBorder="1" applyAlignment="1">
      <alignment horizontal="center" vertical="center" shrinkToFit="1" readingOrder="1"/>
    </xf>
    <xf numFmtId="0" fontId="5" fillId="0" borderId="2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37" fontId="8" fillId="3" borderId="5" xfId="14" applyNumberFormat="1" applyFont="1" applyFill="1" applyBorder="1" applyAlignment="1">
      <alignment horizontal="center" vertical="center" shrinkToFit="1" readingOrder="1"/>
    </xf>
    <xf numFmtId="166" fontId="9" fillId="4" borderId="3" xfId="14" applyNumberFormat="1" applyFont="1" applyFill="1" applyBorder="1" applyAlignment="1">
      <alignment horizontal="center" vertical="center" wrapText="1" shrinkToFit="1"/>
    </xf>
    <xf numFmtId="166" fontId="9" fillId="4" borderId="5" xfId="14" applyNumberFormat="1" applyFont="1" applyFill="1" applyBorder="1" applyAlignment="1">
      <alignment horizontal="center" vertical="center" wrapText="1" shrinkToFit="1"/>
    </xf>
    <xf numFmtId="166" fontId="9" fillId="2" borderId="3" xfId="14" applyNumberFormat="1" applyFont="1" applyFill="1" applyBorder="1" applyAlignment="1">
      <alignment horizontal="center" vertical="center" wrapText="1" shrinkToFit="1"/>
    </xf>
    <xf numFmtId="166" fontId="9" fillId="2" borderId="5" xfId="14" applyNumberFormat="1" applyFont="1" applyFill="1" applyBorder="1" applyAlignment="1">
      <alignment horizontal="center" vertical="center" wrapText="1" shrinkToFit="1"/>
    </xf>
    <xf numFmtId="166" fontId="8" fillId="3" borderId="24" xfId="14" applyNumberFormat="1" applyFont="1" applyFill="1" applyBorder="1" applyAlignment="1">
      <alignment horizontal="center" vertical="center" shrinkToFit="1" readingOrder="1"/>
    </xf>
    <xf numFmtId="166" fontId="8" fillId="3" borderId="22" xfId="14" applyNumberFormat="1" applyFont="1" applyFill="1" applyBorder="1" applyAlignment="1">
      <alignment horizontal="center" vertical="center" shrinkToFit="1" readingOrder="1"/>
    </xf>
    <xf numFmtId="166" fontId="8" fillId="3" borderId="19" xfId="14" applyNumberFormat="1" applyFont="1" applyFill="1" applyBorder="1" applyAlignment="1">
      <alignment horizontal="center" vertical="center" shrinkToFit="1" readingOrder="1"/>
    </xf>
    <xf numFmtId="166" fontId="8" fillId="3" borderId="20" xfId="14" applyNumberFormat="1" applyFont="1" applyFill="1" applyBorder="1" applyAlignment="1">
      <alignment horizontal="center" vertical="center" shrinkToFit="1" readingOrder="1"/>
    </xf>
    <xf numFmtId="0" fontId="8" fillId="3" borderId="2" xfId="4" applyFont="1" applyFill="1" applyBorder="1" applyAlignment="1">
      <alignment horizontal="center" vertical="center" wrapText="1" shrinkToFit="1" readingOrder="1"/>
    </xf>
    <xf numFmtId="0" fontId="8" fillId="3" borderId="23" xfId="4" applyFont="1" applyFill="1" applyBorder="1" applyAlignment="1">
      <alignment horizontal="center" vertical="center" wrapText="1" shrinkToFit="1" readingOrder="1"/>
    </xf>
    <xf numFmtId="0" fontId="19" fillId="2" borderId="2" xfId="1" applyFont="1" applyFill="1" applyBorder="1" applyAlignment="1">
      <alignment horizontal="left" vertical="center"/>
    </xf>
    <xf numFmtId="0" fontId="19" fillId="2" borderId="12" xfId="1" applyFont="1" applyFill="1" applyBorder="1" applyAlignment="1">
      <alignment horizontal="left" vertical="center"/>
    </xf>
    <xf numFmtId="0" fontId="8" fillId="3" borderId="9" xfId="4" applyFont="1" applyFill="1" applyBorder="1" applyAlignment="1">
      <alignment horizontal="center" vertical="center" shrinkToFit="1" readingOrder="1"/>
    </xf>
    <xf numFmtId="0" fontId="8" fillId="3" borderId="13" xfId="4" applyFont="1" applyFill="1" applyBorder="1" applyAlignment="1">
      <alignment horizontal="center" vertical="center" shrinkToFit="1" readingOrder="1"/>
    </xf>
    <xf numFmtId="0" fontId="8" fillId="3" borderId="14" xfId="4" applyFont="1" applyFill="1" applyBorder="1" applyAlignment="1">
      <alignment horizontal="center" vertical="center" shrinkToFit="1" readingOrder="1"/>
    </xf>
    <xf numFmtId="0" fontId="8" fillId="3" borderId="7" xfId="4" applyFont="1" applyFill="1" applyBorder="1" applyAlignment="1">
      <alignment horizontal="center" vertical="center" wrapText="1" shrinkToFit="1" readingOrder="1"/>
    </xf>
    <xf numFmtId="0" fontId="8" fillId="3" borderId="17" xfId="4" applyFont="1" applyFill="1" applyBorder="1" applyAlignment="1">
      <alignment horizontal="center" vertical="center" wrapText="1" shrinkToFit="1" readingOrder="1"/>
    </xf>
    <xf numFmtId="0" fontId="8" fillId="3" borderId="7" xfId="4" applyFont="1" applyFill="1" applyBorder="1" applyAlignment="1">
      <alignment horizontal="center" vertical="center" wrapText="1" shrinkToFit="1" readingOrder="2"/>
    </xf>
    <xf numFmtId="0" fontId="8" fillId="3" borderId="17" xfId="4" applyFont="1" applyFill="1" applyBorder="1" applyAlignment="1">
      <alignment horizontal="center" vertical="center" wrapText="1" shrinkToFit="1" readingOrder="2"/>
    </xf>
  </cellXfs>
  <cellStyles count="17">
    <cellStyle name="Comma" xfId="14" builtinId="3"/>
    <cellStyle name="Comma 2" xfId="9" xr:uid="{BB3F67E9-12C2-4856-9026-4111926484B8}"/>
    <cellStyle name="Comma 2 7 2 2" xfId="6" xr:uid="{B5FE5BAF-7297-43FD-8A0A-473AD1801DD0}"/>
    <cellStyle name="Comma 3" xfId="11" xr:uid="{A2CAB655-889B-4B68-AC93-95354CDA49EE}"/>
    <cellStyle name="Normal 2" xfId="7" xr:uid="{AFB6A48D-D3D1-436F-9239-AAB1EC4327C8}"/>
    <cellStyle name="Normal 2 2" xfId="5" xr:uid="{05C2014B-10EE-4A9E-AD23-2F06FE888E0A}"/>
    <cellStyle name="Normal 2 2 2" xfId="8" xr:uid="{CD028D1B-0E51-4179-8182-B448ED1796D3}"/>
    <cellStyle name="Normal 2 4" xfId="13" xr:uid="{3C2F8F45-90F0-4723-8069-9D7FCC22EAA4}"/>
    <cellStyle name="Normal 2 4 2 2" xfId="2" xr:uid="{D37C2E5C-FFE0-4E5E-BC0C-FDC40A20F2B6}"/>
    <cellStyle name="Normal 2 4 2 2 2" xfId="16" xr:uid="{E0BB9009-7C6E-4005-87D3-A14B63300943}"/>
    <cellStyle name="Normal 4" xfId="3" xr:uid="{E4691F86-FDA1-4CA8-8038-B55D55E8992D}"/>
    <cellStyle name="Percent" xfId="15" builtinId="5"/>
    <cellStyle name="ارتباط تشعبي" xfId="1" builtinId="8"/>
    <cellStyle name="ارتباط تشعبي 2" xfId="12" xr:uid="{1D8E0B95-C05B-4C42-A98F-35C4AE8F8BF2}"/>
    <cellStyle name="عادي" xfId="0" builtinId="0"/>
    <cellStyle name="عادي 2" xfId="10" xr:uid="{D7DAAC65-0E31-43B7-8B27-D080453B8262}"/>
    <cellStyle name="عادي 2 3 2 2" xfId="4" xr:uid="{A86C36EF-2E5D-4028-A151-F3218CB0FCD7}"/>
  </cellStyles>
  <dxfs count="0"/>
  <tableStyles count="0" defaultTableStyle="TableStyleMedium2" defaultPivotStyle="PivotStyleLight16"/>
  <colors>
    <mruColors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184731" cy="254557"/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EC16CF1E-9E51-4009-832D-88A2143A17B0}"/>
            </a:ext>
          </a:extLst>
        </xdr:cNvPr>
        <xdr:cNvSpPr txBox="1"/>
      </xdr:nvSpPr>
      <xdr:spPr>
        <a:xfrm>
          <a:off x="10299394619" y="14605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en-US"/>
        </a:p>
      </xdr:txBody>
    </xdr:sp>
    <xdr:clientData/>
  </xdr:oneCellAnchor>
  <xdr:twoCellAnchor editAs="oneCell">
    <xdr:from>
      <xdr:col>0</xdr:col>
      <xdr:colOff>35943</xdr:colOff>
      <xdr:row>0</xdr:row>
      <xdr:rowOff>53915</xdr:rowOff>
    </xdr:from>
    <xdr:to>
      <xdr:col>0</xdr:col>
      <xdr:colOff>1639482</xdr:colOff>
      <xdr:row>1</xdr:row>
      <xdr:rowOff>255483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7A94F68E-98A2-4EA6-87E4-CB978AAE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96396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0</xdr:rowOff>
    </xdr:from>
    <xdr:to>
      <xdr:col>1</xdr:col>
      <xdr:colOff>1182</xdr:colOff>
      <xdr:row>1</xdr:row>
      <xdr:rowOff>198393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F08DE1EE-122C-48C5-8318-7B8717BE4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47118" y="53915"/>
          <a:ext cx="1482889" cy="474618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28C86100-9E9A-4A6C-B2E2-5A1F3FD4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47118" y="4219515"/>
          <a:ext cx="1482889" cy="4746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255483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23A9885D-D3E6-44EB-8372-1CA9B94D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662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255483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F25FE2B1-F311-45B9-A445-9275EEDC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8663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9433D5BB-1177-48F1-BA27-0EB659E60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272718" y="53915"/>
          <a:ext cx="1482889" cy="4682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63337897-57F9-4ABF-8467-EAFDFE6E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55168" y="53915"/>
          <a:ext cx="1482889" cy="4682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0</xdr:rowOff>
    </xdr:from>
    <xdr:to>
      <xdr:col>1</xdr:col>
      <xdr:colOff>1182</xdr:colOff>
      <xdr:row>1</xdr:row>
      <xdr:rowOff>207918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ACE9C774-D7DB-4B0D-A34B-8C0CFB3E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48818" y="53915"/>
          <a:ext cx="1482889" cy="474618"/>
        </a:xfrm>
        <a:prstGeom prst="rect">
          <a:avLst/>
        </a:prstGeom>
      </xdr:spPr>
    </xdr:pic>
    <xdr:clientData/>
  </xdr:twoCellAnchor>
  <xdr:oneCellAnchor>
    <xdr:from>
      <xdr:col>0</xdr:col>
      <xdr:colOff>53261</xdr:colOff>
      <xdr:row>0</xdr:row>
      <xdr:rowOff>13506</xdr:rowOff>
    </xdr:from>
    <xdr:ext cx="1483466" cy="473463"/>
    <xdr:pic>
      <xdr:nvPicPr>
        <xdr:cNvPr id="4" name="صورة 4">
          <a:extLst>
            <a:ext uri="{FF2B5EF4-FFF2-40B4-BE49-F238E27FC236}">
              <a16:creationId xmlns:a16="http://schemas.microsoft.com/office/drawing/2014/main" id="{CBFCC453-F649-44B7-B954-F92D68E24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30923" y="2655106"/>
          <a:ext cx="1483466" cy="47346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255483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12B09342-0BA2-41CA-B554-E5AE8897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56126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25CCA69C-9F19-4648-A82D-3727610D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789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581975</xdr:colOff>
      <xdr:row>1</xdr:row>
      <xdr:rowOff>255483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E073EC1C-0132-4FCB-8B80-665BE7C35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789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153582</xdr:colOff>
      <xdr:row>1</xdr:row>
      <xdr:rowOff>255483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CB35BB50-6BEC-43AA-BA38-9FF17E54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2727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0</xdr:col>
      <xdr:colOff>1512482</xdr:colOff>
      <xdr:row>1</xdr:row>
      <xdr:rowOff>255483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593BB462-49B0-4C93-9A99-C8C57701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6471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255483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C3499C67-1142-4294-9823-4CB7EC8F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7891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F3F73346-60A0-4439-B21B-1C2600A3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58268" y="53915"/>
          <a:ext cx="1482889" cy="4746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1182</xdr:colOff>
      <xdr:row>1</xdr:row>
      <xdr:rowOff>258658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8496C83D-2809-41FB-9CAA-794D6023E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50468" y="53915"/>
          <a:ext cx="1482889" cy="47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938B-7F7A-4C13-8335-D84D0B3EE5A2}">
  <dimension ref="A1:D21"/>
  <sheetViews>
    <sheetView showGridLines="0" rightToLeft="1" tabSelected="1" view="pageBreakPreview" zoomScaleNormal="100" zoomScaleSheetLayoutView="100" workbookViewId="0">
      <selection activeCell="D15" sqref="D15"/>
    </sheetView>
  </sheetViews>
  <sheetFormatPr defaultColWidth="9" defaultRowHeight="23.25" customHeight="1"/>
  <cols>
    <col min="1" max="1" width="94.90625" style="82" customWidth="1"/>
    <col min="2" max="2" width="21.54296875" style="5" customWidth="1"/>
    <col min="3" max="3" width="16.1796875" style="5" customWidth="1"/>
    <col min="4" max="4" width="17.453125" style="5" bestFit="1" customWidth="1"/>
    <col min="5" max="5" width="15" style="5" bestFit="1" customWidth="1"/>
    <col min="6" max="6" width="17.453125" style="5" bestFit="1" customWidth="1"/>
    <col min="7" max="11" width="9.1796875" style="5" bestFit="1" customWidth="1"/>
    <col min="12" max="16384" width="9" style="5"/>
  </cols>
  <sheetData>
    <row r="1" spans="1:4" ht="21" customHeight="1">
      <c r="A1" s="116"/>
      <c r="B1" s="117"/>
    </row>
    <row r="2" spans="1:4" ht="21" customHeight="1">
      <c r="A2" s="81"/>
      <c r="B2" s="9"/>
    </row>
    <row r="3" spans="1:4" ht="42.5" customHeight="1">
      <c r="A3" s="120" t="s">
        <v>81</v>
      </c>
      <c r="B3" s="120"/>
    </row>
    <row r="4" spans="1:4" ht="21" customHeight="1">
      <c r="A4" s="118" t="s">
        <v>7</v>
      </c>
      <c r="B4" s="119"/>
    </row>
    <row r="5" spans="1:4" ht="21" customHeight="1">
      <c r="A5" s="6" t="s">
        <v>111</v>
      </c>
      <c r="B5" s="6" t="s">
        <v>3</v>
      </c>
    </row>
    <row r="6" spans="1:4" ht="21" customHeight="1">
      <c r="A6" s="35" t="s">
        <v>108</v>
      </c>
      <c r="B6" s="7" t="s">
        <v>2</v>
      </c>
      <c r="C6" s="121"/>
      <c r="D6" s="122"/>
    </row>
    <row r="7" spans="1:4" ht="21" customHeight="1">
      <c r="A7" s="36" t="s">
        <v>121</v>
      </c>
      <c r="B7" s="8" t="s">
        <v>8</v>
      </c>
    </row>
    <row r="8" spans="1:4" ht="21" customHeight="1">
      <c r="A8" s="35" t="s">
        <v>123</v>
      </c>
      <c r="B8" s="7" t="s">
        <v>9</v>
      </c>
    </row>
    <row r="9" spans="1:4" ht="21" customHeight="1">
      <c r="A9" s="36" t="s">
        <v>85</v>
      </c>
      <c r="B9" s="8" t="s">
        <v>103</v>
      </c>
    </row>
    <row r="10" spans="1:4" ht="21" customHeight="1">
      <c r="A10" s="35" t="s">
        <v>87</v>
      </c>
      <c r="B10" s="7" t="s">
        <v>104</v>
      </c>
    </row>
    <row r="11" spans="1:4" ht="21" customHeight="1">
      <c r="A11" s="6" t="s">
        <v>99</v>
      </c>
      <c r="B11" s="6" t="s">
        <v>3</v>
      </c>
    </row>
    <row r="12" spans="1:4" ht="21" customHeight="1">
      <c r="A12" s="35" t="s">
        <v>133</v>
      </c>
      <c r="B12" s="7" t="s">
        <v>10</v>
      </c>
      <c r="C12" s="121"/>
      <c r="D12" s="122"/>
    </row>
    <row r="13" spans="1:4" ht="21" customHeight="1">
      <c r="A13" s="36" t="s">
        <v>122</v>
      </c>
      <c r="B13" s="8" t="s">
        <v>11</v>
      </c>
    </row>
    <row r="14" spans="1:4" ht="21" customHeight="1">
      <c r="A14" s="35" t="s">
        <v>132</v>
      </c>
      <c r="B14" s="7" t="s">
        <v>105</v>
      </c>
    </row>
    <row r="15" spans="1:4" ht="21" customHeight="1">
      <c r="A15" s="36" t="s">
        <v>134</v>
      </c>
      <c r="B15" s="8" t="s">
        <v>106</v>
      </c>
    </row>
    <row r="16" spans="1:4" ht="21" customHeight="1">
      <c r="A16" s="35" t="s">
        <v>97</v>
      </c>
      <c r="B16" s="7" t="s">
        <v>107</v>
      </c>
    </row>
    <row r="17" spans="1:4" ht="21" customHeight="1">
      <c r="A17" s="6" t="s">
        <v>100</v>
      </c>
      <c r="B17" s="6" t="s">
        <v>3</v>
      </c>
    </row>
    <row r="18" spans="1:4" ht="21" customHeight="1">
      <c r="A18" s="35" t="s">
        <v>130</v>
      </c>
      <c r="B18" s="7" t="s">
        <v>12</v>
      </c>
      <c r="C18" s="121"/>
      <c r="D18" s="122"/>
    </row>
    <row r="19" spans="1:4" ht="23.25" customHeight="1">
      <c r="A19" s="36" t="s">
        <v>131</v>
      </c>
      <c r="B19" s="8" t="s">
        <v>13</v>
      </c>
    </row>
    <row r="20" spans="1:4" ht="18" customHeight="1">
      <c r="A20" s="35" t="s">
        <v>98</v>
      </c>
      <c r="B20" s="7" t="s">
        <v>109</v>
      </c>
    </row>
    <row r="21" spans="1:4" ht="23.25" customHeight="1">
      <c r="A21" s="36" t="s">
        <v>71</v>
      </c>
      <c r="B21" s="8" t="s">
        <v>110</v>
      </c>
    </row>
  </sheetData>
  <mergeCells count="6">
    <mergeCell ref="A1:B1"/>
    <mergeCell ref="A4:B4"/>
    <mergeCell ref="A3:B3"/>
    <mergeCell ref="C6:D6"/>
    <mergeCell ref="C18:D18"/>
    <mergeCell ref="C12:D12"/>
  </mergeCells>
  <phoneticPr fontId="18" type="noConversion"/>
  <hyperlinks>
    <hyperlink ref="A6" location="'1-1'!A1" display="حسابات العرض والاستخدام الكمية للمحاصيل 2023م" xr:uid="{4B3A2045-4457-404C-A1D0-9A0BFA999A9A}"/>
    <hyperlink ref="A9" location="'1-4'!A1" display="العرض المجمع للمحاصيل حسب المتغيرات الاقتصادية 2023م" xr:uid="{178F7EFC-88FC-4F7C-8359-362160975B49}"/>
    <hyperlink ref="A10" location="'1-5'!A1" display="العرض المجمع للمحاصيل حسب المتغيرات البيئية 2023م" xr:uid="{9C3BFE6C-4E56-493C-A952-F2F0CE1074A6}"/>
    <hyperlink ref="A12" location="'2-1'!A1" display="حسابات العرض والاستخدام الكمية للثروة الحيوانية ومنتجاتها 2023م" xr:uid="{EE27E6C6-0F46-489A-99CE-34ABC1DBFCC4}"/>
    <hyperlink ref="A15" location="'2-4'!A1" display="العرض المجمع للثروة الحيوانية ومنتجاتها حسب المتغيرات الاقتصادية 2023م" xr:uid="{38F250B1-FB6D-4D40-8A63-D9377138B7BE}"/>
    <hyperlink ref="A16" location="'2-5'!A1" display="العرض المجمع للثروة الحيوانية حسب المتغيرات البيئية 2023م" xr:uid="{D0E1307B-7DD0-4B98-A0D0-4D356A20B47C}"/>
    <hyperlink ref="A18" location="'3-1'!A1" display="حسابات العرض والاستخدام الكمية للثروة السمكية 2023م" xr:uid="{8BA88174-48B4-433D-AA0F-218F260F823D}"/>
    <hyperlink ref="A20" location="'3-3'!A1" display="العرض المجمع للثروة السمكية حسب المتغيرات الاقتصادية 2023م" xr:uid="{E193F1B2-205E-4D3B-ABA0-4B0FC91F5E7A}"/>
    <hyperlink ref="A21" location="'3-4'!A1" display="العرض المتكامل للثروة السمكية حسب المتغيرات البيئية 2023م" xr:uid="{12663CF0-FAAF-4B85-8867-1C7588B54656}"/>
    <hyperlink ref="A7" location="'1-2'!Print_Area" display="حسابات الأصول للمحاصيل 2023م" xr:uid="{38B78AD3-AF5D-4035-9DA3-7773083B440F}"/>
    <hyperlink ref="A8" location="'1-3'!Print_Area" display="حسابات العرض والاستخدام النقدية للمحاصيل 2023م" xr:uid="{8060FC8D-E1CD-4057-AA06-D712CB54C95C}"/>
    <hyperlink ref="A13" location="'2-2'!Print_Area" display="حسابات الأصول للثروة الحيوانية 2023م" xr:uid="{1ED50D23-CD3F-456D-856C-D78693599AD8}"/>
    <hyperlink ref="A14" location="'2-3'!Print_Area" display="حسابات العرض والاستخدام النقدية للثروة الحيوانية 2023م" xr:uid="{F3E09B49-0F2B-4DA4-911E-9C42BCEBFB77}"/>
    <hyperlink ref="A19" location="'3-2'!Print_Area" display="حساب العرض والاستخدام النقدي للثروة السمكية 2023م" xr:uid="{DACF78B3-3524-4845-B3F9-5F7B660324C8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D392-077B-4998-BEDF-B97C55AC98D8}">
  <dimension ref="A1:E14"/>
  <sheetViews>
    <sheetView rightToLeft="1" view="pageBreakPreview" zoomScaleNormal="100" zoomScaleSheetLayoutView="100" workbookViewId="0"/>
  </sheetViews>
  <sheetFormatPr defaultRowHeight="14.5"/>
  <cols>
    <col min="1" max="2" width="21.7265625" customWidth="1"/>
    <col min="3" max="4" width="18.1796875" customWidth="1"/>
  </cols>
  <sheetData>
    <row r="1" spans="1:5" ht="21" customHeight="1">
      <c r="A1" s="9"/>
      <c r="B1" s="9"/>
      <c r="C1" s="9"/>
      <c r="D1" s="9"/>
    </row>
    <row r="2" spans="1:5" ht="21" customHeight="1">
      <c r="A2" s="9"/>
      <c r="B2" s="9"/>
      <c r="C2" s="9"/>
      <c r="D2" s="9"/>
    </row>
    <row r="3" spans="1:5" ht="21" customHeight="1">
      <c r="A3" s="9"/>
      <c r="B3" s="9"/>
      <c r="C3" s="9"/>
      <c r="D3" s="9"/>
    </row>
    <row r="4" spans="1:5" ht="55" customHeight="1">
      <c r="A4" s="136" t="s">
        <v>134</v>
      </c>
      <c r="B4" s="137"/>
      <c r="C4" s="137"/>
      <c r="D4" s="137"/>
    </row>
    <row r="5" spans="1:5" ht="21" customHeight="1">
      <c r="A5" s="129" t="s">
        <v>4</v>
      </c>
      <c r="B5" s="129" t="s">
        <v>1</v>
      </c>
      <c r="C5" s="150" t="s">
        <v>66</v>
      </c>
      <c r="D5" s="151"/>
    </row>
    <row r="6" spans="1:5" ht="21" customHeight="1">
      <c r="A6" s="130"/>
      <c r="B6" s="130"/>
      <c r="C6" s="58" t="s">
        <v>54</v>
      </c>
      <c r="D6" s="31" t="s">
        <v>53</v>
      </c>
    </row>
    <row r="7" spans="1:5" ht="21" customHeight="1">
      <c r="A7" s="131"/>
      <c r="B7" s="131"/>
      <c r="C7" s="66" t="s">
        <v>90</v>
      </c>
      <c r="D7" s="66" t="s">
        <v>90</v>
      </c>
    </row>
    <row r="8" spans="1:5" ht="21" customHeight="1">
      <c r="A8" s="10" t="s">
        <v>27</v>
      </c>
      <c r="B8" s="10" t="s">
        <v>32</v>
      </c>
      <c r="C8" s="20">
        <v>4000</v>
      </c>
      <c r="D8" s="20">
        <v>3582.1984061877415</v>
      </c>
    </row>
    <row r="9" spans="1:5" ht="21" customHeight="1">
      <c r="A9" s="10" t="s">
        <v>28</v>
      </c>
      <c r="B9" s="10" t="s">
        <v>32</v>
      </c>
      <c r="C9" s="19">
        <v>1500</v>
      </c>
      <c r="D9" s="19">
        <v>481.1157593549969</v>
      </c>
    </row>
    <row r="10" spans="1:5" ht="21" customHeight="1">
      <c r="A10" s="10" t="s">
        <v>30</v>
      </c>
      <c r="B10" s="10" t="s">
        <v>32</v>
      </c>
      <c r="C10" s="20">
        <v>1000</v>
      </c>
      <c r="D10" s="20">
        <v>360.57501332900625</v>
      </c>
      <c r="E10" s="72"/>
    </row>
    <row r="11" spans="1:5" ht="21" customHeight="1">
      <c r="A11" s="10" t="s">
        <v>31</v>
      </c>
      <c r="B11" s="10" t="s">
        <v>32</v>
      </c>
      <c r="C11" s="19">
        <v>6000</v>
      </c>
      <c r="D11" s="19">
        <v>1706.1843009422505</v>
      </c>
    </row>
    <row r="12" spans="1:5" ht="21" customHeight="1">
      <c r="A12" s="10" t="s">
        <v>29</v>
      </c>
      <c r="B12" s="10" t="s">
        <v>67</v>
      </c>
      <c r="C12" s="20">
        <v>8</v>
      </c>
      <c r="D12" s="20">
        <v>11.56167359449924</v>
      </c>
    </row>
    <row r="13" spans="1:5" ht="21" customHeight="1">
      <c r="A13" s="138" t="s">
        <v>82</v>
      </c>
      <c r="B13" s="139"/>
      <c r="C13" s="14"/>
      <c r="D13" s="14"/>
    </row>
    <row r="14" spans="1:5" ht="21" customHeight="1">
      <c r="A14" s="49"/>
      <c r="B14" s="2"/>
      <c r="C14" s="2"/>
      <c r="D14" s="86" t="s">
        <v>0</v>
      </c>
    </row>
  </sheetData>
  <mergeCells count="5">
    <mergeCell ref="A4:D4"/>
    <mergeCell ref="A13:B13"/>
    <mergeCell ref="B5:B7"/>
    <mergeCell ref="A5:A7"/>
    <mergeCell ref="C5:D5"/>
  </mergeCells>
  <hyperlinks>
    <hyperlink ref="D14" location="الفهرس!A1" display="العودة الى الفهرس" xr:uid="{B8C8A235-040A-4127-B6FE-4DFA66F28842}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3803-2F61-4270-BDA5-EE1B3CDA4B60}">
  <dimension ref="A1:C12"/>
  <sheetViews>
    <sheetView rightToLeft="1" view="pageBreakPreview" zoomScale="120" zoomScaleNormal="100" zoomScaleSheetLayoutView="120" workbookViewId="0"/>
  </sheetViews>
  <sheetFormatPr defaultRowHeight="14.5"/>
  <cols>
    <col min="1" max="1" width="21.7265625" customWidth="1"/>
    <col min="2" max="3" width="17.1796875" customWidth="1"/>
  </cols>
  <sheetData>
    <row r="1" spans="1:3" ht="21" customHeight="1">
      <c r="A1" s="9"/>
      <c r="B1" s="9"/>
      <c r="C1" s="9"/>
    </row>
    <row r="2" spans="1:3" ht="21" customHeight="1">
      <c r="A2" s="9"/>
      <c r="B2" s="9"/>
      <c r="C2" s="9"/>
    </row>
    <row r="3" spans="1:3" ht="21" customHeight="1">
      <c r="A3" s="9"/>
      <c r="B3" s="9"/>
      <c r="C3" s="9"/>
    </row>
    <row r="4" spans="1:3" ht="55" customHeight="1">
      <c r="A4" s="136" t="s">
        <v>97</v>
      </c>
      <c r="B4" s="137"/>
      <c r="C4" s="137"/>
    </row>
    <row r="5" spans="1:3" ht="21" customHeight="1">
      <c r="A5" s="129" t="s">
        <v>4</v>
      </c>
      <c r="B5" s="31" t="s">
        <v>68</v>
      </c>
      <c r="C5" s="31" t="s">
        <v>78</v>
      </c>
    </row>
    <row r="6" spans="1:3" ht="21" customHeight="1">
      <c r="A6" s="131"/>
      <c r="B6" s="31" t="s">
        <v>91</v>
      </c>
      <c r="C6" s="31" t="s">
        <v>79</v>
      </c>
    </row>
    <row r="7" spans="1:3" ht="21" customHeight="1">
      <c r="A7" s="10" t="s">
        <v>27</v>
      </c>
      <c r="B7" s="30">
        <v>8022324.7800000003</v>
      </c>
      <c r="C7" s="41">
        <v>19.71</v>
      </c>
    </row>
    <row r="8" spans="1:3" ht="21" customHeight="1">
      <c r="A8" s="10" t="s">
        <v>28</v>
      </c>
      <c r="B8" s="29">
        <v>71949255.885000005</v>
      </c>
      <c r="C8" s="40">
        <v>3.2850000000000001</v>
      </c>
    </row>
    <row r="9" spans="1:3" ht="21" customHeight="1">
      <c r="A9" s="10" t="s">
        <v>30</v>
      </c>
      <c r="B9" s="30">
        <v>18136460.545000002</v>
      </c>
      <c r="C9" s="41">
        <v>2.5550000000000002</v>
      </c>
    </row>
    <row r="10" spans="1:3" ht="21" customHeight="1">
      <c r="A10" s="10" t="s">
        <v>31</v>
      </c>
      <c r="B10" s="29">
        <v>38420255.875</v>
      </c>
      <c r="C10" s="40">
        <v>18.25</v>
      </c>
    </row>
    <row r="11" spans="1:3" ht="21" customHeight="1">
      <c r="A11" s="10" t="s">
        <v>29</v>
      </c>
      <c r="B11" s="30">
        <v>200899729.52437502</v>
      </c>
      <c r="C11" s="41">
        <v>0.16425000000000001</v>
      </c>
    </row>
    <row r="12" spans="1:3" ht="21" customHeight="1">
      <c r="A12" s="50" t="s">
        <v>75</v>
      </c>
      <c r="B12" s="116" t="s">
        <v>0</v>
      </c>
      <c r="C12" s="117"/>
    </row>
  </sheetData>
  <mergeCells count="3">
    <mergeCell ref="B12:C12"/>
    <mergeCell ref="A4:C4"/>
    <mergeCell ref="A5:A6"/>
  </mergeCells>
  <hyperlinks>
    <hyperlink ref="B12" location="الفهرس!A1" display="العودة الى الفهرس" xr:uid="{B45F596C-4217-4E64-915F-5F74D104A0CB}"/>
    <hyperlink ref="B12:C12" location="'الفهرس '!Print_Area" display="العودة الى الفهرس" xr:uid="{4F5D02F5-4BF4-4C1A-9886-93B2F4A7EC39}"/>
  </hyperlinks>
  <pageMargins left="0.7" right="0.7" top="0.75" bottom="0.75" header="0.3" footer="0.3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5E1F-D6E1-411B-8B38-0511FC88BE9A}">
  <dimension ref="A1:K30"/>
  <sheetViews>
    <sheetView rightToLeft="1" view="pageBreakPreview" topLeftCell="G1" zoomScaleNormal="100" zoomScaleSheetLayoutView="100" workbookViewId="0">
      <selection activeCell="H18" sqref="H18"/>
    </sheetView>
  </sheetViews>
  <sheetFormatPr defaultRowHeight="14.5"/>
  <cols>
    <col min="1" max="1" width="21.7265625" customWidth="1"/>
    <col min="2" max="9" width="16.90625" customWidth="1"/>
    <col min="10" max="10" width="16.90625" style="93" customWidth="1"/>
    <col min="11" max="11" width="31.54296875" customWidth="1"/>
  </cols>
  <sheetData>
    <row r="1" spans="1:11" ht="21" customHeight="1">
      <c r="A1" s="9"/>
      <c r="B1" s="9"/>
      <c r="C1" s="9"/>
      <c r="D1" s="9"/>
      <c r="E1" s="9"/>
      <c r="F1" s="9"/>
      <c r="G1" s="1"/>
      <c r="H1" s="1"/>
      <c r="I1" s="2"/>
      <c r="J1" s="94"/>
      <c r="K1" s="2"/>
    </row>
    <row r="2" spans="1:11" ht="21" customHeight="1">
      <c r="A2" s="9"/>
      <c r="B2" s="9"/>
      <c r="C2" s="9"/>
      <c r="D2" s="9"/>
      <c r="E2" s="9"/>
      <c r="F2" s="9"/>
      <c r="G2" s="1"/>
      <c r="H2" s="1"/>
      <c r="I2" s="2"/>
      <c r="J2" s="94"/>
      <c r="K2" s="2"/>
    </row>
    <row r="3" spans="1:11" ht="21" customHeight="1">
      <c r="A3" s="9"/>
      <c r="B3" s="9"/>
      <c r="C3" s="9"/>
      <c r="D3" s="9"/>
      <c r="E3" s="9"/>
      <c r="F3" s="9"/>
      <c r="G3" s="1"/>
      <c r="H3" s="1"/>
      <c r="I3" s="2"/>
      <c r="J3" s="94"/>
      <c r="K3" s="2"/>
    </row>
    <row r="4" spans="1:11" ht="55" customHeight="1">
      <c r="A4" s="136" t="s">
        <v>130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21" customHeight="1">
      <c r="A5" s="129" t="s">
        <v>4</v>
      </c>
      <c r="B5" s="124" t="s">
        <v>25</v>
      </c>
      <c r="C5" s="124"/>
      <c r="D5" s="124"/>
      <c r="E5" s="124"/>
      <c r="F5" s="124"/>
      <c r="G5" s="124" t="s">
        <v>26</v>
      </c>
      <c r="H5" s="124"/>
      <c r="I5" s="124"/>
      <c r="J5" s="133"/>
      <c r="K5" s="172" t="s">
        <v>129</v>
      </c>
    </row>
    <row r="6" spans="1:11" ht="21" customHeight="1">
      <c r="A6" s="130"/>
      <c r="B6" s="22" t="s">
        <v>35</v>
      </c>
      <c r="C6" s="22" t="s">
        <v>61</v>
      </c>
      <c r="D6" s="22" t="s">
        <v>33</v>
      </c>
      <c r="E6" s="22" t="s">
        <v>20</v>
      </c>
      <c r="F6" s="22" t="s">
        <v>117</v>
      </c>
      <c r="G6" s="76" t="s">
        <v>76</v>
      </c>
      <c r="H6" s="76" t="s">
        <v>77</v>
      </c>
      <c r="I6" s="22" t="s">
        <v>23</v>
      </c>
      <c r="J6" s="68" t="s">
        <v>24</v>
      </c>
      <c r="K6" s="173"/>
    </row>
    <row r="7" spans="1:11" ht="21" customHeight="1">
      <c r="A7" s="131"/>
      <c r="B7" s="75" t="s">
        <v>92</v>
      </c>
      <c r="C7" s="75" t="s">
        <v>92</v>
      </c>
      <c r="D7" s="75" t="s">
        <v>92</v>
      </c>
      <c r="E7" s="75" t="s">
        <v>92</v>
      </c>
      <c r="F7" s="75" t="s">
        <v>92</v>
      </c>
      <c r="G7" s="75" t="s">
        <v>92</v>
      </c>
      <c r="H7" s="75" t="s">
        <v>92</v>
      </c>
      <c r="I7" s="75" t="s">
        <v>92</v>
      </c>
      <c r="J7" s="11" t="s">
        <v>92</v>
      </c>
      <c r="K7" s="59" t="s">
        <v>64</v>
      </c>
    </row>
    <row r="8" spans="1:11" ht="21" customHeight="1">
      <c r="A8" s="10" t="s">
        <v>34</v>
      </c>
      <c r="B8" s="20">
        <v>67705</v>
      </c>
      <c r="C8" s="20">
        <v>6995</v>
      </c>
      <c r="D8" s="20">
        <v>139949</v>
      </c>
      <c r="E8" s="20">
        <v>162503.163</v>
      </c>
      <c r="F8" s="21">
        <f>SUM(B8:E8)</f>
        <v>377152.163</v>
      </c>
      <c r="G8" s="20">
        <v>132877.4044</v>
      </c>
      <c r="H8" s="20">
        <v>199316.1066</v>
      </c>
      <c r="I8" s="20">
        <v>44958.652000000002</v>
      </c>
      <c r="J8" s="21">
        <f>G8+I8+H8</f>
        <v>377152.163</v>
      </c>
      <c r="K8" s="41">
        <v>56.913103266492499</v>
      </c>
    </row>
    <row r="9" spans="1:11" ht="21" customHeight="1">
      <c r="A9" s="138" t="s">
        <v>82</v>
      </c>
      <c r="B9" s="139"/>
      <c r="C9" s="99"/>
      <c r="D9" s="9"/>
      <c r="E9" s="9"/>
      <c r="F9" s="9"/>
      <c r="G9" s="9"/>
      <c r="H9" s="9"/>
      <c r="I9" s="9"/>
      <c r="J9" s="96"/>
      <c r="K9" s="2"/>
    </row>
    <row r="10" spans="1:11" ht="21.5" customHeight="1">
      <c r="A10" s="46" t="s">
        <v>75</v>
      </c>
      <c r="B10" s="9"/>
      <c r="C10" s="99"/>
      <c r="D10" s="62"/>
      <c r="E10" s="62"/>
      <c r="F10" s="62"/>
      <c r="G10" s="98"/>
      <c r="H10" s="98"/>
      <c r="I10" s="2"/>
      <c r="J10" s="116" t="s">
        <v>0</v>
      </c>
      <c r="K10" s="117"/>
    </row>
    <row r="13" spans="1:11">
      <c r="E13" s="52"/>
    </row>
    <row r="30" spans="9:10" ht="20.5">
      <c r="I30" s="4"/>
      <c r="J30" s="97"/>
    </row>
  </sheetData>
  <mergeCells count="7">
    <mergeCell ref="A4:K4"/>
    <mergeCell ref="K5:K6"/>
    <mergeCell ref="A5:A7"/>
    <mergeCell ref="A9:B9"/>
    <mergeCell ref="J10:K10"/>
    <mergeCell ref="B5:F5"/>
    <mergeCell ref="G5:J5"/>
  </mergeCells>
  <hyperlinks>
    <hyperlink ref="J10" location="الفهرس!A1" display="العودة الى الفهرس" xr:uid="{449BD9FB-E357-4347-B611-CCF2BD98DDFF}"/>
    <hyperlink ref="J10:K10" location="'الفهرس '!Print_Area" display="العودة الى الفهرس" xr:uid="{8515AC17-3E0F-4159-A09D-8BD5B8013EE8}"/>
  </hyperlinks>
  <pageMargins left="0.7" right="0.7" top="0.75" bottom="0.75" header="0.3" footer="0.3"/>
  <pageSetup paperSize="9" scale="4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80EE-F8DA-49F6-9150-10280E54B64D}">
  <dimension ref="A1:O30"/>
  <sheetViews>
    <sheetView rightToLeft="1" view="pageBreakPreview" topLeftCell="H1" zoomScaleNormal="100" zoomScaleSheetLayoutView="100" workbookViewId="0">
      <selection activeCell="F19" sqref="F19"/>
    </sheetView>
  </sheetViews>
  <sheetFormatPr defaultRowHeight="14.5"/>
  <cols>
    <col min="1" max="1" width="21.7265625" customWidth="1"/>
    <col min="2" max="7" width="10.7265625" customWidth="1"/>
    <col min="8" max="8" width="16.7265625" customWidth="1"/>
    <col min="9" max="9" width="12.26953125" customWidth="1"/>
    <col min="10" max="10" width="10.453125" customWidth="1"/>
    <col min="11" max="11" width="14.1796875" customWidth="1"/>
    <col min="12" max="12" width="10.453125" customWidth="1"/>
    <col min="13" max="13" width="8.81640625" customWidth="1"/>
    <col min="14" max="14" width="17.36328125" customWidth="1"/>
    <col min="15" max="15" width="10" bestFit="1" customWidth="1"/>
  </cols>
  <sheetData>
    <row r="1" spans="1:15" ht="21" customHeight="1">
      <c r="A1" s="9"/>
      <c r="B1" s="9"/>
      <c r="C1" s="9"/>
      <c r="D1" s="9"/>
      <c r="E1" s="9"/>
      <c r="F1" s="9"/>
      <c r="G1" s="9"/>
      <c r="H1" s="9"/>
      <c r="I1" s="1"/>
      <c r="J1" s="1"/>
      <c r="K1" s="2"/>
      <c r="L1" s="2"/>
      <c r="M1" s="2"/>
      <c r="N1" s="2"/>
    </row>
    <row r="2" spans="1:15" ht="21" customHeight="1">
      <c r="A2" s="9"/>
      <c r="B2" s="9"/>
      <c r="C2" s="9"/>
      <c r="D2" s="9"/>
      <c r="E2" s="9"/>
      <c r="F2" s="9"/>
      <c r="G2" s="9"/>
      <c r="H2" s="9"/>
      <c r="I2" s="1"/>
      <c r="J2" s="1"/>
      <c r="K2" s="2"/>
      <c r="L2" s="2"/>
      <c r="M2" s="2"/>
      <c r="N2" s="2"/>
    </row>
    <row r="3" spans="1:15" ht="21" customHeight="1">
      <c r="A3" s="9"/>
      <c r="B3" s="9"/>
      <c r="C3" s="9"/>
      <c r="D3" s="9"/>
      <c r="E3" s="9"/>
      <c r="F3" s="9"/>
      <c r="G3" s="9"/>
      <c r="H3" s="9"/>
      <c r="I3" s="1"/>
      <c r="J3" s="1"/>
      <c r="K3" s="2"/>
      <c r="L3" s="2"/>
      <c r="M3" s="2"/>
      <c r="N3" s="2"/>
    </row>
    <row r="4" spans="1:15" ht="55" customHeight="1">
      <c r="A4" s="136" t="s">
        <v>131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21" customHeight="1">
      <c r="A5" s="129" t="s">
        <v>4</v>
      </c>
      <c r="B5" s="145" t="s">
        <v>25</v>
      </c>
      <c r="C5" s="146"/>
      <c r="D5" s="146"/>
      <c r="E5" s="146"/>
      <c r="F5" s="146"/>
      <c r="G5" s="147"/>
      <c r="H5" s="142" t="s">
        <v>117</v>
      </c>
      <c r="I5" s="145" t="s">
        <v>26</v>
      </c>
      <c r="J5" s="146"/>
      <c r="K5" s="146"/>
      <c r="L5" s="146"/>
      <c r="M5" s="147"/>
      <c r="N5" s="142" t="s">
        <v>24</v>
      </c>
    </row>
    <row r="6" spans="1:15" ht="21" customHeight="1">
      <c r="A6" s="130"/>
      <c r="B6" s="64" t="s">
        <v>54</v>
      </c>
      <c r="C6" s="65" t="s">
        <v>142</v>
      </c>
      <c r="D6" s="64" t="s">
        <v>51</v>
      </c>
      <c r="E6" s="64" t="s">
        <v>52</v>
      </c>
      <c r="F6" s="64" t="s">
        <v>55</v>
      </c>
      <c r="G6" s="64" t="s">
        <v>56</v>
      </c>
      <c r="H6" s="143"/>
      <c r="I6" s="65" t="s">
        <v>21</v>
      </c>
      <c r="J6" s="65" t="s">
        <v>22</v>
      </c>
      <c r="K6" s="65" t="s">
        <v>113</v>
      </c>
      <c r="L6" s="65" t="s">
        <v>57</v>
      </c>
      <c r="M6" s="65" t="s">
        <v>137</v>
      </c>
      <c r="N6" s="143"/>
      <c r="O6" s="90"/>
    </row>
    <row r="7" spans="1:15" ht="21" customHeight="1">
      <c r="A7" s="131"/>
      <c r="B7" s="59" t="s">
        <v>89</v>
      </c>
      <c r="C7" s="59" t="s">
        <v>89</v>
      </c>
      <c r="D7" s="59" t="s">
        <v>89</v>
      </c>
      <c r="E7" s="59" t="s">
        <v>89</v>
      </c>
      <c r="F7" s="59" t="s">
        <v>89</v>
      </c>
      <c r="G7" s="59" t="s">
        <v>89</v>
      </c>
      <c r="H7" s="59" t="s">
        <v>89</v>
      </c>
      <c r="I7" s="59" t="s">
        <v>89</v>
      </c>
      <c r="J7" s="59" t="s">
        <v>89</v>
      </c>
      <c r="K7" s="59" t="s">
        <v>89</v>
      </c>
      <c r="L7" s="59" t="s">
        <v>89</v>
      </c>
      <c r="M7" s="59" t="s">
        <v>89</v>
      </c>
      <c r="N7" s="59" t="s">
        <v>89</v>
      </c>
    </row>
    <row r="8" spans="1:15" ht="21" customHeight="1">
      <c r="A8" s="21" t="s">
        <v>59</v>
      </c>
      <c r="B8" s="20">
        <v>5188960.4813298443</v>
      </c>
      <c r="C8" s="20">
        <v>701765.21540704032</v>
      </c>
      <c r="D8" s="20">
        <v>3169267.2583133923</v>
      </c>
      <c r="E8" s="20">
        <v>386701.79580844933</v>
      </c>
      <c r="F8" s="20">
        <v>136135.51835997601</v>
      </c>
      <c r="G8" s="20">
        <v>0</v>
      </c>
      <c r="H8" s="21">
        <f>B8+C8+D8+E8+F8-G8</f>
        <v>9582830.2692187019</v>
      </c>
      <c r="I8" s="20">
        <v>3731841.3562776162</v>
      </c>
      <c r="J8" s="20">
        <v>5617649.9348046612</v>
      </c>
      <c r="K8" s="20">
        <v>0</v>
      </c>
      <c r="L8" s="20">
        <v>0</v>
      </c>
      <c r="M8" s="20">
        <v>233338.97813642581</v>
      </c>
      <c r="N8" s="21">
        <f>I8+J8+K8+L8+M8</f>
        <v>9582830.2692187037</v>
      </c>
    </row>
    <row r="9" spans="1:15" ht="21" customHeight="1">
      <c r="A9" s="138" t="s">
        <v>88</v>
      </c>
      <c r="B9" s="139"/>
      <c r="C9" s="14"/>
      <c r="D9" s="14"/>
      <c r="E9" s="14"/>
      <c r="F9" s="14"/>
      <c r="G9" s="14"/>
      <c r="H9" s="14"/>
      <c r="I9" s="15"/>
      <c r="J9" s="15"/>
      <c r="K9" s="16"/>
      <c r="L9" s="13"/>
      <c r="M9" s="13"/>
      <c r="N9" s="13"/>
    </row>
    <row r="10" spans="1:15" s="2" customFormat="1" ht="21" customHeight="1">
      <c r="A10" s="138" t="s">
        <v>138</v>
      </c>
      <c r="B10" s="139"/>
      <c r="C10" s="139"/>
      <c r="D10" s="139"/>
      <c r="E10" s="18"/>
      <c r="F10" s="18"/>
      <c r="G10" s="18"/>
      <c r="H10" s="18"/>
      <c r="I10" s="73"/>
      <c r="J10" s="73"/>
      <c r="K10" s="73"/>
      <c r="L10" s="73"/>
    </row>
    <row r="11" spans="1:15" s="2" customFormat="1" ht="16.5">
      <c r="A11" s="148" t="s">
        <v>139</v>
      </c>
      <c r="B11" s="149"/>
      <c r="C11" s="149"/>
      <c r="D11" s="149"/>
      <c r="M11" s="174" t="s">
        <v>0</v>
      </c>
      <c r="N11" s="175"/>
    </row>
    <row r="12" spans="1:15">
      <c r="I12" s="72"/>
      <c r="J12" s="72"/>
    </row>
    <row r="30" spans="11:14" ht="20.5">
      <c r="K30" s="4"/>
      <c r="L30" s="4"/>
      <c r="M30" s="4"/>
      <c r="N30" s="4"/>
    </row>
  </sheetData>
  <mergeCells count="10">
    <mergeCell ref="A5:A7"/>
    <mergeCell ref="A9:B9"/>
    <mergeCell ref="M11:N11"/>
    <mergeCell ref="A4:N4"/>
    <mergeCell ref="B5:G5"/>
    <mergeCell ref="H5:H6"/>
    <mergeCell ref="I5:M5"/>
    <mergeCell ref="N5:N6"/>
    <mergeCell ref="A10:D10"/>
    <mergeCell ref="A11:D11"/>
  </mergeCells>
  <hyperlinks>
    <hyperlink ref="M11" location="الفهرس!A1" display="العودة الى الفهرس" xr:uid="{22A89087-013D-4000-AFED-1B667D64A3E9}"/>
    <hyperlink ref="M11:N11" location="'الفهرس '!Print_Area" display="العودة الى الفهرس" xr:uid="{65829D9B-0C8A-4C53-9F90-D16011962904}"/>
  </hyperlinks>
  <pageMargins left="0.7" right="0.7" top="0.75" bottom="0.75" header="0.3" footer="0.3"/>
  <pageSetup paperSize="9" scale="4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CF7BF-C4C0-494F-A9AD-7FBD73292312}">
  <dimension ref="A1:E10"/>
  <sheetViews>
    <sheetView rightToLeft="1" view="pageBreakPreview" zoomScaleNormal="100" zoomScaleSheetLayoutView="100" workbookViewId="0">
      <selection activeCell="C20" sqref="C20"/>
    </sheetView>
  </sheetViews>
  <sheetFormatPr defaultRowHeight="14.5"/>
  <cols>
    <col min="1" max="2" width="21.7265625" customWidth="1"/>
    <col min="3" max="5" width="14.90625" customWidth="1"/>
  </cols>
  <sheetData>
    <row r="1" spans="1:5" ht="21" customHeight="1">
      <c r="A1" s="9"/>
      <c r="B1" s="9"/>
      <c r="C1" s="9"/>
      <c r="D1" s="9"/>
      <c r="E1" s="9"/>
    </row>
    <row r="2" spans="1:5" ht="21" customHeight="1">
      <c r="A2" s="9"/>
      <c r="B2" s="9"/>
      <c r="C2" s="9"/>
      <c r="D2" s="9"/>
      <c r="E2" s="9"/>
    </row>
    <row r="3" spans="1:5" ht="21" customHeight="1">
      <c r="A3" s="9"/>
      <c r="B3" s="9"/>
      <c r="C3" s="9"/>
      <c r="D3" s="9"/>
      <c r="E3" s="9"/>
    </row>
    <row r="4" spans="1:5" ht="55" customHeight="1">
      <c r="A4" s="136" t="s">
        <v>98</v>
      </c>
      <c r="B4" s="137"/>
      <c r="C4" s="137"/>
      <c r="D4" s="137"/>
      <c r="E4" s="137"/>
    </row>
    <row r="5" spans="1:5" ht="21" customHeight="1">
      <c r="A5" s="176" t="s">
        <v>4</v>
      </c>
      <c r="B5" s="177"/>
      <c r="C5" s="145" t="s">
        <v>63</v>
      </c>
      <c r="D5" s="146"/>
      <c r="E5" s="146"/>
    </row>
    <row r="6" spans="1:5" ht="21" customHeight="1">
      <c r="A6" s="152"/>
      <c r="B6" s="157"/>
      <c r="C6" s="58" t="s">
        <v>54</v>
      </c>
      <c r="D6" s="31" t="s">
        <v>53</v>
      </c>
      <c r="E6" s="31" t="s">
        <v>58</v>
      </c>
    </row>
    <row r="7" spans="1:5" ht="21" customHeight="1">
      <c r="A7" s="153"/>
      <c r="B7" s="178"/>
      <c r="C7" s="66" t="s">
        <v>90</v>
      </c>
      <c r="D7" s="66" t="s">
        <v>90</v>
      </c>
      <c r="E7" s="66" t="s">
        <v>90</v>
      </c>
    </row>
    <row r="8" spans="1:5" ht="21" customHeight="1">
      <c r="A8" s="133" t="s">
        <v>59</v>
      </c>
      <c r="B8" s="135"/>
      <c r="C8" s="30">
        <v>24174.165644050729</v>
      </c>
      <c r="D8" s="30">
        <v>4318.4711143563427</v>
      </c>
      <c r="E8" s="30">
        <v>5190.0795009695976</v>
      </c>
    </row>
    <row r="9" spans="1:5" ht="21" customHeight="1">
      <c r="A9" s="138" t="s">
        <v>82</v>
      </c>
      <c r="B9" s="139"/>
      <c r="C9" s="14"/>
      <c r="D9" s="14"/>
      <c r="E9" s="14"/>
    </row>
    <row r="10" spans="1:5" ht="21" customHeight="1">
      <c r="A10" s="50"/>
      <c r="B10" s="18"/>
      <c r="C10" s="18"/>
      <c r="D10" s="116" t="s">
        <v>0</v>
      </c>
      <c r="E10" s="117"/>
    </row>
  </sheetData>
  <mergeCells count="6">
    <mergeCell ref="A9:B9"/>
    <mergeCell ref="D10:E10"/>
    <mergeCell ref="A4:E4"/>
    <mergeCell ref="A5:B7"/>
    <mergeCell ref="C5:E5"/>
    <mergeCell ref="A8:B8"/>
  </mergeCells>
  <hyperlinks>
    <hyperlink ref="D10" location="الفهرس!A1" display="العودة الى الفهرس" xr:uid="{4E3BEDBB-218B-43A6-8C6D-F9DB019D8B85}"/>
    <hyperlink ref="D10:E10" location="'الفهرس '!Print_Area" display="العودة الى الفهرس" xr:uid="{1149DDB0-333F-471A-8CCA-F2B4A21FC50C}"/>
  </hyperlinks>
  <pageMargins left="0.7" right="0.7" top="0.75" bottom="0.75" header="0.3" footer="0.3"/>
  <pageSetup paperSize="9" scale="5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A017-FF53-4B5C-9EA5-D11229CCE725}">
  <dimension ref="A1:G40"/>
  <sheetViews>
    <sheetView rightToLeft="1" view="pageBreakPreview" topLeftCell="C1" zoomScale="110" zoomScaleNormal="100" zoomScaleSheetLayoutView="110" workbookViewId="0">
      <selection activeCell="D19" sqref="D19"/>
    </sheetView>
  </sheetViews>
  <sheetFormatPr defaultRowHeight="14.5"/>
  <cols>
    <col min="1" max="1" width="21.7265625" customWidth="1"/>
    <col min="2" max="3" width="20.81640625" customWidth="1"/>
    <col min="4" max="4" width="26.08984375" customWidth="1"/>
    <col min="5" max="6" width="19.08984375" customWidth="1"/>
  </cols>
  <sheetData>
    <row r="1" spans="1:7" ht="21" customHeight="1">
      <c r="A1" s="9"/>
      <c r="B1" s="1"/>
      <c r="C1" s="1"/>
      <c r="D1" s="2"/>
      <c r="E1" s="2"/>
      <c r="F1" s="2"/>
    </row>
    <row r="2" spans="1:7" ht="21" customHeight="1">
      <c r="A2" s="9"/>
      <c r="B2" s="1"/>
      <c r="C2" s="1"/>
      <c r="D2" s="2"/>
      <c r="E2" s="2"/>
      <c r="F2" s="2"/>
    </row>
    <row r="3" spans="1:7" ht="55" customHeight="1">
      <c r="A3" s="136" t="s">
        <v>146</v>
      </c>
      <c r="B3" s="137"/>
      <c r="C3" s="137"/>
      <c r="D3" s="137"/>
      <c r="E3" s="137"/>
      <c r="F3" s="137"/>
    </row>
    <row r="4" spans="1:7" ht="21" customHeight="1">
      <c r="A4" s="129" t="s">
        <v>4</v>
      </c>
      <c r="B4" s="179" t="s">
        <v>80</v>
      </c>
      <c r="C4" s="129" t="s">
        <v>144</v>
      </c>
      <c r="D4" s="181" t="s">
        <v>147</v>
      </c>
      <c r="E4" s="130" t="s">
        <v>73</v>
      </c>
      <c r="F4" s="176" t="s">
        <v>72</v>
      </c>
    </row>
    <row r="5" spans="1:7" ht="21" customHeight="1">
      <c r="A5" s="130"/>
      <c r="B5" s="180"/>
      <c r="C5" s="132"/>
      <c r="D5" s="182"/>
      <c r="E5" s="130"/>
      <c r="F5" s="152"/>
    </row>
    <row r="6" spans="1:7" ht="21" customHeight="1">
      <c r="A6" s="131"/>
      <c r="B6" s="107" t="s">
        <v>92</v>
      </c>
      <c r="C6" s="75" t="s">
        <v>92</v>
      </c>
      <c r="D6" s="108" t="s">
        <v>64</v>
      </c>
      <c r="E6" s="11" t="s">
        <v>96</v>
      </c>
      <c r="F6" s="77" t="s">
        <v>92</v>
      </c>
    </row>
    <row r="7" spans="1:7" ht="21" customHeight="1">
      <c r="A7" s="10" t="s">
        <v>37</v>
      </c>
      <c r="B7" s="25">
        <v>2890.8180412333336</v>
      </c>
      <c r="C7" s="25">
        <v>4881.7708326279881</v>
      </c>
      <c r="D7" s="110">
        <v>0.68871605303294625</v>
      </c>
      <c r="E7" s="43" t="s">
        <v>65</v>
      </c>
      <c r="F7" s="25" t="s">
        <v>65</v>
      </c>
      <c r="G7" s="33"/>
    </row>
    <row r="8" spans="1:7" ht="21" customHeight="1">
      <c r="A8" s="10" t="s">
        <v>36</v>
      </c>
      <c r="B8" s="24">
        <v>1919.2307249333335</v>
      </c>
      <c r="C8" s="24">
        <v>4081.4943191253919</v>
      </c>
      <c r="D8" s="111">
        <v>1.1266303556427104</v>
      </c>
      <c r="E8" s="42" t="s">
        <v>65</v>
      </c>
      <c r="F8" s="42" t="s">
        <v>65</v>
      </c>
      <c r="G8" s="33"/>
    </row>
    <row r="9" spans="1:7" ht="21" customHeight="1">
      <c r="A9" s="10" t="s">
        <v>38</v>
      </c>
      <c r="B9" s="25">
        <v>1917.4728084833332</v>
      </c>
      <c r="C9" s="25">
        <v>1762.330931387469</v>
      </c>
      <c r="D9" s="110">
        <v>-8.0909557835439141E-2</v>
      </c>
      <c r="E9" s="43" t="s">
        <v>65</v>
      </c>
      <c r="F9" s="25" t="s">
        <v>65</v>
      </c>
      <c r="G9" s="33"/>
    </row>
    <row r="10" spans="1:7" ht="21" customHeight="1">
      <c r="A10" s="10" t="s">
        <v>39</v>
      </c>
      <c r="B10" s="24">
        <v>595.56872069999997</v>
      </c>
      <c r="C10" s="24">
        <v>1773.4452184756522</v>
      </c>
      <c r="D10" s="111">
        <v>1.977733982387857</v>
      </c>
      <c r="E10" s="42" t="s">
        <v>65</v>
      </c>
      <c r="F10" s="42" t="s">
        <v>65</v>
      </c>
      <c r="G10" s="33"/>
    </row>
    <row r="11" spans="1:7" ht="21" customHeight="1">
      <c r="A11" s="10" t="s">
        <v>40</v>
      </c>
      <c r="B11" s="25">
        <v>808.30573229666663</v>
      </c>
      <c r="C11" s="25">
        <v>3256.6832589550177</v>
      </c>
      <c r="D11" s="110">
        <v>3.0290240794181833</v>
      </c>
      <c r="E11" s="43" t="s">
        <v>65</v>
      </c>
      <c r="F11" s="25" t="s">
        <v>65</v>
      </c>
      <c r="G11" s="33"/>
    </row>
    <row r="12" spans="1:7" ht="21" customHeight="1">
      <c r="A12" s="10" t="s">
        <v>41</v>
      </c>
      <c r="B12" s="24">
        <v>973.64878609533332</v>
      </c>
      <c r="C12" s="24">
        <v>2066</v>
      </c>
      <c r="D12" s="111">
        <v>1.1219150370282602</v>
      </c>
      <c r="E12" s="42" t="s">
        <v>65</v>
      </c>
      <c r="F12" s="42" t="s">
        <v>65</v>
      </c>
      <c r="G12" s="33"/>
    </row>
    <row r="13" spans="1:7" ht="21" customHeight="1">
      <c r="A13" s="10" t="s">
        <v>42</v>
      </c>
      <c r="B13" s="25">
        <v>2175.7742498666667</v>
      </c>
      <c r="C13" s="25">
        <v>2292</v>
      </c>
      <c r="D13" s="110">
        <v>5.3418110881887568E-2</v>
      </c>
      <c r="E13" s="43" t="s">
        <v>65</v>
      </c>
      <c r="F13" s="25" t="s">
        <v>65</v>
      </c>
      <c r="G13" s="33"/>
    </row>
    <row r="14" spans="1:7" ht="21" customHeight="1">
      <c r="A14" s="10" t="s">
        <v>43</v>
      </c>
      <c r="B14" s="24">
        <v>1412.5272166666666</v>
      </c>
      <c r="C14" s="24">
        <v>3844.128445918368</v>
      </c>
      <c r="D14" s="111">
        <v>1.7214544261949749</v>
      </c>
      <c r="E14" s="42" t="s">
        <v>65</v>
      </c>
      <c r="F14" s="42" t="s">
        <v>65</v>
      </c>
      <c r="G14" s="33"/>
    </row>
    <row r="15" spans="1:7" ht="21" customHeight="1">
      <c r="A15" s="10" t="s">
        <v>44</v>
      </c>
      <c r="B15" s="25">
        <v>2639.5512944666666</v>
      </c>
      <c r="C15" s="25">
        <v>13665</v>
      </c>
      <c r="D15" s="110">
        <v>4.1770162711541756</v>
      </c>
      <c r="E15" s="43" t="s">
        <v>65</v>
      </c>
      <c r="F15" s="25" t="s">
        <v>65</v>
      </c>
      <c r="G15" s="33"/>
    </row>
    <row r="16" spans="1:7" ht="21" customHeight="1">
      <c r="A16" s="10" t="s">
        <v>45</v>
      </c>
      <c r="B16" s="24">
        <v>1462.9666327545001</v>
      </c>
      <c r="C16" s="24">
        <v>6308.8012208197206</v>
      </c>
      <c r="D16" s="111">
        <v>3.3123343209416851</v>
      </c>
      <c r="E16" s="42" t="s">
        <v>65</v>
      </c>
      <c r="F16" s="42" t="s">
        <v>65</v>
      </c>
      <c r="G16" s="33"/>
    </row>
    <row r="17" spans="1:7" ht="21" customHeight="1">
      <c r="A17" s="10" t="s">
        <v>145</v>
      </c>
      <c r="B17" s="25">
        <v>45944.135792503497</v>
      </c>
      <c r="C17" s="25">
        <v>30768.345772690394</v>
      </c>
      <c r="D17" s="110">
        <v>-0.3303096196727085</v>
      </c>
      <c r="E17" s="43" t="s">
        <v>65</v>
      </c>
      <c r="F17" s="25" t="s">
        <v>65</v>
      </c>
      <c r="G17" s="33"/>
    </row>
    <row r="18" spans="1:7" ht="21" customHeight="1">
      <c r="A18" s="10" t="s">
        <v>74</v>
      </c>
      <c r="B18" s="24">
        <f>SUM(B7:B17)</f>
        <v>62740</v>
      </c>
      <c r="C18" s="24">
        <f>SUM(C7:C17)</f>
        <v>74700</v>
      </c>
      <c r="D18" s="111">
        <v>0.19062798852406759</v>
      </c>
      <c r="E18" s="42">
        <v>10775</v>
      </c>
      <c r="F18" s="42">
        <v>6.9</v>
      </c>
      <c r="G18" s="33"/>
    </row>
    <row r="19" spans="1:7" ht="21" customHeight="1">
      <c r="A19" s="138" t="s">
        <v>82</v>
      </c>
      <c r="B19" s="139"/>
      <c r="C19" s="79"/>
      <c r="D19" s="16"/>
      <c r="E19" s="13"/>
      <c r="F19" s="13"/>
    </row>
    <row r="20" spans="1:7" ht="21" customHeight="1">
      <c r="A20" s="46"/>
      <c r="B20" s="23"/>
      <c r="C20" s="23"/>
      <c r="D20" s="45"/>
      <c r="E20" s="116" t="s">
        <v>0</v>
      </c>
      <c r="F20" s="117"/>
    </row>
    <row r="21" spans="1:7">
      <c r="B21" s="33"/>
      <c r="C21" s="33"/>
      <c r="D21" s="33"/>
    </row>
    <row r="22" spans="1:7">
      <c r="B22" s="33"/>
    </row>
    <row r="40" spans="4:6" ht="20.5">
      <c r="D40" s="4"/>
      <c r="E40" s="4"/>
      <c r="F40" s="4"/>
    </row>
  </sheetData>
  <mergeCells count="9">
    <mergeCell ref="A3:F3"/>
    <mergeCell ref="A4:A6"/>
    <mergeCell ref="E20:F20"/>
    <mergeCell ref="A19:B19"/>
    <mergeCell ref="C4:C5"/>
    <mergeCell ref="B4:B5"/>
    <mergeCell ref="D4:D5"/>
    <mergeCell ref="E4:E5"/>
    <mergeCell ref="F4:F5"/>
  </mergeCells>
  <hyperlinks>
    <hyperlink ref="E20" location="الفهرس!A1" display="العودة الى الفهرس" xr:uid="{F6B56C5F-68F4-4743-9716-38E8B7AC1DF1}"/>
    <hyperlink ref="E20:F20" location="'الفهرس '!Print_Area" display="العودة الى الفهرس" xr:uid="{AC63F76D-8183-4D94-8979-D87A9F9DBA5E}"/>
  </hyperlink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4269-BC5B-41C9-B9FB-A7E812B7A06D}">
  <dimension ref="A1:L34"/>
  <sheetViews>
    <sheetView rightToLeft="1" view="pageBreakPreview" topLeftCell="E1" zoomScale="120" zoomScaleNormal="100" zoomScaleSheetLayoutView="120" workbookViewId="0">
      <selection activeCell="H16" sqref="H16"/>
    </sheetView>
  </sheetViews>
  <sheetFormatPr defaultRowHeight="14.5"/>
  <cols>
    <col min="1" max="1" width="21.7265625" customWidth="1"/>
    <col min="2" max="9" width="12.7265625" customWidth="1"/>
    <col min="10" max="10" width="17.26953125" customWidth="1"/>
    <col min="11" max="11" width="11" style="87" bestFit="1" customWidth="1"/>
  </cols>
  <sheetData>
    <row r="1" spans="1:12" ht="21" customHeight="1">
      <c r="A1" s="9"/>
      <c r="B1" s="9"/>
      <c r="C1" s="9"/>
      <c r="D1" s="9"/>
      <c r="E1" s="1"/>
      <c r="F1" s="1"/>
      <c r="G1" s="1"/>
      <c r="H1" s="1"/>
      <c r="I1" s="2"/>
      <c r="J1" s="2"/>
    </row>
    <row r="2" spans="1:12" ht="21" customHeight="1">
      <c r="A2" s="9"/>
      <c r="B2" s="9"/>
      <c r="C2" s="9"/>
      <c r="D2" s="9"/>
      <c r="E2" s="1"/>
      <c r="F2" s="1"/>
      <c r="G2" s="1"/>
      <c r="H2" s="1"/>
      <c r="I2" s="2"/>
      <c r="J2" s="2"/>
    </row>
    <row r="3" spans="1:12" ht="21" customHeight="1">
      <c r="A3" s="9"/>
      <c r="B3" s="9"/>
      <c r="C3" s="9"/>
      <c r="D3" s="9"/>
      <c r="E3" s="1"/>
      <c r="F3" s="1"/>
      <c r="G3" s="1"/>
      <c r="H3" s="1"/>
      <c r="I3" s="2"/>
      <c r="J3" s="2"/>
    </row>
    <row r="4" spans="1:12" ht="55" customHeight="1">
      <c r="A4" s="127" t="s">
        <v>101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2" ht="21" customHeight="1">
      <c r="A5" s="129" t="s">
        <v>14</v>
      </c>
      <c r="B5" s="124" t="s">
        <v>25</v>
      </c>
      <c r="C5" s="124"/>
      <c r="D5" s="124"/>
      <c r="E5" s="133" t="s">
        <v>26</v>
      </c>
      <c r="F5" s="134"/>
      <c r="G5" s="134"/>
      <c r="H5" s="134"/>
      <c r="I5" s="135"/>
      <c r="J5" s="129" t="s">
        <v>128</v>
      </c>
    </row>
    <row r="6" spans="1:12" ht="17.5" customHeight="1">
      <c r="A6" s="130"/>
      <c r="B6" s="68" t="s">
        <v>19</v>
      </c>
      <c r="C6" s="68" t="s">
        <v>93</v>
      </c>
      <c r="D6" s="70" t="s">
        <v>114</v>
      </c>
      <c r="E6" s="69" t="s">
        <v>76</v>
      </c>
      <c r="F6" s="69" t="s">
        <v>77</v>
      </c>
      <c r="G6" s="69" t="s">
        <v>58</v>
      </c>
      <c r="H6" s="101" t="s">
        <v>135</v>
      </c>
      <c r="I6" s="70" t="s">
        <v>94</v>
      </c>
      <c r="J6" s="132"/>
    </row>
    <row r="7" spans="1:12" ht="18" customHeight="1">
      <c r="A7" s="131"/>
      <c r="B7" s="11" t="s">
        <v>92</v>
      </c>
      <c r="C7" s="11" t="s">
        <v>92</v>
      </c>
      <c r="D7" s="11" t="s">
        <v>92</v>
      </c>
      <c r="E7" s="11" t="s">
        <v>92</v>
      </c>
      <c r="F7" s="11" t="s">
        <v>92</v>
      </c>
      <c r="G7" s="11" t="s">
        <v>92</v>
      </c>
      <c r="H7" s="11" t="s">
        <v>92</v>
      </c>
      <c r="I7" s="11" t="s">
        <v>92</v>
      </c>
      <c r="J7" s="71" t="s">
        <v>64</v>
      </c>
    </row>
    <row r="8" spans="1:12" ht="21" customHeight="1">
      <c r="A8" s="10" t="s">
        <v>15</v>
      </c>
      <c r="B8" s="19">
        <v>1749598.7143022565</v>
      </c>
      <c r="C8" s="19">
        <v>10108968.127</v>
      </c>
      <c r="D8" s="21">
        <f>B8+C8</f>
        <v>11858566.841302257</v>
      </c>
      <c r="E8" s="19">
        <v>9367280.6087787841</v>
      </c>
      <c r="F8" s="19">
        <v>2490036.6175234737</v>
      </c>
      <c r="G8" s="19">
        <v>294.39300000000003</v>
      </c>
      <c r="H8" s="19">
        <v>955.22199999999987</v>
      </c>
      <c r="I8" s="21">
        <f>E8+F8+G8+H8</f>
        <v>11858566.841302257</v>
      </c>
      <c r="J8" s="38">
        <f>(B8/D8)*100</f>
        <v>14.753879939425488</v>
      </c>
      <c r="K8" s="52"/>
      <c r="L8" s="51"/>
    </row>
    <row r="9" spans="1:12" ht="21" customHeight="1">
      <c r="A9" s="10" t="s">
        <v>16</v>
      </c>
      <c r="B9" s="20">
        <v>3251752.1761876266</v>
      </c>
      <c r="C9" s="20">
        <v>781832.50799999957</v>
      </c>
      <c r="D9" s="21">
        <f>B9+C9</f>
        <v>4033584.684187626</v>
      </c>
      <c r="E9" s="20">
        <v>634052.69427002012</v>
      </c>
      <c r="F9" s="20">
        <v>3328776.6449176054</v>
      </c>
      <c r="G9" s="20">
        <v>65900.697999999989</v>
      </c>
      <c r="H9" s="20">
        <v>4854.6469999999999</v>
      </c>
      <c r="I9" s="21">
        <f>E9+F9+G9+H9</f>
        <v>4033584.6841876255</v>
      </c>
      <c r="J9" s="39">
        <f t="shared" ref="J9:J11" si="0">(B9/D9)*100</f>
        <v>80.616930863880881</v>
      </c>
      <c r="K9" s="52"/>
      <c r="L9" s="51"/>
    </row>
    <row r="10" spans="1:12" ht="21" customHeight="1">
      <c r="A10" s="10" t="s">
        <v>17</v>
      </c>
      <c r="B10" s="19">
        <v>2875899.4495672379</v>
      </c>
      <c r="C10" s="19">
        <v>1641488.6469999996</v>
      </c>
      <c r="D10" s="21">
        <f>B10+C10</f>
        <v>4517388.0965672377</v>
      </c>
      <c r="E10" s="19">
        <v>704041.44106643042</v>
      </c>
      <c r="F10" s="19">
        <v>3437378.8005008074</v>
      </c>
      <c r="G10" s="19">
        <v>314341.61</v>
      </c>
      <c r="H10" s="19">
        <v>61626.244999999995</v>
      </c>
      <c r="I10" s="21">
        <f>E10+F10+G10+H10</f>
        <v>4517388.0965672377</v>
      </c>
      <c r="J10" s="38">
        <f t="shared" si="0"/>
        <v>63.662881915163169</v>
      </c>
      <c r="K10" s="52"/>
      <c r="L10" s="51"/>
    </row>
    <row r="11" spans="1:12" ht="21" customHeight="1">
      <c r="A11" s="10" t="s">
        <v>18</v>
      </c>
      <c r="B11" s="20">
        <v>3685684.2382881632</v>
      </c>
      <c r="C11" s="20">
        <v>773462.67200000002</v>
      </c>
      <c r="D11" s="21">
        <f>B11+C11</f>
        <v>4459146.9102881635</v>
      </c>
      <c r="E11" s="20">
        <v>4459146.9102881635</v>
      </c>
      <c r="F11" s="20">
        <v>0</v>
      </c>
      <c r="G11" s="20">
        <v>0</v>
      </c>
      <c r="H11" s="20">
        <v>0</v>
      </c>
      <c r="I11" s="21">
        <f>E11+F11+G11+H11</f>
        <v>4459146.9102881635</v>
      </c>
      <c r="J11" s="39">
        <f t="shared" si="0"/>
        <v>82.654469844546639</v>
      </c>
      <c r="K11" s="52"/>
      <c r="L11" s="51"/>
    </row>
    <row r="12" spans="1:12" ht="21" customHeight="1">
      <c r="A12" s="10" t="s">
        <v>6</v>
      </c>
      <c r="B12" s="21">
        <f t="shared" ref="B12:I12" si="1">SUM(B8:B11)</f>
        <v>11562934.578345284</v>
      </c>
      <c r="C12" s="21">
        <f t="shared" si="1"/>
        <v>13305751.954</v>
      </c>
      <c r="D12" s="21">
        <f t="shared" si="1"/>
        <v>24868686.532345284</v>
      </c>
      <c r="E12" s="21">
        <f t="shared" si="1"/>
        <v>15164521.6544034</v>
      </c>
      <c r="F12" s="21">
        <f t="shared" si="1"/>
        <v>9256192.0629418865</v>
      </c>
      <c r="G12" s="21">
        <f t="shared" si="1"/>
        <v>380536.701</v>
      </c>
      <c r="H12" s="21">
        <f t="shared" si="1"/>
        <v>67436.114000000001</v>
      </c>
      <c r="I12" s="21">
        <f t="shared" si="1"/>
        <v>24868686.53234528</v>
      </c>
      <c r="J12" s="106">
        <f>(B12/D12)*100</f>
        <v>46.495960143717419</v>
      </c>
      <c r="K12" s="52"/>
    </row>
    <row r="13" spans="1:12" ht="18.5" customHeight="1">
      <c r="A13" s="125" t="s">
        <v>88</v>
      </c>
      <c r="B13" s="126"/>
      <c r="C13" s="14"/>
      <c r="D13" s="112"/>
      <c r="E13" s="15"/>
      <c r="F13" s="15"/>
      <c r="G13" s="16"/>
      <c r="H13" s="16"/>
      <c r="I13" s="16"/>
      <c r="J13" s="67"/>
      <c r="K13" s="88"/>
    </row>
    <row r="14" spans="1:12" ht="18.5" customHeight="1">
      <c r="A14" s="46" t="s">
        <v>75</v>
      </c>
      <c r="B14" s="18"/>
      <c r="C14" s="18"/>
      <c r="D14" s="18"/>
      <c r="E14" s="3"/>
      <c r="F14" s="2"/>
      <c r="G14" s="2"/>
      <c r="H14" s="13"/>
      <c r="I14" s="123" t="s">
        <v>0</v>
      </c>
      <c r="J14" s="123"/>
      <c r="K14" s="88"/>
    </row>
    <row r="34" spans="9:10" ht="20.5">
      <c r="I34" s="4"/>
      <c r="J34" s="4"/>
    </row>
  </sheetData>
  <mergeCells count="7">
    <mergeCell ref="I14:J14"/>
    <mergeCell ref="B5:D5"/>
    <mergeCell ref="A13:B13"/>
    <mergeCell ref="A4:J4"/>
    <mergeCell ref="A5:A7"/>
    <mergeCell ref="J5:J6"/>
    <mergeCell ref="E5:I5"/>
  </mergeCells>
  <hyperlinks>
    <hyperlink ref="I14" location="الفهرس!A1" display="العودة الى الفهرس" xr:uid="{81338238-28AE-4B5E-86BD-93241C8B4C5D}"/>
  </hyperlink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1B3D-EB84-4705-876C-2AB865468D1C}">
  <dimension ref="A1:F32"/>
  <sheetViews>
    <sheetView rightToLeft="1" view="pageBreakPreview" zoomScale="120" zoomScaleNormal="100" zoomScaleSheetLayoutView="120" workbookViewId="0">
      <selection sqref="A1:D12"/>
    </sheetView>
  </sheetViews>
  <sheetFormatPr defaultRowHeight="14.5"/>
  <cols>
    <col min="1" max="1" width="21.7265625" customWidth="1"/>
    <col min="2" max="4" width="16.90625" customWidth="1"/>
  </cols>
  <sheetData>
    <row r="1" spans="1:6" ht="21" customHeight="1">
      <c r="A1" s="9"/>
      <c r="B1" s="9"/>
      <c r="C1" s="9"/>
      <c r="D1" s="2"/>
    </row>
    <row r="2" spans="1:6" ht="21" customHeight="1">
      <c r="A2" s="9"/>
      <c r="B2" s="9"/>
      <c r="C2" s="9"/>
      <c r="D2" s="2"/>
    </row>
    <row r="3" spans="1:6" ht="21" customHeight="1">
      <c r="A3" s="9"/>
      <c r="B3" s="9"/>
      <c r="C3" s="9"/>
      <c r="D3" s="2"/>
    </row>
    <row r="4" spans="1:6" ht="55" customHeight="1">
      <c r="A4" s="136" t="s">
        <v>115</v>
      </c>
      <c r="B4" s="137"/>
      <c r="C4" s="137"/>
      <c r="D4" s="137"/>
    </row>
    <row r="5" spans="1:6" ht="21" customHeight="1">
      <c r="A5" s="28" t="s">
        <v>14</v>
      </c>
      <c r="B5" s="32" t="s">
        <v>116</v>
      </c>
      <c r="C5" s="32" t="s">
        <v>83</v>
      </c>
      <c r="D5" s="47" t="s">
        <v>118</v>
      </c>
    </row>
    <row r="6" spans="1:6" ht="21" customHeight="1">
      <c r="A6" s="10" t="s">
        <v>15</v>
      </c>
      <c r="B6" s="29">
        <v>216940</v>
      </c>
      <c r="C6" s="29">
        <f>D6-B6</f>
        <v>93771.669999999984</v>
      </c>
      <c r="D6" s="29">
        <v>310711.67</v>
      </c>
    </row>
    <row r="7" spans="1:6" ht="21" customHeight="1">
      <c r="A7" s="10" t="s">
        <v>16</v>
      </c>
      <c r="B7" s="30">
        <v>98501</v>
      </c>
      <c r="C7" s="30">
        <f t="shared" ref="C7:C9" si="0">D7-B7</f>
        <v>-2722.2814587927423</v>
      </c>
      <c r="D7" s="30">
        <v>95778.718541207258</v>
      </c>
    </row>
    <row r="8" spans="1:6" ht="21" customHeight="1">
      <c r="A8" s="10" t="s">
        <v>17</v>
      </c>
      <c r="B8" s="29">
        <v>219054</v>
      </c>
      <c r="C8" s="29">
        <f t="shared" si="0"/>
        <v>69253</v>
      </c>
      <c r="D8" s="29">
        <v>288307</v>
      </c>
      <c r="F8" s="52"/>
    </row>
    <row r="9" spans="1:6" ht="21" customHeight="1">
      <c r="A9" s="10" t="s">
        <v>18</v>
      </c>
      <c r="B9" s="30">
        <v>223000</v>
      </c>
      <c r="C9" s="30">
        <f t="shared" si="0"/>
        <v>-24433</v>
      </c>
      <c r="D9" s="30">
        <v>198567</v>
      </c>
    </row>
    <row r="10" spans="1:6" ht="21" customHeight="1">
      <c r="A10" s="10" t="s">
        <v>6</v>
      </c>
      <c r="B10" s="21">
        <f>SUM(B6:B9)</f>
        <v>757495</v>
      </c>
      <c r="C10" s="21">
        <f t="shared" ref="C10" si="1">SUM(C6:C9)</f>
        <v>135869.38854120724</v>
      </c>
      <c r="D10" s="21">
        <f>SUM(D6:D9)</f>
        <v>893364.38854120718</v>
      </c>
    </row>
    <row r="11" spans="1:6" ht="21" customHeight="1">
      <c r="A11" s="138" t="s">
        <v>82</v>
      </c>
      <c r="B11" s="139"/>
      <c r="C11" s="14"/>
      <c r="D11" s="16"/>
    </row>
    <row r="12" spans="1:6" ht="16.5" customHeight="1">
      <c r="A12" s="17"/>
      <c r="B12" s="18"/>
      <c r="C12" s="123" t="s">
        <v>0</v>
      </c>
      <c r="D12" s="123"/>
    </row>
    <row r="32" spans="4:4" ht="20.5">
      <c r="D32" s="4"/>
    </row>
  </sheetData>
  <mergeCells count="3">
    <mergeCell ref="A4:D4"/>
    <mergeCell ref="C12:D12"/>
    <mergeCell ref="A11:B11"/>
  </mergeCells>
  <hyperlinks>
    <hyperlink ref="C12" location="الفهرس!A1" display="العودة الى الفهرس" xr:uid="{C0799DFF-85FA-4399-AE5C-036E02438D8C}"/>
    <hyperlink ref="C12:D12" location="'الفهرس '!A1" display="العودة الى الفهرس" xr:uid="{31F05B8C-66FE-40F4-94E1-78438C2F85FB}"/>
  </hyperlinks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6755-1A99-4E57-A528-56BBD34BACED}">
  <dimension ref="A1:O33"/>
  <sheetViews>
    <sheetView rightToLeft="1" view="pageBreakPreview" topLeftCell="I2" zoomScaleNormal="100" zoomScaleSheetLayoutView="100" workbookViewId="0">
      <selection activeCell="G14" sqref="G14"/>
    </sheetView>
  </sheetViews>
  <sheetFormatPr defaultRowHeight="14.5"/>
  <cols>
    <col min="1" max="4" width="13.453125" customWidth="1"/>
    <col min="5" max="5" width="14.26953125" customWidth="1"/>
    <col min="6" max="12" width="13.453125" customWidth="1"/>
    <col min="13" max="14" width="11.90625" customWidth="1"/>
    <col min="15" max="15" width="9.81640625" bestFit="1" customWidth="1"/>
  </cols>
  <sheetData>
    <row r="1" spans="1:15" ht="21" customHeight="1">
      <c r="A1" s="9"/>
      <c r="B1" s="9"/>
      <c r="C1" s="9"/>
      <c r="D1" s="9"/>
      <c r="E1" s="9"/>
      <c r="F1" s="9"/>
      <c r="G1" s="9"/>
      <c r="H1" s="9"/>
      <c r="I1" s="1"/>
      <c r="J1" s="1"/>
      <c r="K1" s="2"/>
      <c r="L1" s="2"/>
      <c r="M1" s="2"/>
      <c r="N1" s="2"/>
    </row>
    <row r="2" spans="1:15" ht="21" customHeight="1">
      <c r="A2" s="9"/>
      <c r="B2" s="9"/>
      <c r="C2" s="9"/>
      <c r="D2" s="9"/>
      <c r="E2" s="9"/>
      <c r="F2" s="9"/>
      <c r="G2" s="9"/>
      <c r="H2" s="9"/>
      <c r="I2" s="1"/>
      <c r="J2" s="1"/>
      <c r="K2" s="2"/>
      <c r="L2" s="2"/>
      <c r="M2" s="2"/>
      <c r="N2" s="2"/>
    </row>
    <row r="3" spans="1:15" ht="21" customHeight="1">
      <c r="A3" s="9"/>
      <c r="B3" s="9"/>
      <c r="C3" s="9"/>
      <c r="D3" s="9"/>
      <c r="E3" s="9"/>
      <c r="F3" s="9"/>
      <c r="G3" s="9"/>
      <c r="H3" s="9"/>
      <c r="I3" s="1"/>
      <c r="J3" s="1"/>
      <c r="K3" s="2"/>
      <c r="L3" s="2"/>
      <c r="M3" s="2"/>
      <c r="N3" s="2"/>
    </row>
    <row r="4" spans="1:15" ht="55" customHeight="1">
      <c r="A4" s="136" t="s">
        <v>119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21" customHeight="1">
      <c r="A5" s="129" t="s">
        <v>14</v>
      </c>
      <c r="B5" s="145" t="s">
        <v>25</v>
      </c>
      <c r="C5" s="146"/>
      <c r="D5" s="146"/>
      <c r="E5" s="146"/>
      <c r="F5" s="146"/>
      <c r="G5" s="147"/>
      <c r="H5" s="142" t="s">
        <v>114</v>
      </c>
      <c r="I5" s="144" t="s">
        <v>26</v>
      </c>
      <c r="J5" s="144"/>
      <c r="K5" s="144"/>
      <c r="L5" s="144"/>
      <c r="M5" s="144"/>
      <c r="N5" s="142" t="s">
        <v>24</v>
      </c>
    </row>
    <row r="6" spans="1:15" ht="21" customHeight="1">
      <c r="A6" s="130"/>
      <c r="B6" s="64" t="s">
        <v>54</v>
      </c>
      <c r="C6" s="64" t="s">
        <v>136</v>
      </c>
      <c r="D6" s="64" t="s">
        <v>51</v>
      </c>
      <c r="E6" s="64" t="s">
        <v>52</v>
      </c>
      <c r="F6" s="64" t="s">
        <v>55</v>
      </c>
      <c r="G6" s="64" t="s">
        <v>56</v>
      </c>
      <c r="H6" s="143"/>
      <c r="I6" s="64" t="s">
        <v>21</v>
      </c>
      <c r="J6" s="64" t="s">
        <v>22</v>
      </c>
      <c r="K6" s="64" t="s">
        <v>112</v>
      </c>
      <c r="L6" s="64" t="s">
        <v>57</v>
      </c>
      <c r="M6" s="64" t="s">
        <v>137</v>
      </c>
      <c r="N6" s="143"/>
    </row>
    <row r="7" spans="1:15" ht="20" customHeight="1">
      <c r="A7" s="131"/>
      <c r="B7" s="59" t="s">
        <v>89</v>
      </c>
      <c r="C7" s="59" t="s">
        <v>89</v>
      </c>
      <c r="D7" s="59" t="s">
        <v>89</v>
      </c>
      <c r="E7" s="59" t="s">
        <v>89</v>
      </c>
      <c r="F7" s="59" t="s">
        <v>89</v>
      </c>
      <c r="G7" s="59" t="s">
        <v>89</v>
      </c>
      <c r="H7" s="59" t="s">
        <v>89</v>
      </c>
      <c r="I7" s="59" t="s">
        <v>89</v>
      </c>
      <c r="J7" s="59" t="s">
        <v>89</v>
      </c>
      <c r="K7" s="59" t="s">
        <v>89</v>
      </c>
      <c r="L7" s="59" t="s">
        <v>89</v>
      </c>
      <c r="M7" s="59" t="s">
        <v>89</v>
      </c>
      <c r="N7" s="59" t="s">
        <v>89</v>
      </c>
    </row>
    <row r="8" spans="1:15" ht="21" customHeight="1">
      <c r="A8" s="10" t="s">
        <v>15</v>
      </c>
      <c r="B8" s="29">
        <v>4173662.309610344</v>
      </c>
      <c r="C8" s="29">
        <v>11470322.736338876</v>
      </c>
      <c r="D8" s="29">
        <v>4502350.3878799947</v>
      </c>
      <c r="E8" s="25">
        <v>581748.01286734256</v>
      </c>
      <c r="F8" s="63">
        <v>297584.08991793264</v>
      </c>
      <c r="G8" s="29">
        <v>4716768.6471499996</v>
      </c>
      <c r="H8" s="21">
        <f>B8+C8+D8+E8+F8-G8</f>
        <v>16308898.88946449</v>
      </c>
      <c r="I8" s="29">
        <v>12907768.225059029</v>
      </c>
      <c r="J8" s="29">
        <v>3249921.6033833446</v>
      </c>
      <c r="K8" s="55">
        <v>0</v>
      </c>
      <c r="L8" s="29">
        <v>142726.08724202399</v>
      </c>
      <c r="M8" s="29">
        <v>8482.9737800945168</v>
      </c>
      <c r="N8" s="21">
        <f>I8+J8+K8+L8+M8</f>
        <v>16308898.88946449</v>
      </c>
      <c r="O8" s="61"/>
    </row>
    <row r="9" spans="1:15" ht="21" customHeight="1">
      <c r="A9" s="10" t="s">
        <v>16</v>
      </c>
      <c r="B9" s="30">
        <v>7869529.3210064657</v>
      </c>
      <c r="C9" s="30">
        <v>1867521.7957170126</v>
      </c>
      <c r="D9" s="30">
        <v>11685558.75378287</v>
      </c>
      <c r="E9" s="30">
        <v>1427822.9194419007</v>
      </c>
      <c r="F9" s="30">
        <v>280159.75512960571</v>
      </c>
      <c r="G9" s="56">
        <v>0</v>
      </c>
      <c r="H9" s="21">
        <f t="shared" ref="H9:H11" si="0">B9+C9+D9+E9+F9-G9</f>
        <v>23130592.545077853</v>
      </c>
      <c r="I9" s="30">
        <v>3752708.9080652236</v>
      </c>
      <c r="J9" s="30">
        <v>18516552.684745051</v>
      </c>
      <c r="K9" s="56">
        <v>0</v>
      </c>
      <c r="L9" s="30">
        <v>59449.339741103358</v>
      </c>
      <c r="M9" s="30">
        <v>801881.61252647731</v>
      </c>
      <c r="N9" s="21">
        <f t="shared" ref="N9:N11" si="1">I9+J9+K9+L9+M9</f>
        <v>23130592.545077853</v>
      </c>
      <c r="O9" s="61"/>
    </row>
    <row r="10" spans="1:15" ht="21" customHeight="1">
      <c r="A10" s="10" t="s">
        <v>17</v>
      </c>
      <c r="B10" s="29">
        <v>20694624.176927544</v>
      </c>
      <c r="C10" s="29">
        <v>5256003.5831569731</v>
      </c>
      <c r="D10" s="29">
        <v>27697444.998851269</v>
      </c>
      <c r="E10" s="29">
        <v>3106754.6397202429</v>
      </c>
      <c r="F10" s="29">
        <v>767980.32603628025</v>
      </c>
      <c r="G10" s="55">
        <v>0</v>
      </c>
      <c r="H10" s="21">
        <f t="shared" si="0"/>
        <v>57522807.724692315</v>
      </c>
      <c r="I10" s="29">
        <v>9819724.8218659367</v>
      </c>
      <c r="J10" s="29">
        <v>41592673.942411371</v>
      </c>
      <c r="K10" s="29">
        <v>3409305.6008698922</v>
      </c>
      <c r="L10" s="29">
        <v>254358.24544845519</v>
      </c>
      <c r="M10" s="29">
        <v>2446745.1140966457</v>
      </c>
      <c r="N10" s="21">
        <f t="shared" si="1"/>
        <v>57522807.724692307</v>
      </c>
      <c r="O10" s="61"/>
    </row>
    <row r="11" spans="1:15" ht="21" customHeight="1">
      <c r="A11" s="32" t="s">
        <v>18</v>
      </c>
      <c r="B11" s="30">
        <v>5593554.3532100124</v>
      </c>
      <c r="C11" s="30">
        <v>1671880.6629999999</v>
      </c>
      <c r="D11" s="30">
        <v>1880946.9821277752</v>
      </c>
      <c r="E11" s="30">
        <v>388941.2836015388</v>
      </c>
      <c r="F11" s="30">
        <v>278611.34960849816</v>
      </c>
      <c r="G11" s="56">
        <v>0</v>
      </c>
      <c r="H11" s="21">
        <f t="shared" si="0"/>
        <v>9813934.6315478235</v>
      </c>
      <c r="I11" s="30">
        <v>9813883.6315478235</v>
      </c>
      <c r="J11" s="56">
        <v>0</v>
      </c>
      <c r="K11" s="56">
        <v>0</v>
      </c>
      <c r="L11" s="56">
        <v>0</v>
      </c>
      <c r="M11" s="30">
        <v>51</v>
      </c>
      <c r="N11" s="21">
        <f t="shared" si="1"/>
        <v>9813934.6315478235</v>
      </c>
      <c r="O11" s="61"/>
    </row>
    <row r="12" spans="1:15" ht="21" customHeight="1">
      <c r="A12" s="10" t="s">
        <v>6</v>
      </c>
      <c r="B12" s="21">
        <f t="shared" ref="B12:I12" si="2">SUM(B8:B11)</f>
        <v>38331370.160754368</v>
      </c>
      <c r="C12" s="21">
        <f t="shared" si="2"/>
        <v>20265728.77821286</v>
      </c>
      <c r="D12" s="21">
        <f t="shared" si="2"/>
        <v>45766301.122641914</v>
      </c>
      <c r="E12" s="21">
        <f t="shared" si="2"/>
        <v>5505266.8556310255</v>
      </c>
      <c r="F12" s="21">
        <f t="shared" si="2"/>
        <v>1624335.5206923168</v>
      </c>
      <c r="G12" s="21">
        <f t="shared" si="2"/>
        <v>4716768.6471499996</v>
      </c>
      <c r="H12" s="21">
        <f t="shared" si="2"/>
        <v>106776233.79078248</v>
      </c>
      <c r="I12" s="21">
        <f t="shared" si="2"/>
        <v>36294085.586538017</v>
      </c>
      <c r="J12" s="21">
        <f t="shared" ref="J12:L12" si="3">SUM(J8:J11)</f>
        <v>63359148.230539769</v>
      </c>
      <c r="K12" s="21">
        <f t="shared" si="3"/>
        <v>3409305.6008698922</v>
      </c>
      <c r="L12" s="21">
        <f t="shared" si="3"/>
        <v>456533.67243158253</v>
      </c>
      <c r="M12" s="21">
        <f>SUM(M8:M11)</f>
        <v>3257160.7004032177</v>
      </c>
      <c r="N12" s="21">
        <f>SUM(N8:N11)</f>
        <v>106776233.79078247</v>
      </c>
      <c r="O12" s="61"/>
    </row>
    <row r="13" spans="1:15" ht="21" customHeight="1">
      <c r="A13" s="138" t="s">
        <v>88</v>
      </c>
      <c r="B13" s="139"/>
      <c r="C13" s="14"/>
      <c r="D13" s="14"/>
      <c r="E13" s="14"/>
      <c r="F13" s="14"/>
      <c r="G13" s="14"/>
      <c r="H13" s="14"/>
      <c r="I13" s="15"/>
      <c r="J13" s="83"/>
      <c r="K13" s="16"/>
      <c r="L13" s="13"/>
      <c r="M13" s="13"/>
      <c r="N13" s="13"/>
    </row>
    <row r="14" spans="1:15" ht="21" customHeight="1">
      <c r="A14" s="48" t="s">
        <v>75</v>
      </c>
      <c r="B14" s="18"/>
      <c r="C14" s="18"/>
      <c r="D14" s="18"/>
      <c r="E14" s="18"/>
      <c r="F14" s="18"/>
      <c r="G14" s="18"/>
      <c r="H14" s="18"/>
      <c r="I14" s="3"/>
      <c r="J14" s="78"/>
      <c r="K14" s="3"/>
      <c r="L14" s="3"/>
      <c r="M14" s="123"/>
      <c r="N14" s="123"/>
    </row>
    <row r="15" spans="1:15" s="2" customFormat="1">
      <c r="A15" s="148" t="s">
        <v>138</v>
      </c>
      <c r="B15" s="149"/>
      <c r="C15" s="149"/>
      <c r="D15" s="149"/>
    </row>
    <row r="16" spans="1:15" s="2" customFormat="1" ht="16.5">
      <c r="A16" s="140" t="s">
        <v>139</v>
      </c>
      <c r="B16" s="141"/>
      <c r="C16" s="141"/>
      <c r="D16" s="113"/>
      <c r="M16" s="123" t="s">
        <v>0</v>
      </c>
      <c r="N16" s="123"/>
    </row>
    <row r="18" spans="3:4">
      <c r="D18" s="52"/>
    </row>
    <row r="19" spans="3:4">
      <c r="C19" s="52"/>
      <c r="D19" s="52"/>
    </row>
    <row r="20" spans="3:4">
      <c r="D20" s="52"/>
    </row>
    <row r="21" spans="3:4">
      <c r="D21" s="52"/>
    </row>
    <row r="22" spans="3:4">
      <c r="D22" s="52"/>
    </row>
    <row r="33" spans="11:14" ht="20.5">
      <c r="K33" s="4"/>
      <c r="L33" s="4"/>
      <c r="M33" s="4"/>
      <c r="N33" s="4"/>
    </row>
  </sheetData>
  <mergeCells count="11">
    <mergeCell ref="M16:N16"/>
    <mergeCell ref="A16:C16"/>
    <mergeCell ref="A4:N4"/>
    <mergeCell ref="M14:N14"/>
    <mergeCell ref="N5:N6"/>
    <mergeCell ref="I5:M5"/>
    <mergeCell ref="B5:G5"/>
    <mergeCell ref="H5:H6"/>
    <mergeCell ref="A13:B13"/>
    <mergeCell ref="A5:A7"/>
    <mergeCell ref="A15:D15"/>
  </mergeCells>
  <hyperlinks>
    <hyperlink ref="M16" location="الفهرس!A1" display="العودة الى الفهرس" xr:uid="{6EA99819-3CA4-4870-A9D1-9C83962FA956}"/>
    <hyperlink ref="M16:N16" location="'الفهرس '!A1" display="العودة الى الفهرس" xr:uid="{3DA4057C-C25D-4F61-8F15-CBDAA20E947D}"/>
  </hyperlinks>
  <pageMargins left="0.7" right="0.7" top="0.75" bottom="0.75" header="0.3" footer="0.3"/>
  <pageSetup paperSize="9"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05D5-024D-4A57-9B0A-7E0C036A2EB6}">
  <dimension ref="A1:D14"/>
  <sheetViews>
    <sheetView rightToLeft="1" view="pageBreakPreview" zoomScale="140" zoomScaleNormal="100" zoomScaleSheetLayoutView="140" workbookViewId="0"/>
  </sheetViews>
  <sheetFormatPr defaultRowHeight="14.5"/>
  <cols>
    <col min="1" max="1" width="19.54296875" customWidth="1"/>
    <col min="2" max="4" width="15.54296875" customWidth="1"/>
  </cols>
  <sheetData>
    <row r="1" spans="1:4" ht="21" customHeight="1">
      <c r="A1" s="9"/>
      <c r="B1" s="9"/>
      <c r="C1" s="9"/>
      <c r="D1" s="2"/>
    </row>
    <row r="2" spans="1:4" ht="21" customHeight="1">
      <c r="A2" s="9"/>
      <c r="B2" s="9"/>
      <c r="C2" s="9"/>
      <c r="D2" s="2"/>
    </row>
    <row r="3" spans="1:4" ht="21" customHeight="1">
      <c r="A3" s="9"/>
      <c r="B3" s="9"/>
      <c r="C3" s="9"/>
      <c r="D3" s="2"/>
    </row>
    <row r="4" spans="1:4" ht="55" customHeight="1">
      <c r="A4" s="136" t="s">
        <v>84</v>
      </c>
      <c r="B4" s="137"/>
      <c r="C4" s="137"/>
      <c r="D4" s="137"/>
    </row>
    <row r="5" spans="1:4" ht="21" customHeight="1">
      <c r="A5" s="129" t="s">
        <v>14</v>
      </c>
      <c r="B5" s="150" t="s">
        <v>63</v>
      </c>
      <c r="C5" s="151"/>
      <c r="D5" s="151"/>
    </row>
    <row r="6" spans="1:4" ht="21" customHeight="1">
      <c r="A6" s="130"/>
      <c r="B6" s="58" t="s">
        <v>54</v>
      </c>
      <c r="C6" s="31" t="s">
        <v>53</v>
      </c>
      <c r="D6" s="102" t="s">
        <v>141</v>
      </c>
    </row>
    <row r="7" spans="1:4" ht="21" customHeight="1">
      <c r="A7" s="131"/>
      <c r="B7" s="66" t="s">
        <v>90</v>
      </c>
      <c r="C7" s="66" t="s">
        <v>90</v>
      </c>
      <c r="D7" s="66" t="s">
        <v>90</v>
      </c>
    </row>
    <row r="8" spans="1:4" ht="21" customHeight="1">
      <c r="A8" s="10" t="s">
        <v>15</v>
      </c>
      <c r="B8" s="29">
        <v>2385.4969002276666</v>
      </c>
      <c r="C8" s="29">
        <v>1200.7312640130158</v>
      </c>
      <c r="D8" s="29">
        <v>3290.001551522224</v>
      </c>
    </row>
    <row r="9" spans="1:4" ht="21" customHeight="1">
      <c r="A9" s="10" t="s">
        <v>16</v>
      </c>
      <c r="B9" s="30">
        <v>2420.0888919624708</v>
      </c>
      <c r="C9" s="30">
        <v>1916.3134196512597</v>
      </c>
      <c r="D9" s="30">
        <v>1281.6788282644204</v>
      </c>
    </row>
    <row r="10" spans="1:4" ht="21" customHeight="1">
      <c r="A10" s="10" t="s">
        <v>17</v>
      </c>
      <c r="B10" s="29">
        <v>7195.8789032216155</v>
      </c>
      <c r="C10" s="29">
        <v>3079.4766776111619</v>
      </c>
      <c r="D10" s="29">
        <v>4681.0664011276758</v>
      </c>
    </row>
    <row r="11" spans="1:4" ht="21" customHeight="1">
      <c r="A11" s="10" t="s">
        <v>18</v>
      </c>
      <c r="B11" s="30">
        <v>1517.9205724019155</v>
      </c>
      <c r="C11" s="30">
        <v>2161.5522177531439</v>
      </c>
      <c r="D11" s="56">
        <v>0</v>
      </c>
    </row>
    <row r="12" spans="1:4" ht="21" customHeight="1">
      <c r="A12" s="10" t="s">
        <v>6</v>
      </c>
      <c r="B12" s="21">
        <f>SUM(B8:B11)</f>
        <v>13519.385267813668</v>
      </c>
      <c r="C12" s="21">
        <f>SUM(C8:C11)</f>
        <v>8358.0735790285817</v>
      </c>
      <c r="D12" s="21">
        <f>SUM(D8:D11)</f>
        <v>9252.74678091432</v>
      </c>
    </row>
    <row r="13" spans="1:4" ht="21" customHeight="1">
      <c r="A13" s="138" t="s">
        <v>82</v>
      </c>
      <c r="B13" s="139"/>
      <c r="C13" s="14"/>
      <c r="D13" s="2"/>
    </row>
    <row r="14" spans="1:4" ht="21" customHeight="1">
      <c r="A14" s="50" t="s">
        <v>140</v>
      </c>
      <c r="B14" s="18"/>
      <c r="D14" s="86" t="s">
        <v>0</v>
      </c>
    </row>
  </sheetData>
  <mergeCells count="4">
    <mergeCell ref="A13:B13"/>
    <mergeCell ref="A5:A7"/>
    <mergeCell ref="B5:D5"/>
    <mergeCell ref="A4:D4"/>
  </mergeCells>
  <hyperlinks>
    <hyperlink ref="D14" location="الفهرس!A1" display="العودة الى الفهرس" xr:uid="{260966E4-BBAE-4854-B0C2-22CD5735FB8E}"/>
    <hyperlink ref="D14" location="'الفهرس '!Print_Area" display="العودة الى الفهرس" xr:uid="{DD0872B4-9A07-4AFA-8027-F7A3FA5AE1C2}"/>
  </hyperlinks>
  <pageMargins left="0.7" right="0.7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0065-7809-4864-8DE6-249DAE34A6C6}">
  <dimension ref="A1:G13"/>
  <sheetViews>
    <sheetView rightToLeft="1" view="pageBreakPreview" zoomScale="101" zoomScaleNormal="100" zoomScaleSheetLayoutView="140" workbookViewId="0"/>
  </sheetViews>
  <sheetFormatPr defaultRowHeight="14.5"/>
  <cols>
    <col min="1" max="1" width="24.6328125" customWidth="1"/>
    <col min="2" max="4" width="15.1796875" customWidth="1"/>
    <col min="7" max="7" width="11" bestFit="1" customWidth="1"/>
  </cols>
  <sheetData>
    <row r="1" spans="1:7" ht="21" customHeight="1">
      <c r="A1" s="9"/>
      <c r="B1" s="9"/>
      <c r="C1" s="9"/>
      <c r="D1" s="9"/>
    </row>
    <row r="2" spans="1:7" ht="21" customHeight="1">
      <c r="A2" s="9"/>
      <c r="B2" s="9"/>
      <c r="C2" s="9"/>
      <c r="D2" s="9"/>
    </row>
    <row r="3" spans="1:7" ht="21" customHeight="1">
      <c r="A3" s="9"/>
      <c r="B3" s="9"/>
      <c r="C3" s="9"/>
      <c r="D3" s="9"/>
    </row>
    <row r="4" spans="1:7" ht="55" customHeight="1">
      <c r="A4" s="136" t="s">
        <v>86</v>
      </c>
      <c r="B4" s="137"/>
      <c r="C4" s="137"/>
      <c r="D4" s="137"/>
    </row>
    <row r="5" spans="1:7" ht="21" customHeight="1">
      <c r="A5" s="129" t="s">
        <v>14</v>
      </c>
      <c r="B5" s="145" t="s">
        <v>69</v>
      </c>
      <c r="C5" s="147"/>
      <c r="D5" s="64" t="s">
        <v>70</v>
      </c>
    </row>
    <row r="6" spans="1:7" ht="21" customHeight="1">
      <c r="A6" s="131"/>
      <c r="B6" s="57" t="s">
        <v>148</v>
      </c>
      <c r="C6" s="57" t="s">
        <v>149</v>
      </c>
      <c r="D6" s="59" t="s">
        <v>5</v>
      </c>
    </row>
    <row r="7" spans="1:7" ht="21" customHeight="1">
      <c r="A7" s="10" t="s">
        <v>15</v>
      </c>
      <c r="B7" s="29" t="s">
        <v>65</v>
      </c>
      <c r="C7" s="29" t="s">
        <v>65</v>
      </c>
      <c r="D7" s="29">
        <v>3777</v>
      </c>
      <c r="E7" s="52"/>
    </row>
    <row r="8" spans="1:7" ht="21" customHeight="1">
      <c r="A8" s="10" t="s">
        <v>16</v>
      </c>
      <c r="B8" s="30" t="s">
        <v>65</v>
      </c>
      <c r="C8" s="30" t="s">
        <v>65</v>
      </c>
      <c r="D8" s="30">
        <v>1978</v>
      </c>
      <c r="E8" s="52"/>
    </row>
    <row r="9" spans="1:7" ht="21" customHeight="1">
      <c r="A9" s="10" t="s">
        <v>17</v>
      </c>
      <c r="B9" s="29" t="s">
        <v>65</v>
      </c>
      <c r="C9" s="29" t="s">
        <v>65</v>
      </c>
      <c r="D9" s="29">
        <v>4264</v>
      </c>
      <c r="E9" s="52"/>
      <c r="G9" s="34"/>
    </row>
    <row r="10" spans="1:7" ht="21" customHeight="1">
      <c r="A10" s="10" t="s">
        <v>18</v>
      </c>
      <c r="B10" s="30" t="s">
        <v>65</v>
      </c>
      <c r="C10" s="30" t="s">
        <v>65</v>
      </c>
      <c r="D10" s="30">
        <v>4201</v>
      </c>
      <c r="E10" s="52"/>
      <c r="G10" s="72"/>
    </row>
    <row r="11" spans="1:7" ht="21" customHeight="1">
      <c r="A11" s="10" t="s">
        <v>6</v>
      </c>
      <c r="B11" s="21">
        <v>233158</v>
      </c>
      <c r="C11" s="21">
        <v>524117</v>
      </c>
      <c r="D11" s="21">
        <f>SUM(D7:D10)</f>
        <v>14220</v>
      </c>
    </row>
    <row r="12" spans="1:7" ht="21" customHeight="1">
      <c r="A12" s="109" t="s">
        <v>82</v>
      </c>
      <c r="B12" s="84"/>
      <c r="C12" s="79"/>
      <c r="D12" s="14"/>
    </row>
    <row r="13" spans="1:7" ht="21" customHeight="1">
      <c r="A13" s="50"/>
      <c r="B13" s="37"/>
      <c r="C13" s="80"/>
      <c r="D13" s="114" t="s">
        <v>0</v>
      </c>
    </row>
  </sheetData>
  <mergeCells count="3">
    <mergeCell ref="B5:C5"/>
    <mergeCell ref="A4:D4"/>
    <mergeCell ref="A5:A6"/>
  </mergeCells>
  <hyperlinks>
    <hyperlink ref="D13" location="الفهرس!A1" display="العودة الى الفهرس" xr:uid="{C8D772D1-79BB-4946-8EC9-C8B074212CB7}"/>
    <hyperlink ref="D13" location="'الفهرس '!Print_Area" display="العودة الى الفهرس" xr:uid="{BB6E2C9F-3B61-41E6-A752-33A87031C5DA}"/>
  </hyperlinks>
  <pageMargins left="0.7" right="0.7" top="0.75" bottom="0.75" header="0.3" footer="0.3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7511-1F42-44E8-B72E-2E1D95BDD762}">
  <dimension ref="A1:K34"/>
  <sheetViews>
    <sheetView rightToLeft="1" view="pageBreakPreview" topLeftCell="F1" zoomScale="103" zoomScaleNormal="100" zoomScaleSheetLayoutView="150" workbookViewId="0"/>
  </sheetViews>
  <sheetFormatPr defaultRowHeight="14.5"/>
  <cols>
    <col min="1" max="1" width="21.7265625" customWidth="1"/>
    <col min="2" max="5" width="13.26953125" customWidth="1"/>
    <col min="6" max="8" width="12.26953125" customWidth="1"/>
    <col min="9" max="10" width="13.54296875" customWidth="1"/>
    <col min="11" max="11" width="27.1796875" customWidth="1"/>
  </cols>
  <sheetData>
    <row r="1" spans="1:11" ht="21" customHeight="1">
      <c r="A1" s="9"/>
      <c r="B1" s="9"/>
      <c r="C1" s="9"/>
      <c r="D1" s="9"/>
      <c r="E1" s="1"/>
      <c r="F1" s="2"/>
      <c r="G1" s="2"/>
      <c r="H1" s="2"/>
      <c r="I1" s="2"/>
      <c r="J1" s="27"/>
      <c r="K1" s="2"/>
    </row>
    <row r="2" spans="1:11" ht="21" customHeight="1">
      <c r="A2" s="9"/>
      <c r="B2" s="9"/>
      <c r="C2" s="9"/>
      <c r="D2" s="9"/>
      <c r="E2" s="1"/>
      <c r="F2" s="2"/>
      <c r="G2" s="2"/>
      <c r="H2" s="2"/>
      <c r="I2" s="2"/>
      <c r="J2" s="27"/>
      <c r="K2" s="2"/>
    </row>
    <row r="3" spans="1:11" ht="21" customHeight="1">
      <c r="A3" s="9"/>
      <c r="B3" s="9"/>
      <c r="C3" s="9"/>
      <c r="D3" s="9"/>
      <c r="E3" s="1"/>
      <c r="F3" s="2"/>
      <c r="G3" s="2"/>
      <c r="H3" s="2"/>
      <c r="I3" s="2"/>
      <c r="J3" s="27"/>
      <c r="K3" s="2"/>
    </row>
    <row r="4" spans="1:11" ht="55" customHeight="1">
      <c r="A4" s="136" t="s">
        <v>102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21" customHeight="1">
      <c r="A5" s="129" t="s">
        <v>4</v>
      </c>
      <c r="B5" s="152" t="s">
        <v>25</v>
      </c>
      <c r="C5" s="158"/>
      <c r="D5" s="158"/>
      <c r="E5" s="157"/>
      <c r="F5" s="153" t="s">
        <v>26</v>
      </c>
      <c r="G5" s="154"/>
      <c r="H5" s="154"/>
      <c r="I5" s="154"/>
      <c r="J5" s="154"/>
      <c r="K5" s="152" t="s">
        <v>128</v>
      </c>
    </row>
    <row r="6" spans="1:11" ht="21" customHeight="1">
      <c r="A6" s="130"/>
      <c r="B6" s="68" t="s">
        <v>19</v>
      </c>
      <c r="C6" s="68" t="s">
        <v>20</v>
      </c>
      <c r="D6" s="155" t="s">
        <v>114</v>
      </c>
      <c r="E6" s="156"/>
      <c r="F6" s="69" t="s">
        <v>76</v>
      </c>
      <c r="G6" s="95" t="s">
        <v>23</v>
      </c>
      <c r="H6" s="95" t="s">
        <v>135</v>
      </c>
      <c r="I6" s="155" t="s">
        <v>24</v>
      </c>
      <c r="J6" s="156"/>
      <c r="K6" s="152"/>
    </row>
    <row r="7" spans="1:11" ht="16" customHeight="1">
      <c r="A7" s="131"/>
      <c r="B7" s="11" t="s">
        <v>95</v>
      </c>
      <c r="C7" s="11" t="s">
        <v>95</v>
      </c>
      <c r="D7" s="152" t="s">
        <v>95</v>
      </c>
      <c r="E7" s="157"/>
      <c r="F7" s="11" t="s">
        <v>95</v>
      </c>
      <c r="G7" s="60" t="s">
        <v>95</v>
      </c>
      <c r="H7" s="60" t="s">
        <v>95</v>
      </c>
      <c r="I7" s="153" t="s">
        <v>95</v>
      </c>
      <c r="J7" s="154"/>
      <c r="K7" s="60" t="s">
        <v>64</v>
      </c>
    </row>
    <row r="8" spans="1:11" ht="21" customHeight="1">
      <c r="A8" s="10" t="s">
        <v>27</v>
      </c>
      <c r="B8" s="20">
        <v>194318</v>
      </c>
      <c r="C8" s="20">
        <v>93863</v>
      </c>
      <c r="D8" s="159">
        <f>B8+C8</f>
        <v>288181</v>
      </c>
      <c r="E8" s="160"/>
      <c r="F8" s="20">
        <v>288181</v>
      </c>
      <c r="G8" s="92">
        <v>0</v>
      </c>
      <c r="H8" s="92">
        <v>0</v>
      </c>
      <c r="I8" s="159">
        <f>F8+G8+H8</f>
        <v>288181</v>
      </c>
      <c r="J8" s="160"/>
      <c r="K8" s="53">
        <f>(B8/D8)*100</f>
        <v>67.429150429764633</v>
      </c>
    </row>
    <row r="9" spans="1:11" ht="21" customHeight="1">
      <c r="A9" s="10" t="s">
        <v>28</v>
      </c>
      <c r="B9" s="19">
        <v>6249663</v>
      </c>
      <c r="C9" s="19">
        <v>8782098</v>
      </c>
      <c r="D9" s="159">
        <f t="shared" ref="D9:D12" si="0">B9+C9</f>
        <v>15031761</v>
      </c>
      <c r="E9" s="160"/>
      <c r="F9" s="19">
        <v>14929117</v>
      </c>
      <c r="G9" s="91">
        <v>63141</v>
      </c>
      <c r="H9" s="91">
        <v>39503</v>
      </c>
      <c r="I9" s="159">
        <f t="shared" ref="I9:I12" si="1">F9+G9+H9</f>
        <v>15031761</v>
      </c>
      <c r="J9" s="160"/>
      <c r="K9" s="54">
        <f t="shared" ref="K9:K12" si="2">(B9/D9)*100</f>
        <v>41.576386159944931</v>
      </c>
    </row>
    <row r="10" spans="1:11" ht="21" customHeight="1">
      <c r="A10" s="10" t="s">
        <v>30</v>
      </c>
      <c r="B10" s="20">
        <v>2369515</v>
      </c>
      <c r="C10" s="20">
        <v>86278</v>
      </c>
      <c r="D10" s="159">
        <f t="shared" si="0"/>
        <v>2455793</v>
      </c>
      <c r="E10" s="160"/>
      <c r="F10" s="20">
        <v>2443870</v>
      </c>
      <c r="G10" s="92">
        <v>2154</v>
      </c>
      <c r="H10" s="92">
        <v>9769</v>
      </c>
      <c r="I10" s="159">
        <f t="shared" si="1"/>
        <v>2455793</v>
      </c>
      <c r="J10" s="160"/>
      <c r="K10" s="53">
        <f t="shared" si="2"/>
        <v>96.486756009158753</v>
      </c>
    </row>
    <row r="11" spans="1:11" ht="21" customHeight="1">
      <c r="A11" s="10" t="s">
        <v>31</v>
      </c>
      <c r="B11" s="19">
        <v>701758</v>
      </c>
      <c r="C11" s="19">
        <v>221491</v>
      </c>
      <c r="D11" s="159">
        <f t="shared" si="0"/>
        <v>923249</v>
      </c>
      <c r="E11" s="160"/>
      <c r="F11" s="19">
        <v>858147</v>
      </c>
      <c r="G11" s="91">
        <v>20358</v>
      </c>
      <c r="H11" s="91">
        <v>44744</v>
      </c>
      <c r="I11" s="159">
        <f t="shared" si="1"/>
        <v>923249</v>
      </c>
      <c r="J11" s="160"/>
      <c r="K11" s="54">
        <f t="shared" si="2"/>
        <v>76.009613874480237</v>
      </c>
    </row>
    <row r="12" spans="1:11" ht="21" customHeight="1">
      <c r="A12" s="10" t="s">
        <v>29</v>
      </c>
      <c r="B12" s="20">
        <v>965542665</v>
      </c>
      <c r="C12" s="20">
        <v>10723171</v>
      </c>
      <c r="D12" s="159">
        <f t="shared" si="0"/>
        <v>976265836</v>
      </c>
      <c r="E12" s="160"/>
      <c r="F12" s="20">
        <v>970596719.2600801</v>
      </c>
      <c r="G12" s="92">
        <v>5669117</v>
      </c>
      <c r="H12" s="92">
        <v>0</v>
      </c>
      <c r="I12" s="159">
        <f t="shared" si="1"/>
        <v>976265836.2600801</v>
      </c>
      <c r="J12" s="160"/>
      <c r="K12" s="53">
        <f t="shared" si="2"/>
        <v>98.901613617461464</v>
      </c>
    </row>
    <row r="13" spans="1:11" ht="21" customHeight="1">
      <c r="A13" s="138" t="s">
        <v>82</v>
      </c>
      <c r="B13" s="139"/>
      <c r="C13" s="14"/>
      <c r="D13" s="14"/>
      <c r="E13" s="15"/>
      <c r="F13" s="16"/>
      <c r="G13" s="16"/>
      <c r="H13" s="16"/>
      <c r="I13" s="26"/>
      <c r="J13" s="89"/>
      <c r="K13" s="100"/>
    </row>
    <row r="14" spans="1:11" ht="21" customHeight="1">
      <c r="A14" s="46" t="s">
        <v>75</v>
      </c>
      <c r="B14" s="18"/>
      <c r="C14" s="18"/>
      <c r="D14" s="18"/>
      <c r="E14" s="73"/>
      <c r="F14" s="2"/>
      <c r="G14" s="2"/>
      <c r="H14" s="2"/>
      <c r="I14" s="2"/>
      <c r="K14" s="86" t="s">
        <v>0</v>
      </c>
    </row>
    <row r="34" spans="6:9" ht="20.5">
      <c r="F34" s="4"/>
      <c r="G34" s="4"/>
      <c r="H34" s="4"/>
      <c r="I34" s="4"/>
    </row>
  </sheetData>
  <mergeCells count="20">
    <mergeCell ref="A13:B13"/>
    <mergeCell ref="I6:J6"/>
    <mergeCell ref="I7:J7"/>
    <mergeCell ref="I8:J8"/>
    <mergeCell ref="I9:J9"/>
    <mergeCell ref="I12:J12"/>
    <mergeCell ref="I10:J10"/>
    <mergeCell ref="I11:J11"/>
    <mergeCell ref="D10:E10"/>
    <mergeCell ref="D12:E12"/>
    <mergeCell ref="D8:E8"/>
    <mergeCell ref="D9:E9"/>
    <mergeCell ref="D11:E11"/>
    <mergeCell ref="K5:K6"/>
    <mergeCell ref="A4:K4"/>
    <mergeCell ref="F5:J5"/>
    <mergeCell ref="D6:E6"/>
    <mergeCell ref="D7:E7"/>
    <mergeCell ref="B5:E5"/>
    <mergeCell ref="A5:A7"/>
  </mergeCells>
  <hyperlinks>
    <hyperlink ref="K14" location="الفهرس!A1" display="العودة الى الفهرس" xr:uid="{5DFF812F-CB92-4364-B361-51918145ED96}"/>
  </hyperlinks>
  <pageMargins left="0.7" right="0.7" top="0.75" bottom="0.75" header="0.3" footer="0.3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8A4E-718B-40A1-84B3-CCEE640AA8D6}">
  <dimension ref="A1:O34"/>
  <sheetViews>
    <sheetView rightToLeft="1" view="pageBreakPreview" zoomScale="105" zoomScaleNormal="100" zoomScaleSheetLayoutView="130" workbookViewId="0">
      <selection activeCell="F16" sqref="F16"/>
    </sheetView>
  </sheetViews>
  <sheetFormatPr defaultRowHeight="14.5"/>
  <cols>
    <col min="1" max="2" width="21.7265625" customWidth="1"/>
    <col min="3" max="5" width="10.7265625" customWidth="1"/>
    <col min="6" max="6" width="12.1796875" customWidth="1"/>
    <col min="7" max="7" width="18.36328125" customWidth="1"/>
    <col min="8" max="10" width="10.453125" customWidth="1"/>
    <col min="11" max="11" width="11.54296875" customWidth="1"/>
    <col min="12" max="12" width="10.453125" customWidth="1"/>
    <col min="13" max="13" width="13.1796875" customWidth="1"/>
    <col min="14" max="14" width="16.6328125" bestFit="1" customWidth="1"/>
    <col min="15" max="15" width="12.54296875" bestFit="1" customWidth="1"/>
  </cols>
  <sheetData>
    <row r="1" spans="1:15" ht="21" customHeight="1">
      <c r="A1" s="9"/>
      <c r="B1" s="9"/>
      <c r="C1" s="9"/>
      <c r="D1" s="9"/>
      <c r="E1" s="9"/>
      <c r="F1" s="9"/>
      <c r="G1" s="1"/>
      <c r="H1" s="2"/>
      <c r="I1" s="2"/>
      <c r="J1" s="2"/>
      <c r="K1" s="2"/>
      <c r="L1" s="2"/>
      <c r="M1" s="2"/>
    </row>
    <row r="2" spans="1:15" ht="21" customHeight="1">
      <c r="A2" s="9"/>
      <c r="B2" s="9"/>
      <c r="C2" s="9"/>
      <c r="D2" s="9"/>
      <c r="E2" s="9"/>
      <c r="F2" s="9"/>
      <c r="G2" s="1"/>
      <c r="H2" s="2"/>
      <c r="I2" s="2"/>
      <c r="J2" s="2"/>
      <c r="K2" s="2"/>
      <c r="L2" s="2"/>
      <c r="M2" s="2"/>
    </row>
    <row r="3" spans="1:15" ht="21" customHeight="1">
      <c r="A3" s="9"/>
      <c r="B3" s="9"/>
      <c r="C3" s="9"/>
      <c r="D3" s="9"/>
      <c r="E3" s="9"/>
      <c r="F3" s="9"/>
      <c r="G3" s="1"/>
      <c r="H3" s="2"/>
      <c r="I3" s="2"/>
      <c r="J3" s="2"/>
      <c r="K3" s="2"/>
      <c r="L3" s="2"/>
      <c r="M3" s="2"/>
    </row>
    <row r="4" spans="1:15" ht="55" customHeight="1">
      <c r="A4" s="161" t="s">
        <v>120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5" ht="21" customHeight="1">
      <c r="A5" s="129" t="s">
        <v>4</v>
      </c>
      <c r="B5" s="129" t="s">
        <v>124</v>
      </c>
      <c r="C5" s="124" t="s">
        <v>46</v>
      </c>
      <c r="D5" s="124"/>
      <c r="E5" s="124"/>
      <c r="F5" s="124"/>
      <c r="G5" s="124" t="s">
        <v>48</v>
      </c>
      <c r="H5" s="124"/>
      <c r="I5" s="124"/>
      <c r="J5" s="124"/>
      <c r="K5" s="124"/>
      <c r="L5" s="129" t="s">
        <v>50</v>
      </c>
      <c r="M5" s="129" t="s">
        <v>125</v>
      </c>
    </row>
    <row r="6" spans="1:15" ht="21" customHeight="1">
      <c r="A6" s="130"/>
      <c r="B6" s="130"/>
      <c r="C6" s="22" t="s">
        <v>60</v>
      </c>
      <c r="D6" s="22" t="s">
        <v>20</v>
      </c>
      <c r="E6" s="22" t="s">
        <v>62</v>
      </c>
      <c r="F6" s="22" t="s">
        <v>47</v>
      </c>
      <c r="G6" s="74" t="s">
        <v>126</v>
      </c>
      <c r="H6" s="74" t="s">
        <v>23</v>
      </c>
      <c r="I6" s="74" t="s">
        <v>135</v>
      </c>
      <c r="J6" s="74" t="s">
        <v>62</v>
      </c>
      <c r="K6" s="12" t="s">
        <v>49</v>
      </c>
      <c r="L6" s="130"/>
      <c r="M6" s="130"/>
    </row>
    <row r="7" spans="1:15" ht="21" customHeight="1">
      <c r="A7" s="131"/>
      <c r="B7" s="75" t="s">
        <v>95</v>
      </c>
      <c r="C7" s="75" t="s">
        <v>95</v>
      </c>
      <c r="D7" s="75" t="s">
        <v>95</v>
      </c>
      <c r="E7" s="75" t="s">
        <v>95</v>
      </c>
      <c r="F7" s="75" t="s">
        <v>95</v>
      </c>
      <c r="G7" s="75" t="s">
        <v>95</v>
      </c>
      <c r="H7" s="75" t="s">
        <v>95</v>
      </c>
      <c r="I7" s="75" t="s">
        <v>95</v>
      </c>
      <c r="J7" s="75" t="s">
        <v>95</v>
      </c>
      <c r="K7" s="75" t="s">
        <v>95</v>
      </c>
      <c r="L7" s="75" t="s">
        <v>95</v>
      </c>
      <c r="M7" s="75" t="s">
        <v>95</v>
      </c>
    </row>
    <row r="8" spans="1:15" ht="21" customHeight="1">
      <c r="A8" s="10" t="s">
        <v>27</v>
      </c>
      <c r="B8" s="30">
        <v>312060</v>
      </c>
      <c r="C8" s="30">
        <v>194318</v>
      </c>
      <c r="D8" s="30">
        <v>93863</v>
      </c>
      <c r="E8" s="30">
        <v>125961</v>
      </c>
      <c r="F8" s="21">
        <f>SUM(C8:E8)</f>
        <v>414142</v>
      </c>
      <c r="G8" s="30">
        <v>224226</v>
      </c>
      <c r="H8" s="56">
        <v>0</v>
      </c>
      <c r="I8" s="56">
        <v>0</v>
      </c>
      <c r="J8" s="56">
        <v>0</v>
      </c>
      <c r="K8" s="21">
        <f>SUM(G8:J8)</f>
        <v>224226</v>
      </c>
      <c r="L8" s="30">
        <v>189916</v>
      </c>
      <c r="M8" s="30">
        <v>501976</v>
      </c>
      <c r="N8" s="52"/>
      <c r="O8" s="61"/>
    </row>
    <row r="9" spans="1:15" ht="21" customHeight="1">
      <c r="A9" s="10" t="s">
        <v>28</v>
      </c>
      <c r="B9" s="29">
        <v>21804724</v>
      </c>
      <c r="C9" s="29">
        <v>6249663</v>
      </c>
      <c r="D9" s="29">
        <v>8782098</v>
      </c>
      <c r="E9" s="55">
        <v>0</v>
      </c>
      <c r="F9" s="21">
        <f>SUM(C9:E9)</f>
        <v>15031761</v>
      </c>
      <c r="G9" s="29">
        <v>5324707</v>
      </c>
      <c r="H9" s="19">
        <v>63141</v>
      </c>
      <c r="I9" s="29">
        <v>39503</v>
      </c>
      <c r="J9" s="29">
        <v>9409136</v>
      </c>
      <c r="K9" s="21">
        <f t="shared" ref="K9:K12" si="0">SUM(G9:J9)</f>
        <v>14836487</v>
      </c>
      <c r="L9" s="29">
        <v>195274</v>
      </c>
      <c r="M9" s="29">
        <v>21999998</v>
      </c>
      <c r="N9" s="52"/>
      <c r="O9" s="52"/>
    </row>
    <row r="10" spans="1:15" ht="21" customHeight="1">
      <c r="A10" s="10" t="s">
        <v>30</v>
      </c>
      <c r="B10" s="30">
        <v>6779154</v>
      </c>
      <c r="C10" s="30">
        <v>2369515</v>
      </c>
      <c r="D10" s="30">
        <v>86278</v>
      </c>
      <c r="E10" s="20">
        <v>453531</v>
      </c>
      <c r="F10" s="21">
        <f>SUM(C10:E10)</f>
        <v>2909324</v>
      </c>
      <c r="G10" s="30">
        <v>2152607</v>
      </c>
      <c r="H10" s="20">
        <v>2154</v>
      </c>
      <c r="I10" s="30">
        <v>9769</v>
      </c>
      <c r="J10" s="30">
        <v>106264</v>
      </c>
      <c r="K10" s="21">
        <f t="shared" si="0"/>
        <v>2270794</v>
      </c>
      <c r="L10" s="30">
        <v>638530</v>
      </c>
      <c r="M10" s="30">
        <v>7417684</v>
      </c>
      <c r="N10" s="52"/>
      <c r="O10" s="52"/>
    </row>
    <row r="11" spans="1:15" ht="21" customHeight="1">
      <c r="A11" s="10" t="s">
        <v>31</v>
      </c>
      <c r="B11" s="29">
        <v>2000242</v>
      </c>
      <c r="C11" s="29">
        <v>701758</v>
      </c>
      <c r="D11" s="29">
        <v>221491</v>
      </c>
      <c r="E11" s="55">
        <v>0</v>
      </c>
      <c r="F11" s="21">
        <f>SUM(C11:E11)</f>
        <v>923249</v>
      </c>
      <c r="G11" s="29">
        <v>398855</v>
      </c>
      <c r="H11" s="19">
        <v>20358</v>
      </c>
      <c r="I11" s="29">
        <v>44744</v>
      </c>
      <c r="J11" s="29">
        <v>249337</v>
      </c>
      <c r="K11" s="21">
        <f t="shared" si="0"/>
        <v>713294</v>
      </c>
      <c r="L11" s="29">
        <v>209955</v>
      </c>
      <c r="M11" s="29">
        <v>2210197</v>
      </c>
      <c r="N11" s="52"/>
      <c r="O11" s="52"/>
    </row>
    <row r="12" spans="1:15" ht="21" customHeight="1">
      <c r="A12" s="10" t="s">
        <v>29</v>
      </c>
      <c r="B12" s="30">
        <v>1249563125</v>
      </c>
      <c r="C12" s="30">
        <v>965767885</v>
      </c>
      <c r="D12" s="30">
        <v>10640117</v>
      </c>
      <c r="E12" s="56">
        <v>0</v>
      </c>
      <c r="F12" s="21">
        <f>SUM(C12:E12)</f>
        <v>976408002</v>
      </c>
      <c r="G12" s="30">
        <v>1023597500</v>
      </c>
      <c r="H12" s="30">
        <v>5669117</v>
      </c>
      <c r="I12" s="56">
        <v>0</v>
      </c>
      <c r="J12" s="56">
        <v>0</v>
      </c>
      <c r="K12" s="21">
        <f t="shared" si="0"/>
        <v>1029266617</v>
      </c>
      <c r="L12" s="30">
        <v>-52858615</v>
      </c>
      <c r="M12" s="30">
        <v>1196704510</v>
      </c>
      <c r="N12" s="52"/>
      <c r="O12" s="52"/>
    </row>
    <row r="13" spans="1:15" ht="16.5" customHeight="1">
      <c r="A13" s="138" t="s">
        <v>82</v>
      </c>
      <c r="B13" s="139"/>
      <c r="C13" s="14"/>
      <c r="D13" s="14"/>
      <c r="E13" s="14"/>
      <c r="F13" s="14"/>
      <c r="G13" s="18"/>
      <c r="H13" s="18"/>
      <c r="I13" s="103"/>
      <c r="J13" s="18"/>
      <c r="K13" s="18"/>
      <c r="L13" s="18"/>
      <c r="M13" s="18"/>
    </row>
    <row r="14" spans="1:15" ht="16.5" customHeight="1">
      <c r="A14" s="46" t="s">
        <v>75</v>
      </c>
      <c r="B14" s="18"/>
      <c r="C14" s="85"/>
      <c r="D14" s="18"/>
      <c r="E14" s="18"/>
      <c r="F14" s="18"/>
      <c r="G14" s="18"/>
      <c r="H14" s="85"/>
      <c r="I14" s="104"/>
      <c r="J14" s="18"/>
      <c r="K14" s="18"/>
      <c r="L14" s="18"/>
      <c r="M14" s="18"/>
    </row>
    <row r="15" spans="1:15" ht="16.5">
      <c r="A15" s="46"/>
      <c r="C15" s="15"/>
      <c r="D15" s="15"/>
      <c r="E15" s="15"/>
      <c r="F15" s="15"/>
      <c r="G15" s="15"/>
      <c r="H15" s="15"/>
      <c r="I15" s="16"/>
      <c r="J15" s="16"/>
      <c r="K15" s="44"/>
      <c r="L15" s="116" t="s">
        <v>0</v>
      </c>
      <c r="M15" s="117"/>
    </row>
    <row r="16" spans="1:15">
      <c r="E16" s="72"/>
      <c r="G16" s="33"/>
    </row>
    <row r="17" spans="6:10">
      <c r="J17" s="33"/>
    </row>
    <row r="20" spans="6:10">
      <c r="F20" s="33"/>
      <c r="G20" s="33"/>
    </row>
    <row r="21" spans="6:10">
      <c r="G21" s="33"/>
    </row>
    <row r="34" spans="8:12" ht="20.5">
      <c r="H34" s="4"/>
      <c r="I34" s="4"/>
      <c r="J34" s="4"/>
      <c r="K34" s="4"/>
      <c r="L34" s="4"/>
    </row>
  </sheetData>
  <mergeCells count="9">
    <mergeCell ref="L15:M15"/>
    <mergeCell ref="M5:M6"/>
    <mergeCell ref="A4:M4"/>
    <mergeCell ref="L5:L6"/>
    <mergeCell ref="C5:F5"/>
    <mergeCell ref="G5:K5"/>
    <mergeCell ref="B5:B6"/>
    <mergeCell ref="A5:A7"/>
    <mergeCell ref="A13:B13"/>
  </mergeCells>
  <hyperlinks>
    <hyperlink ref="L15" location="الفهرس!A1" display="العودة الى الفهرس" xr:uid="{67C876BE-0BBA-46EB-B41A-0D6D3DC47B4C}"/>
    <hyperlink ref="L15:M15" location="'الفهرس '!Print_Area" display="العودة الى الفهرس" xr:uid="{A8FEA1E3-94B7-45C6-ADB0-E852E7B0F26C}"/>
  </hyperlinks>
  <pageMargins left="0.7" right="0.7" top="0.75" bottom="0.75" header="0.3" footer="0.3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7B94-B97F-40D2-B88A-E07B448F674C}">
  <dimension ref="A1:O36"/>
  <sheetViews>
    <sheetView rightToLeft="1" view="pageBreakPreview" topLeftCell="G1" zoomScaleNormal="100" zoomScaleSheetLayoutView="100" workbookViewId="0">
      <selection activeCell="H11" sqref="H11"/>
    </sheetView>
  </sheetViews>
  <sheetFormatPr defaultRowHeight="14.5"/>
  <cols>
    <col min="1" max="1" width="21.7265625" customWidth="1"/>
    <col min="2" max="5" width="10.7265625" customWidth="1"/>
    <col min="6" max="6" width="12.54296875" customWidth="1"/>
    <col min="7" max="7" width="13.54296875" customWidth="1"/>
    <col min="8" max="8" width="17.1796875" customWidth="1"/>
    <col min="9" max="9" width="12.26953125" customWidth="1"/>
    <col min="10" max="10" width="12.90625" customWidth="1"/>
    <col min="11" max="11" width="15.81640625" customWidth="1"/>
    <col min="12" max="12" width="10.453125" customWidth="1"/>
    <col min="13" max="13" width="8.81640625" customWidth="1"/>
    <col min="14" max="14" width="15.1796875" customWidth="1"/>
  </cols>
  <sheetData>
    <row r="1" spans="1:15" ht="21" customHeight="1">
      <c r="A1" s="9"/>
      <c r="B1" s="9"/>
      <c r="C1" s="9"/>
      <c r="D1" s="9"/>
      <c r="E1" s="9"/>
      <c r="F1" s="9"/>
      <c r="G1" s="9"/>
      <c r="H1" s="9"/>
      <c r="I1" s="1"/>
      <c r="J1" s="1"/>
      <c r="K1" s="2"/>
      <c r="L1" s="2"/>
      <c r="M1" s="2"/>
      <c r="N1" s="2"/>
    </row>
    <row r="2" spans="1:15" ht="21" customHeight="1">
      <c r="A2" s="9"/>
      <c r="B2" s="9"/>
      <c r="C2" s="9"/>
      <c r="D2" s="9"/>
      <c r="E2" s="9"/>
      <c r="F2" s="9"/>
      <c r="G2" s="9"/>
      <c r="H2" s="9"/>
      <c r="I2" s="1"/>
      <c r="J2" s="1"/>
      <c r="K2" s="2"/>
      <c r="L2" s="2"/>
      <c r="M2" s="2"/>
      <c r="N2" s="2"/>
    </row>
    <row r="3" spans="1:15" ht="21" customHeight="1">
      <c r="A3" s="9"/>
      <c r="B3" s="9"/>
      <c r="C3" s="9"/>
      <c r="D3" s="9"/>
      <c r="E3" s="9"/>
      <c r="F3" s="9"/>
      <c r="G3" s="9"/>
      <c r="H3" s="9"/>
      <c r="I3" s="1"/>
      <c r="J3" s="1"/>
      <c r="K3" s="2"/>
      <c r="L3" s="2"/>
      <c r="M3" s="2"/>
      <c r="N3" s="2"/>
    </row>
    <row r="4" spans="1:15" ht="55" customHeight="1">
      <c r="A4" s="161" t="s">
        <v>127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5" ht="21" customHeight="1">
      <c r="A5" s="129" t="s">
        <v>4</v>
      </c>
      <c r="B5" s="145" t="s">
        <v>25</v>
      </c>
      <c r="C5" s="146"/>
      <c r="D5" s="146"/>
      <c r="E5" s="146"/>
      <c r="F5" s="146"/>
      <c r="G5" s="147"/>
      <c r="H5" s="142" t="s">
        <v>117</v>
      </c>
      <c r="I5" s="145" t="s">
        <v>26</v>
      </c>
      <c r="J5" s="146"/>
      <c r="K5" s="146"/>
      <c r="L5" s="146"/>
      <c r="M5" s="147"/>
      <c r="N5" s="142" t="s">
        <v>24</v>
      </c>
    </row>
    <row r="6" spans="1:15" ht="21" customHeight="1">
      <c r="A6" s="130"/>
      <c r="B6" s="64" t="s">
        <v>54</v>
      </c>
      <c r="C6" s="64" t="s">
        <v>142</v>
      </c>
      <c r="D6" s="64" t="s">
        <v>51</v>
      </c>
      <c r="E6" s="64" t="s">
        <v>52</v>
      </c>
      <c r="F6" s="64" t="s">
        <v>55</v>
      </c>
      <c r="G6" s="64" t="s">
        <v>56</v>
      </c>
      <c r="H6" s="143"/>
      <c r="I6" s="64" t="s">
        <v>21</v>
      </c>
      <c r="J6" s="64" t="s">
        <v>22</v>
      </c>
      <c r="K6" s="64" t="s">
        <v>112</v>
      </c>
      <c r="L6" s="168" t="s">
        <v>137</v>
      </c>
      <c r="M6" s="169"/>
      <c r="N6" s="143"/>
    </row>
    <row r="7" spans="1:15" ht="16" customHeight="1">
      <c r="A7" s="131"/>
      <c r="B7" s="59" t="s">
        <v>89</v>
      </c>
      <c r="C7" s="59" t="s">
        <v>89</v>
      </c>
      <c r="D7" s="59" t="s">
        <v>89</v>
      </c>
      <c r="E7" s="59" t="s">
        <v>89</v>
      </c>
      <c r="F7" s="59" t="s">
        <v>89</v>
      </c>
      <c r="G7" s="59" t="s">
        <v>89</v>
      </c>
      <c r="H7" s="59" t="s">
        <v>89</v>
      </c>
      <c r="I7" s="59" t="s">
        <v>89</v>
      </c>
      <c r="J7" s="59" t="s">
        <v>89</v>
      </c>
      <c r="K7" s="59" t="s">
        <v>89</v>
      </c>
      <c r="L7" s="170" t="s">
        <v>89</v>
      </c>
      <c r="M7" s="171"/>
      <c r="N7" s="59" t="s">
        <v>89</v>
      </c>
    </row>
    <row r="8" spans="1:15" ht="21" customHeight="1">
      <c r="A8" s="10" t="s">
        <v>27</v>
      </c>
      <c r="B8" s="20">
        <v>777272</v>
      </c>
      <c r="C8" s="20">
        <v>336235.88900000002</v>
      </c>
      <c r="D8" s="20">
        <v>166615.3880908399</v>
      </c>
      <c r="E8" s="20">
        <v>53064.923263909688</v>
      </c>
      <c r="F8" s="20">
        <v>27894.306879644773</v>
      </c>
      <c r="G8" s="20">
        <v>0</v>
      </c>
      <c r="H8" s="21">
        <f>B8+C8+D8+E8+F8-G8</f>
        <v>1361082.5072343943</v>
      </c>
      <c r="I8" s="20">
        <v>1280412.8320445246</v>
      </c>
      <c r="J8" s="20">
        <v>0</v>
      </c>
      <c r="K8" s="20">
        <v>80669.675189869697</v>
      </c>
      <c r="L8" s="164">
        <v>0</v>
      </c>
      <c r="M8" s="165"/>
      <c r="N8" s="21">
        <f>SUM(I8:M8)</f>
        <v>1361082.5072343943</v>
      </c>
      <c r="O8" s="33"/>
    </row>
    <row r="9" spans="1:15" ht="21" customHeight="1">
      <c r="A9" s="10" t="s">
        <v>28</v>
      </c>
      <c r="B9" s="19">
        <v>9374494.5</v>
      </c>
      <c r="C9" s="19">
        <v>4225205.7479999997</v>
      </c>
      <c r="D9" s="19">
        <v>2034937.836654709</v>
      </c>
      <c r="E9" s="19">
        <v>648102.32347827894</v>
      </c>
      <c r="F9" s="19">
        <v>340683.90169159649</v>
      </c>
      <c r="G9" s="19">
        <v>0</v>
      </c>
      <c r="H9" s="21">
        <f t="shared" ref="H9:H12" si="0">B9+C9+D9+E9+F9-G9</f>
        <v>16623424.309824586</v>
      </c>
      <c r="I9" s="19">
        <v>15594324.480704473</v>
      </c>
      <c r="J9" s="19">
        <v>0</v>
      </c>
      <c r="K9" s="19">
        <v>985249.77912011044</v>
      </c>
      <c r="L9" s="166">
        <v>43850.05</v>
      </c>
      <c r="M9" s="167"/>
      <c r="N9" s="21">
        <f t="shared" ref="N9:N13" si="1">SUM(I9:M9)</f>
        <v>16623424.309824584</v>
      </c>
      <c r="O9" s="33"/>
    </row>
    <row r="10" spans="1:15" ht="21" customHeight="1">
      <c r="A10" s="10" t="s">
        <v>30</v>
      </c>
      <c r="B10" s="20">
        <v>2369515</v>
      </c>
      <c r="C10" s="20">
        <v>31109.690999999999</v>
      </c>
      <c r="D10" s="20">
        <v>359208.06534260453</v>
      </c>
      <c r="E10" s="20">
        <v>114403.28916552644</v>
      </c>
      <c r="F10" s="20">
        <v>60137.662692039004</v>
      </c>
      <c r="G10" s="20">
        <v>0</v>
      </c>
      <c r="H10" s="21">
        <f t="shared" si="0"/>
        <v>2934373.7082001702</v>
      </c>
      <c r="I10" s="20">
        <v>2759886.1112563629</v>
      </c>
      <c r="J10" s="20">
        <v>0</v>
      </c>
      <c r="K10" s="20">
        <v>173916.69694380701</v>
      </c>
      <c r="L10" s="164">
        <v>570.9</v>
      </c>
      <c r="M10" s="165"/>
      <c r="N10" s="21">
        <f t="shared" si="1"/>
        <v>2934373.7082001697</v>
      </c>
      <c r="O10" s="33"/>
    </row>
    <row r="11" spans="1:15" ht="21" customHeight="1">
      <c r="A11" s="10" t="s">
        <v>31</v>
      </c>
      <c r="B11" s="19">
        <v>4210548</v>
      </c>
      <c r="C11" s="19">
        <v>377904.467</v>
      </c>
      <c r="D11" s="19">
        <v>686575.09845947474</v>
      </c>
      <c r="E11" s="19">
        <v>218665.60665332846</v>
      </c>
      <c r="F11" s="19">
        <v>114944.58412154199</v>
      </c>
      <c r="G11" s="19">
        <v>0</v>
      </c>
      <c r="H11" s="21">
        <f t="shared" si="0"/>
        <v>5608637.756234345</v>
      </c>
      <c r="I11" s="19">
        <v>5234965.8148902021</v>
      </c>
      <c r="J11" s="19">
        <v>0</v>
      </c>
      <c r="K11" s="19">
        <v>332417.01634414407</v>
      </c>
      <c r="L11" s="166">
        <v>41255</v>
      </c>
      <c r="M11" s="167"/>
      <c r="N11" s="21">
        <f t="shared" si="1"/>
        <v>5608637.8312343461</v>
      </c>
      <c r="O11" s="33"/>
    </row>
    <row r="12" spans="1:15" ht="21" customHeight="1">
      <c r="A12" s="10" t="s">
        <v>29</v>
      </c>
      <c r="B12" s="20">
        <v>7724341.3220806411</v>
      </c>
      <c r="C12" s="20">
        <v>123977.803</v>
      </c>
      <c r="D12" s="20">
        <v>1174352.4673726603</v>
      </c>
      <c r="E12" s="20">
        <v>374016.61563179019</v>
      </c>
      <c r="F12" s="20">
        <v>217540.23192458155</v>
      </c>
      <c r="G12" s="20">
        <v>0</v>
      </c>
      <c r="H12" s="21">
        <f t="shared" si="0"/>
        <v>9614228.4400096741</v>
      </c>
      <c r="I12" s="20">
        <v>8986549.7947410941</v>
      </c>
      <c r="J12" s="20">
        <v>0</v>
      </c>
      <c r="K12" s="20">
        <v>569823.41726857901</v>
      </c>
      <c r="L12" s="164">
        <v>57855.228000000003</v>
      </c>
      <c r="M12" s="165"/>
      <c r="N12" s="21">
        <f>SUM(I12:M12)</f>
        <v>9614228.4400096741</v>
      </c>
      <c r="O12" s="33"/>
    </row>
    <row r="13" spans="1:15" ht="21" customHeight="1">
      <c r="A13" s="10" t="s">
        <v>6</v>
      </c>
      <c r="B13" s="21">
        <f>SUM(B8:B11)</f>
        <v>16731829.5</v>
      </c>
      <c r="C13" s="21">
        <f t="shared" ref="C13:G13" si="2">SUM(C8:C11)</f>
        <v>4970455.7949999999</v>
      </c>
      <c r="D13" s="21">
        <f t="shared" si="2"/>
        <v>3247336.3885476282</v>
      </c>
      <c r="E13" s="21">
        <f t="shared" si="2"/>
        <v>1034236.1425610434</v>
      </c>
      <c r="F13" s="21">
        <f>SUM(F8:F11)</f>
        <v>543660.45538482221</v>
      </c>
      <c r="G13" s="115">
        <f t="shared" si="2"/>
        <v>0</v>
      </c>
      <c r="H13" s="21">
        <f>B13+C13+D13+E13+F13-G13</f>
        <v>26527518.281493496</v>
      </c>
      <c r="I13" s="21">
        <f>SUM(I8:I11)</f>
        <v>24869589.238895562</v>
      </c>
      <c r="J13" s="115">
        <f t="shared" ref="J13:L13" si="3">SUM(J8:J11)</f>
        <v>0</v>
      </c>
      <c r="K13" s="21">
        <f t="shared" si="3"/>
        <v>1572253.1675979311</v>
      </c>
      <c r="L13" s="159">
        <f t="shared" si="3"/>
        <v>85675.950000000012</v>
      </c>
      <c r="M13" s="163"/>
      <c r="N13" s="21">
        <f t="shared" si="1"/>
        <v>26527518.356493492</v>
      </c>
      <c r="O13" s="33"/>
    </row>
    <row r="14" spans="1:15" ht="21" customHeight="1">
      <c r="A14" s="138" t="s">
        <v>88</v>
      </c>
      <c r="B14" s="139"/>
      <c r="C14" s="14"/>
      <c r="D14" s="14"/>
      <c r="E14" s="14"/>
      <c r="F14" s="14"/>
      <c r="G14" s="14"/>
      <c r="H14" s="14"/>
      <c r="I14" s="15"/>
      <c r="J14" s="15"/>
      <c r="K14" s="16"/>
      <c r="L14" s="13"/>
      <c r="M14" s="13"/>
    </row>
    <row r="15" spans="1:15" s="2" customFormat="1" ht="21" customHeight="1">
      <c r="A15" s="138" t="s">
        <v>138</v>
      </c>
      <c r="B15" s="139"/>
      <c r="C15" s="139"/>
      <c r="D15" s="139"/>
      <c r="E15" s="103"/>
      <c r="F15" s="103"/>
      <c r="G15" s="103"/>
      <c r="H15" s="103"/>
      <c r="I15" s="105"/>
      <c r="J15" s="105"/>
      <c r="K15" s="105"/>
      <c r="L15" s="105"/>
    </row>
    <row r="16" spans="1:15" s="2" customFormat="1" ht="16.5">
      <c r="A16" s="148" t="s">
        <v>143</v>
      </c>
      <c r="B16" s="149"/>
      <c r="C16" s="149"/>
      <c r="D16" s="149"/>
      <c r="M16" s="116" t="s">
        <v>0</v>
      </c>
      <c r="N16" s="117"/>
    </row>
    <row r="36" spans="11:14" ht="20.5">
      <c r="K36" s="4"/>
      <c r="L36" s="4"/>
      <c r="M36" s="4"/>
      <c r="N36" s="4"/>
    </row>
  </sheetData>
  <mergeCells count="18">
    <mergeCell ref="L8:M8"/>
    <mergeCell ref="L12:M12"/>
    <mergeCell ref="L11:M11"/>
    <mergeCell ref="A4:N4"/>
    <mergeCell ref="B5:G5"/>
    <mergeCell ref="H5:H6"/>
    <mergeCell ref="N5:N6"/>
    <mergeCell ref="I5:M5"/>
    <mergeCell ref="A5:A7"/>
    <mergeCell ref="L6:M6"/>
    <mergeCell ref="L7:M7"/>
    <mergeCell ref="L9:M9"/>
    <mergeCell ref="L10:M10"/>
    <mergeCell ref="L13:M13"/>
    <mergeCell ref="A14:B14"/>
    <mergeCell ref="M16:N16"/>
    <mergeCell ref="A15:D15"/>
    <mergeCell ref="A16:D16"/>
  </mergeCells>
  <hyperlinks>
    <hyperlink ref="M16" location="الفهرس!A1" display="العودة الى الفهرس" xr:uid="{C28FC9CD-8071-41BD-BA4F-76C85181ECE8}"/>
    <hyperlink ref="M16:N16" location="'الفهرس '!Print_Area" display="العودة الى الفهرس" xr:uid="{0587D088-C838-4732-BA58-C7027D42F6B4}"/>
  </hyperlinks>
  <pageMargins left="0.7" right="0.7" top="0.75" bottom="0.75" header="0.3" footer="0.3"/>
  <pageSetup paperSize="9"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6" ma:contentTypeDescription="Create a new document." ma:contentTypeScope="" ma:versionID="a93cda9158dbc2fff021397977a4a153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7eb33b21f8e51b93acd479d2ae8d2131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9E03A-F7EE-4217-868F-45FAE1672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25A6E-0A1D-444E-8B9C-ABBDD8E497B1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67af0f95-1aa7-485d-a2c5-c0accc5769f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8DBCABB-AC23-4759-ABAC-F35D2283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النطاقات المسماة</vt:lpstr>
      </vt:variant>
      <vt:variant>
        <vt:i4>15</vt:i4>
      </vt:variant>
    </vt:vector>
  </HeadingPairs>
  <TitlesOfParts>
    <vt:vector size="30" baseType="lpstr">
      <vt:lpstr>الفهرس </vt:lpstr>
      <vt:lpstr>1-1</vt:lpstr>
      <vt:lpstr>1-2</vt:lpstr>
      <vt:lpstr>1-3</vt:lpstr>
      <vt:lpstr>1-4</vt:lpstr>
      <vt:lpstr>1-5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'1-1'!Print_Area</vt:lpstr>
      <vt:lpstr>'1-2'!Print_Area</vt:lpstr>
      <vt:lpstr>'1-3'!Print_Area</vt:lpstr>
      <vt:lpstr>'1-4'!Print_Area</vt:lpstr>
      <vt:lpstr>'1-5'!Print_Area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'الفهرس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أمجاد المقحم - Amjad Almuqhim</cp:lastModifiedBy>
  <dcterms:created xsi:type="dcterms:W3CDTF">2023-02-02T06:24:09Z</dcterms:created>
  <dcterms:modified xsi:type="dcterms:W3CDTF">2025-01-07T09:55:06Z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