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0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gastat-my.sharepoint.com/personal/hes_stats_gov_sa/Documents/Health&amp;Education Department/Health Statistics/النشرات النهائية 2025/نشرة احصاءات المنشآت الصحية والقوى العاملة الصحية 2024/"/>
    </mc:Choice>
  </mc:AlternateContent>
  <xr:revisionPtr revIDLastSave="5" documentId="13_ncr:1_{EBFD817D-ECA2-4A7B-B8DD-3F6B9D06E213}" xr6:coauthVersionLast="47" xr6:coauthVersionMax="47" xr10:uidLastSave="{9247CA11-7451-436A-8ABF-97A09E9FC092}"/>
  <bookViews>
    <workbookView xWindow="28680" yWindow="-120" windowWidth="29040" windowHeight="15720" tabRatio="898" activeTab="11" xr2:uid="{8410DEE2-E52D-494D-96A9-F962C4064894}"/>
  </bookViews>
  <sheets>
    <sheet name="جدول المحتويات " sheetId="190" r:id="rId1"/>
    <sheet name="1" sheetId="171" r:id="rId2"/>
    <sheet name="2" sheetId="247" r:id="rId3"/>
    <sheet name="3" sheetId="277" r:id="rId4"/>
    <sheet name="4" sheetId="209" r:id="rId5"/>
    <sheet name="5" sheetId="300" r:id="rId6"/>
    <sheet name="6" sheetId="243" r:id="rId7"/>
    <sheet name="7" sheetId="248" r:id="rId8"/>
    <sheet name="8" sheetId="249" r:id="rId9"/>
    <sheet name="9" sheetId="295" r:id="rId10"/>
    <sheet name="10" sheetId="281" r:id="rId11"/>
    <sheet name="11" sheetId="303" r:id="rId12"/>
    <sheet name="12" sheetId="250" r:id="rId13"/>
    <sheet name="13" sheetId="253" r:id="rId14"/>
    <sheet name="14" sheetId="254" r:id="rId15"/>
    <sheet name="15" sheetId="255" r:id="rId16"/>
    <sheet name="16" sheetId="256" r:id="rId17"/>
    <sheet name="17" sheetId="252" r:id="rId18"/>
    <sheet name="18" sheetId="270" r:id="rId19"/>
    <sheet name="19" sheetId="269" r:id="rId20"/>
    <sheet name="20" sheetId="286" r:id="rId21"/>
    <sheet name="21" sheetId="259" r:id="rId22"/>
    <sheet name="22" sheetId="271" r:id="rId23"/>
    <sheet name="23" sheetId="260" r:id="rId24"/>
    <sheet name="24" sheetId="261" r:id="rId25"/>
    <sheet name="25" sheetId="262" r:id="rId26"/>
    <sheet name="26" sheetId="283" r:id="rId27"/>
    <sheet name="27" sheetId="282" r:id="rId28"/>
    <sheet name="28" sheetId="301" r:id="rId29"/>
  </sheets>
  <externalReferences>
    <externalReference r:id="rId30"/>
    <externalReference r:id="rId31"/>
    <externalReference r:id="rId32"/>
    <externalReference r:id="rId33"/>
    <externalReference r:id="rId34"/>
  </externalReferences>
  <definedNames>
    <definedName name="\d" localSheetId="11">'[1]2020(س ذ)'!#REF!</definedName>
    <definedName name="\d">'[1]2020(س ذ)'!#REF!</definedName>
    <definedName name="\g" localSheetId="11">'[1]2020(س ذ)'!#REF!</definedName>
    <definedName name="\g">'[1]2020(س ذ)'!#REF!</definedName>
    <definedName name="\h" localSheetId="11">'[1]2020(س ذ)'!#REF!</definedName>
    <definedName name="\h">'[1]2020(س ذ)'!#REF!</definedName>
    <definedName name="\L" localSheetId="11">#REF!</definedName>
    <definedName name="\L">#REF!</definedName>
    <definedName name="\m" localSheetId="11">'[1]2020(س ذ)'!#REF!</definedName>
    <definedName name="\m">'[1]2020(س ذ)'!#REF!</definedName>
    <definedName name="\s" localSheetId="11">'[1]2020(س ذ)'!#REF!</definedName>
    <definedName name="\s">'[1]2020(س ذ)'!#REF!</definedName>
    <definedName name="_00" localSheetId="11">#REF!</definedName>
    <definedName name="_00">#REF!</definedName>
    <definedName name="_118__123Graph_CCHART_2" localSheetId="11" hidden="1">#REF!</definedName>
    <definedName name="_118__123Graph_CCHART_2" hidden="1">#REF!</definedName>
    <definedName name="_134__123Graph_XCHART_1" localSheetId="11" hidden="1">#REF!</definedName>
    <definedName name="_134__123Graph_XCHART_1" hidden="1">#REF!</definedName>
    <definedName name="_150__123Graph_XCHART_3" hidden="1">#REF!</definedName>
    <definedName name="_16__123Graph_ACHART_1" hidden="1">#REF!</definedName>
    <definedName name="_1مدن_المدن_حسب_المنطقة">#REF!</definedName>
    <definedName name="_32__123Graph_ACHART_3" hidden="1">#REF!</definedName>
    <definedName name="_48__123Graph_BCHART_1" hidden="1">#REF!</definedName>
    <definedName name="_77__123Graph_BCHART_2" hidden="1">#REF!</definedName>
    <definedName name="_78__123Graph_BCHART_4" hidden="1">#REF!</definedName>
    <definedName name="_93__123Graph_CCHART_1" hidden="1">#REF!</definedName>
    <definedName name="_jaber">#REF!</definedName>
    <definedName name="_L">#REF!</definedName>
    <definedName name="ahta" localSheetId="12">#REF!</definedName>
    <definedName name="ahta" localSheetId="13">#REF!</definedName>
    <definedName name="ahta" localSheetId="14">#REF!</definedName>
    <definedName name="ahta" localSheetId="15">#REF!</definedName>
    <definedName name="ahta" localSheetId="16">#REF!</definedName>
    <definedName name="ahta" localSheetId="17">#REF!</definedName>
    <definedName name="ahta" localSheetId="18">#REF!</definedName>
    <definedName name="ahta" localSheetId="19">#REF!</definedName>
    <definedName name="ahta" localSheetId="20">#REF!</definedName>
    <definedName name="ahta" localSheetId="21">#REF!</definedName>
    <definedName name="ahta" localSheetId="22">#REF!</definedName>
    <definedName name="ahta" localSheetId="23">#REF!</definedName>
    <definedName name="ahta" localSheetId="24">#REF!</definedName>
    <definedName name="ahta" localSheetId="25">#REF!</definedName>
    <definedName name="ahta" localSheetId="26">#REF!</definedName>
    <definedName name="ahta" localSheetId="27">#REF!</definedName>
    <definedName name="ahta">#REF!</definedName>
    <definedName name="bng" localSheetId="12">#REF!</definedName>
    <definedName name="bng" localSheetId="13">#REF!</definedName>
    <definedName name="bng" localSheetId="14">#REF!</definedName>
    <definedName name="bng" localSheetId="15">#REF!</definedName>
    <definedName name="bng" localSheetId="16">#REF!</definedName>
    <definedName name="bng" localSheetId="17">#REF!</definedName>
    <definedName name="bng" localSheetId="18">#REF!</definedName>
    <definedName name="bng" localSheetId="19">#REF!</definedName>
    <definedName name="bng" localSheetId="20">#REF!</definedName>
    <definedName name="bng" localSheetId="21">#REF!</definedName>
    <definedName name="bng" localSheetId="22">#REF!</definedName>
    <definedName name="bng" localSheetId="23">#REF!</definedName>
    <definedName name="bng" localSheetId="24">#REF!</definedName>
    <definedName name="bng" localSheetId="25">#REF!</definedName>
    <definedName name="bng" localSheetId="26">#REF!</definedName>
    <definedName name="bng" localSheetId="27">#REF!</definedName>
    <definedName name="bng">#REF!</definedName>
    <definedName name="building">#REF!</definedName>
    <definedName name="CCODE">#REF!</definedName>
    <definedName name="CHANEL2">#REF!</definedName>
    <definedName name="CHKPAS">'[1]2020(س ذ)'!#REF!</definedName>
    <definedName name="CHKSAVE">'[1]2020(س ذ)'!#REF!</definedName>
    <definedName name="CNAME2">#REF!</definedName>
    <definedName name="CNAME3">#REF!</definedName>
    <definedName name="CNAME4">#REF!</definedName>
    <definedName name="Consolidated">#REF!</definedName>
    <definedName name="COUNTER">#REF!</definedName>
    <definedName name="CPC_HS_BEC_IMP_2018">#REF!</definedName>
    <definedName name="D">#REF!</definedName>
    <definedName name="dd" localSheetId="12">#REF!</definedName>
    <definedName name="dd" localSheetId="13">#REF!</definedName>
    <definedName name="dd" localSheetId="14">#REF!</definedName>
    <definedName name="dd" localSheetId="15">#REF!</definedName>
    <definedName name="dd" localSheetId="16">#REF!</definedName>
    <definedName name="dd" localSheetId="17">#REF!</definedName>
    <definedName name="dd" localSheetId="18">#REF!</definedName>
    <definedName name="dd" localSheetId="19">#REF!</definedName>
    <definedName name="dd" localSheetId="20">#REF!</definedName>
    <definedName name="dd" localSheetId="21">#REF!</definedName>
    <definedName name="dd" localSheetId="22">#REF!</definedName>
    <definedName name="dd" localSheetId="23">#REF!</definedName>
    <definedName name="dd" localSheetId="24">#REF!</definedName>
    <definedName name="dd" localSheetId="25">#REF!</definedName>
    <definedName name="dd" localSheetId="26">#REF!</definedName>
    <definedName name="dd" localSheetId="27">#REF!</definedName>
    <definedName name="dd">#REF!</definedName>
    <definedName name="ERR_LOC">'[1]2020(س ذ)'!#REF!</definedName>
    <definedName name="ERR_MSG">'[1]2020(س ذ)'!#REF!</definedName>
    <definedName name="esdf">#REF!</definedName>
    <definedName name="EXP_HS_CPC_2018">#REF!</definedName>
    <definedName name="ff">#REF!</definedName>
    <definedName name="ffffffffffffffffffffffffff">#REF!</definedName>
    <definedName name="FILENAME">'[1]2020(س ذ)'!#REF!</definedName>
    <definedName name="FLOPDIR">'[1]2020(س ذ)'!#REF!</definedName>
    <definedName name="FLOPPY">'[1]2020(س ذ)'!#REF!</definedName>
    <definedName name="G_U1">#REF!</definedName>
    <definedName name="GETFILE">'[1]2020(س ذ)'!#REF!</definedName>
    <definedName name="gh">#REF!</definedName>
    <definedName name="GIVEM1">#REF!</definedName>
    <definedName name="GRDIR">'[1]2020(س ذ)'!#REF!</definedName>
    <definedName name="H">#REF!</definedName>
    <definedName name="hh">#REF!</definedName>
    <definedName name="hhhhhhhhhhh" hidden="1">#REF!</definedName>
    <definedName name="hth">#REF!</definedName>
    <definedName name="hthth">#REF!</definedName>
    <definedName name="hththt">#REF!</definedName>
    <definedName name="hthththth">#REF!</definedName>
    <definedName name="hu">#REF!</definedName>
    <definedName name="IMP_HS_CPC_2018">#REF!</definedName>
    <definedName name="io">#REF!</definedName>
    <definedName name="JKI" hidden="1">#REF!</definedName>
    <definedName name="kljm">#REF!</definedName>
    <definedName name="look">#REF!</definedName>
    <definedName name="LOOP">#REF!</definedName>
    <definedName name="menuitem">#REF!</definedName>
    <definedName name="MESSAGE">'[1]2020(س ذ)'!#REF!</definedName>
    <definedName name="mohafdah_mrkz_استعلام">#REF!</definedName>
    <definedName name="MSG_CELL">'[1]2020(س ذ)'!#REF!</definedName>
    <definedName name="NOPAS">'[1]2020(س ذ)'!#REF!</definedName>
    <definedName name="NOPAS3">'[1]2020(س ذ)'!#REF!</definedName>
    <definedName name="OLD_MSG">'[1]2020(س ذ)'!#REF!</definedName>
    <definedName name="PAS_MSG1">'[1]2020(س ذ)'!#REF!</definedName>
    <definedName name="PAS_MSG2">'[1]2020(س ذ)'!#REF!</definedName>
    <definedName name="PAS_MSG3">'[1]2020(س ذ)'!#REF!</definedName>
    <definedName name="PAUSE">'[1]2020(س ذ)'!#REF!</definedName>
    <definedName name="Port1">INDIRECT(#REF!)</definedName>
    <definedName name="Port2">INDIRECT(#REF!)</definedName>
    <definedName name="Port3">INDIRECT(#REF!)</definedName>
    <definedName name="Port4">INDIRECT(#REF!)</definedName>
    <definedName name="Port5">INDIRECT(#REF!)</definedName>
    <definedName name="PortQ1">INDIRECT(#REF!)</definedName>
    <definedName name="PortQ2">INDIRECT(#REF!)</definedName>
    <definedName name="PortQ3">INDIRECT(#REF!)</definedName>
    <definedName name="PortQ4">INDIRECT(#REF!)</definedName>
    <definedName name="PortQ5">INDIRECT(#REF!)</definedName>
    <definedName name="_xlnm.Print_Area" localSheetId="1">'1'!$A$1:$D$21</definedName>
    <definedName name="_xlnm.Print_Area" localSheetId="10">'10'!$A$1:$B$21</definedName>
    <definedName name="_xlnm.Print_Area" localSheetId="11">'11'!$A$1:$B$25</definedName>
    <definedName name="_xlnm.Print_Area" localSheetId="12">'12'!$A$1:$D$11</definedName>
    <definedName name="_xlnm.Print_Area" localSheetId="13">'13'!$A$1:$D$11</definedName>
    <definedName name="_xlnm.Print_Area" localSheetId="14">'14'!$A$1:$D$11</definedName>
    <definedName name="_xlnm.Print_Area" localSheetId="15">'15'!$A$1:$D$11</definedName>
    <definedName name="_xlnm.Print_Area" localSheetId="16">'16'!$A$1:$D$11</definedName>
    <definedName name="_xlnm.Print_Area" localSheetId="17">'17'!$A$1:$D$11</definedName>
    <definedName name="_xlnm.Print_Area" localSheetId="18">'18'!$A$1:$D$11</definedName>
    <definedName name="_xlnm.Print_Area" localSheetId="19">'19'!$A$1:$D$11</definedName>
    <definedName name="_xlnm.Print_Area" localSheetId="2">'2'!$A$1:$B$21</definedName>
    <definedName name="_xlnm.Print_Area" localSheetId="20">'20'!$A$1:$D$11</definedName>
    <definedName name="_xlnm.Print_Area" localSheetId="21">'21'!$A$1:$D$11</definedName>
    <definedName name="_xlnm.Print_Area" localSheetId="22">'22'!$A$1:$D$11</definedName>
    <definedName name="_xlnm.Print_Area" localSheetId="23">'23'!$A$1:$D$11</definedName>
    <definedName name="_xlnm.Print_Area" localSheetId="24">'24'!$A$1:$D$11</definedName>
    <definedName name="_xlnm.Print_Area" localSheetId="25">'25'!$A$1:$D$11</definedName>
    <definedName name="_xlnm.Print_Area" localSheetId="26">'26'!$A$1:$D$11</definedName>
    <definedName name="_xlnm.Print_Area" localSheetId="27">'27'!$A$1:$D$11</definedName>
    <definedName name="_xlnm.Print_Area" localSheetId="28">'28'!$A$1:$D$19</definedName>
    <definedName name="_xlnm.Print_Area" localSheetId="3">'3'!$A$1:$B$21</definedName>
    <definedName name="_xlnm.Print_Area" localSheetId="4">'4'!$A$1:$D$21</definedName>
    <definedName name="_xlnm.Print_Area" localSheetId="5">'5'!$A$1:$J$21</definedName>
    <definedName name="_xlnm.Print_Area" localSheetId="6">'6'!$A$1:$K$21</definedName>
    <definedName name="_xlnm.Print_Area" localSheetId="7">'7'!$A$1:$B$21</definedName>
    <definedName name="_xlnm.Print_Area" localSheetId="8">'8'!$A$1:$B$21</definedName>
    <definedName name="_xlnm.Print_Area" localSheetId="9">'9'!$A$1:$D$22</definedName>
    <definedName name="_xlnm.Print_Area" localSheetId="0">'جدول المحتويات '!$A$1:$B$37</definedName>
    <definedName name="_xlnm.Print_Area">#N/A</definedName>
    <definedName name="Q1_2021" hidden="1">#REF!</definedName>
    <definedName name="Reporting_Currency_Code">#REF!</definedName>
    <definedName name="RESDIR">'[1]2020(س ذ)'!#REF!</definedName>
    <definedName name="RESTYPE">'[1]2020(س ذ)'!#REF!</definedName>
    <definedName name="rngCmdtyValue">[2]TradeData!$AC$16</definedName>
    <definedName name="rngValue">[2]TradeData!$AC$1</definedName>
    <definedName name="RSVMENU">'[1]2020(س ذ)'!#REF!</definedName>
    <definedName name="s">[3]AGEINT!#REF!</definedName>
    <definedName name="SAVE">'[1]2020(س ذ)'!#REF!</definedName>
    <definedName name="SAVE_MSG">'[1]2020(س ذ)'!#REF!</definedName>
    <definedName name="SAVED">'[1]2020(س ذ)'!#REF!</definedName>
    <definedName name="SAVENGO">'[1]2020(س ذ)'!#REF!</definedName>
    <definedName name="ssssssssssssssss" localSheetId="12">#REF!</definedName>
    <definedName name="ssssssssssssssss" localSheetId="13">#REF!</definedName>
    <definedName name="ssssssssssssssss" localSheetId="14">#REF!</definedName>
    <definedName name="ssssssssssssssss" localSheetId="15">#REF!</definedName>
    <definedName name="ssssssssssssssss" localSheetId="16">#REF!</definedName>
    <definedName name="ssssssssssssssss" localSheetId="17">#REF!</definedName>
    <definedName name="ssssssssssssssss" localSheetId="18">#REF!</definedName>
    <definedName name="ssssssssssssssss" localSheetId="19">#REF!</definedName>
    <definedName name="ssssssssssssssss" localSheetId="20">#REF!</definedName>
    <definedName name="ssssssssssssssss" localSheetId="21">#REF!</definedName>
    <definedName name="ssssssssssssssss" localSheetId="22">#REF!</definedName>
    <definedName name="ssssssssssssssss" localSheetId="23">#REF!</definedName>
    <definedName name="ssssssssssssssss" localSheetId="24">#REF!</definedName>
    <definedName name="ssssssssssssssss" localSheetId="25">#REF!</definedName>
    <definedName name="ssssssssssssssss" localSheetId="26">#REF!</definedName>
    <definedName name="ssssssssssssssss" localSheetId="27">#REF!</definedName>
    <definedName name="ssssssssssssssss">#REF!</definedName>
    <definedName name="STAT">#REF!</definedName>
    <definedName name="STOP">#REF!</definedName>
    <definedName name="tele">#REF!</definedName>
    <definedName name="TEMP">'[1]2020(س ذ)'!#REF!</definedName>
    <definedName name="tt" localSheetId="12">#REF!</definedName>
    <definedName name="tt" localSheetId="13">#REF!</definedName>
    <definedName name="tt" localSheetId="14">#REF!</definedName>
    <definedName name="tt" localSheetId="15">#REF!</definedName>
    <definedName name="tt" localSheetId="16">#REF!</definedName>
    <definedName name="tt" localSheetId="17">#REF!</definedName>
    <definedName name="tt" localSheetId="18">#REF!</definedName>
    <definedName name="tt" localSheetId="19">#REF!</definedName>
    <definedName name="tt" localSheetId="20">#REF!</definedName>
    <definedName name="tt" localSheetId="21">#REF!</definedName>
    <definedName name="tt" localSheetId="22">#REF!</definedName>
    <definedName name="tt" localSheetId="23">#REF!</definedName>
    <definedName name="tt" localSheetId="24">#REF!</definedName>
    <definedName name="tt" localSheetId="25">#REF!</definedName>
    <definedName name="tt" localSheetId="26">#REF!</definedName>
    <definedName name="tt" localSheetId="27">#REF!</definedName>
    <definedName name="tt">#REF!</definedName>
    <definedName name="ty" localSheetId="12">#REF!</definedName>
    <definedName name="ty" localSheetId="13">#REF!</definedName>
    <definedName name="ty" localSheetId="14">#REF!</definedName>
    <definedName name="ty" localSheetId="15">#REF!</definedName>
    <definedName name="ty" localSheetId="16">#REF!</definedName>
    <definedName name="ty" localSheetId="17">#REF!</definedName>
    <definedName name="ty" localSheetId="18">#REF!</definedName>
    <definedName name="ty" localSheetId="19">#REF!</definedName>
    <definedName name="ty" localSheetId="20">#REF!</definedName>
    <definedName name="ty" localSheetId="21">#REF!</definedName>
    <definedName name="ty" localSheetId="22">#REF!</definedName>
    <definedName name="ty" localSheetId="23">#REF!</definedName>
    <definedName name="ty" localSheetId="24">#REF!</definedName>
    <definedName name="ty" localSheetId="25">#REF!</definedName>
    <definedName name="ty" localSheetId="26">#REF!</definedName>
    <definedName name="ty" localSheetId="27">#REF!</definedName>
    <definedName name="ty">#REF!</definedName>
    <definedName name="up">#REF!</definedName>
    <definedName name="use2d">#REF!</definedName>
    <definedName name="uu">#REF!</definedName>
    <definedName name="XDO_?COVERAGE_DSCAR_R2_SHEET7?">#REF!</definedName>
    <definedName name="XDO_?OFFICE_DSCAR_R2_SHEET2?">#REF!</definedName>
    <definedName name="XDO_?OFFICE_DSCAR_R2_SHEET5?">#REF!</definedName>
    <definedName name="XDO_?OFFICE_DSCAR_R2_SHEET6?">#REF!</definedName>
    <definedName name="XDO_?PERIOD_R2_SHEET2?">#REF!</definedName>
    <definedName name="XDO_?PERIOD_R2_SHEET5?">#REF!</definedName>
    <definedName name="XDO_?PERIOD_R2_SHEET6?">#REF!</definedName>
    <definedName name="XDO_?PERIOD_R2_SHEET7?">#REF!</definedName>
    <definedName name="XDO_?Sum_AGW_1?">'[4]GOSI-5'!#REF!</definedName>
    <definedName name="XDO_?Sum_AGW_2?">'[4]GOSI-5'!#REF!</definedName>
    <definedName name="XDO_?Sum_AGW_3?" localSheetId="11">#REF!</definedName>
    <definedName name="XDO_?Sum_AGW_3?">#REF!</definedName>
    <definedName name="XDO_?Sum_AGW_4?" localSheetId="11">#REF!</definedName>
    <definedName name="XDO_?Sum_AGW_4?">#REF!</definedName>
    <definedName name="XDO_?Sum_COV_1?" localSheetId="11">#REF!</definedName>
    <definedName name="XDO_?Sum_COV_1?">#REF!</definedName>
    <definedName name="XDO_?Sum_COV_2?">#REF!</definedName>
    <definedName name="XDO_?Sum_COV_3?">#REF!</definedName>
    <definedName name="XDO_?Sum_COV_4?">#REF!</definedName>
    <definedName name="XDO_?Sum_WAG_1?">'[4]GOSI-4'!#REF!</definedName>
    <definedName name="XDO_?Sum_WAG_10?">'[4]GOSI-4'!#REF!</definedName>
    <definedName name="XDO_?Sum_WAG_11?">'[4]GOSI-4'!#REF!</definedName>
    <definedName name="XDO_?Sum_WAG_12?">'[4]GOSI-4'!#REF!</definedName>
    <definedName name="XDO_?Sum_WAG_2?">'[4]GOSI-4'!#REF!</definedName>
    <definedName name="XDO_?Sum_WAG_3?">'[4]GOSI-4'!#REF!</definedName>
    <definedName name="XDO_?Sum_WAG_4?">'[4]GOSI-4'!#REF!</definedName>
    <definedName name="XDO_?Sum_WAG_5?">'[4]GOSI-4'!#REF!</definedName>
    <definedName name="XDO_?Sum_WAG_6?">'[4]GOSI-4'!#REF!</definedName>
    <definedName name="XDO_?Sum_WAG_7?">'[4]GOSI-4'!#REF!</definedName>
    <definedName name="XDO_?Sum_WAG_8?">'[4]GOSI-4'!#REF!</definedName>
    <definedName name="XDO_?Sum_WAG_9?">'[4]GOSI-4'!#REF!</definedName>
    <definedName name="XDO_?SYS_DATE?" localSheetId="11">#REF!</definedName>
    <definedName name="XDO_?SYS_DATE?">#REF!</definedName>
    <definedName name="XDO_?WRK_ACTIVITY?" localSheetId="11">#REF!</definedName>
    <definedName name="XDO_?WRK_ACTIVITY?">#REF!</definedName>
    <definedName name="XDO_?WRK_ACTIVITY_1?" localSheetId="11">#REF!</definedName>
    <definedName name="XDO_?WRK_ACTIVITY_1?">#REF!</definedName>
    <definedName name="XDO_?WRK_ACTIVITY_2?">#REF!</definedName>
    <definedName name="XDO_?WRK_ACTIVITY_3?">#REF!</definedName>
    <definedName name="XDO_?WRK_ACTIVITY_4?">#REF!</definedName>
    <definedName name="XDO_?WRK_ACTIVITY_5?">#REF!</definedName>
    <definedName name="XDO_?WRK_ACTIVITY_6?">#REF!</definedName>
    <definedName name="XDO_?WRK_ACTIVITY_7?">#REF!</definedName>
    <definedName name="XDO_?WRK_ACTIVITY_8?">#REF!</definedName>
    <definedName name="XDO_?WRK_ACTIVITY_9?">#REF!</definedName>
    <definedName name="XDO_?WRK_ACTIVITY_TOTAL?">#REF!</definedName>
    <definedName name="XDO_?WRK_COVERAGE_1?">#REF!</definedName>
    <definedName name="XDO_?WRK_COVERAGE_2?">#REF!</definedName>
    <definedName name="XDO_?WRK_COVERAGE_3?">#REF!</definedName>
    <definedName name="XDO_?WRK_COVERAGE_4?">#REF!</definedName>
    <definedName name="XDO_?WRK_GEN_AVGWAGE_1?">'[4]GOSI-5'!#REF!</definedName>
    <definedName name="XDO_?WRK_GEN_AVGWAGE_2?">'[4]GOSI-5'!#REF!</definedName>
    <definedName name="XDO_?WRK_GEN_AVGWAGE_3?">'[4]GOSI-5'!$C$10:$C$31</definedName>
    <definedName name="XDO_?WRK_GEN_AVGWAGE_4?" localSheetId="11">#REF!</definedName>
    <definedName name="XDO_?WRK_GEN_AVGWAGE_4?">#REF!</definedName>
    <definedName name="XDO_?WRK_GEN_AVGWAGE_5?" localSheetId="11">'[4]GOSI-5'!#REF!</definedName>
    <definedName name="XDO_?WRK_GEN_AVGWAGE_5?">'[4]GOSI-5'!#REF!</definedName>
    <definedName name="XDO_?WRK_GEN_AVGWAGE_6?" localSheetId="11">'[4]GOSI-5'!#REF!</definedName>
    <definedName name="XDO_?WRK_GEN_AVGWAGE_6?">'[4]GOSI-5'!#REF!</definedName>
    <definedName name="XDO_?WRK_GEN_AVGWAGE_7?" localSheetId="11">#REF!</definedName>
    <definedName name="XDO_?WRK_GEN_AVGWAGE_7?">#REF!</definedName>
    <definedName name="XDO_?WRK_GEN_AVGWAGE_8?" localSheetId="11">#REF!</definedName>
    <definedName name="XDO_?WRK_GEN_AVGWAGE_8?">#REF!</definedName>
    <definedName name="XDO_?WRK_WAGE_1?" localSheetId="11">'[4]GOSI-4'!#REF!</definedName>
    <definedName name="XDO_?WRK_WAGE_1?">'[4]GOSI-4'!#REF!</definedName>
    <definedName name="XDO_?WRK_WAGE_10?" localSheetId="11">'[4]GOSI-4'!#REF!</definedName>
    <definedName name="XDO_?WRK_WAGE_10?">'[4]GOSI-4'!#REF!</definedName>
    <definedName name="XDO_?WRK_WAGE_11?" localSheetId="11">'[4]GOSI-4'!#REF!</definedName>
    <definedName name="XDO_?WRK_WAGE_11?">'[4]GOSI-4'!#REF!</definedName>
    <definedName name="XDO_?WRK_WAGE_12?" localSheetId="11">'[4]GOSI-4'!#REF!</definedName>
    <definedName name="XDO_?WRK_WAGE_12?">'[4]GOSI-4'!#REF!</definedName>
    <definedName name="XDO_?WRK_WAGE_2?">'[4]GOSI-4'!#REF!</definedName>
    <definedName name="XDO_?WRK_WAGE_3?">'[4]GOSI-4'!#REF!</definedName>
    <definedName name="XDO_?WRK_WAGE_4?">'[4]GOSI-4'!#REF!</definedName>
    <definedName name="XDO_?WRK_WAGE_5?">'[4]GOSI-4'!#REF!</definedName>
    <definedName name="XDO_?WRK_WAGE_6?">'[4]GOSI-4'!#REF!</definedName>
    <definedName name="XDO_?WRK_WAGE_7?">'[4]GOSI-4'!#REF!</definedName>
    <definedName name="XDO_?WRK_WAGE_8?">'[4]GOSI-4'!#REF!</definedName>
    <definedName name="XDO_?WRK_WAGE_9?">'[4]GOSI-4'!#REF!</definedName>
    <definedName name="XDO_GROUP_?G_10?" localSheetId="11">#REF!</definedName>
    <definedName name="XDO_GROUP_?G_10?">#REF!</definedName>
    <definedName name="XDO_GROUP_?G_16?" localSheetId="11">#REF!</definedName>
    <definedName name="XDO_GROUP_?G_16?">#REF!</definedName>
    <definedName name="XDO_GROUP_?G_18?" localSheetId="11">#REF!</definedName>
    <definedName name="XDO_GROUP_?G_18?">#REF!</definedName>
    <definedName name="XDO_GROUP_?G_20?">#REF!</definedName>
    <definedName name="y">#REF!</definedName>
    <definedName name="yhg">#REF!</definedName>
    <definedName name="yy">#REF!</definedName>
    <definedName name="اا">#REF!</definedName>
    <definedName name="ااااااااااااااا">#REF!</definedName>
    <definedName name="التكوينات">#REF!</definedName>
    <definedName name="الزراعة">#REF!</definedName>
    <definedName name="الغ">#REF!</definedName>
    <definedName name="الملخص">[5]AGEINT!#REF!</definedName>
    <definedName name="تعويضات" localSheetId="11">#REF!</definedName>
    <definedName name="تعويضات">#REF!</definedName>
    <definedName name="تعويضاتت" localSheetId="11">#REF!</definedName>
    <definedName name="تعويضاتت">#REF!</definedName>
    <definedName name="غاااااااادة" localSheetId="11">#REF!</definedName>
    <definedName name="غاااااااادة">#REF!</definedName>
    <definedName name="فف">#REF!</definedName>
    <definedName name="ي">#REF!</definedName>
    <definedName name="يبابل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303" l="1"/>
  <c r="B12" i="303"/>
  <c r="B11" i="303"/>
  <c r="B8" i="303"/>
  <c r="B20" i="303" l="1"/>
  <c r="D9" i="301" l="1"/>
  <c r="D11" i="301"/>
  <c r="D13" i="301"/>
  <c r="D15" i="301"/>
  <c r="D17" i="301"/>
  <c r="D7" i="301"/>
  <c r="D7" i="171"/>
  <c r="D8" i="171"/>
  <c r="D9" i="171"/>
  <c r="D10" i="171"/>
  <c r="D11" i="171"/>
  <c r="D12" i="171"/>
  <c r="D13" i="171"/>
  <c r="D14" i="171"/>
  <c r="D15" i="171"/>
  <c r="D16" i="171"/>
  <c r="D17" i="171"/>
  <c r="D18" i="171"/>
  <c r="D19" i="171"/>
  <c r="I20" i="300"/>
  <c r="H20" i="300"/>
  <c r="G20" i="300"/>
  <c r="F20" i="300"/>
  <c r="E20" i="300"/>
  <c r="D20" i="300"/>
  <c r="C20" i="300"/>
  <c r="B20" i="300"/>
  <c r="J19" i="300"/>
  <c r="J18" i="300"/>
  <c r="J17" i="300"/>
  <c r="J16" i="300"/>
  <c r="J15" i="300"/>
  <c r="J14" i="300"/>
  <c r="J13" i="300"/>
  <c r="J12" i="300"/>
  <c r="J11" i="300"/>
  <c r="J10" i="300"/>
  <c r="J9" i="300"/>
  <c r="J8" i="300"/>
  <c r="J7" i="300"/>
  <c r="J20" i="300" l="1"/>
  <c r="C19" i="295" l="1"/>
  <c r="D19" i="295" s="1"/>
  <c r="D18" i="295"/>
  <c r="D17" i="295"/>
  <c r="D16" i="295"/>
  <c r="D15" i="295"/>
  <c r="D14" i="295"/>
  <c r="D13" i="295"/>
  <c r="C12" i="295"/>
  <c r="B12" i="295"/>
  <c r="D12" i="295" s="1"/>
  <c r="C11" i="295"/>
  <c r="B11" i="295"/>
  <c r="D11" i="295" s="1"/>
  <c r="D10" i="295"/>
  <c r="D9" i="295"/>
  <c r="C8" i="295"/>
  <c r="C20" i="295" s="1"/>
  <c r="B8" i="295"/>
  <c r="D7" i="295"/>
  <c r="D8" i="295" l="1"/>
  <c r="D20" i="295" s="1"/>
  <c r="B20" i="295"/>
  <c r="K20" i="243" l="1"/>
  <c r="K8" i="243"/>
  <c r="K9" i="243"/>
  <c r="K10" i="243"/>
  <c r="K11" i="243"/>
  <c r="K12" i="243"/>
  <c r="K13" i="243"/>
  <c r="K14" i="243"/>
  <c r="K15" i="243"/>
  <c r="K16" i="243"/>
  <c r="K17" i="243"/>
  <c r="K18" i="243"/>
  <c r="K19" i="243"/>
  <c r="K7" i="243"/>
  <c r="C20" i="243" l="1"/>
  <c r="D20" i="243"/>
  <c r="E20" i="243"/>
  <c r="F20" i="243"/>
  <c r="G20" i="243"/>
  <c r="H20" i="243"/>
  <c r="I20" i="243"/>
  <c r="J20" i="243"/>
  <c r="B20" i="243"/>
</calcChain>
</file>

<file path=xl/sharedStrings.xml><?xml version="1.0" encoding="utf-8"?>
<sst xmlns="http://schemas.openxmlformats.org/spreadsheetml/2006/main" count="535" uniqueCount="93">
  <si>
    <t>الإجمالي</t>
  </si>
  <si>
    <t>المنطقة الإدارية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</si>
  <si>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</si>
  <si>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</si>
  <si>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</si>
  <si>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</si>
  <si>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</si>
  <si>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</si>
  <si>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</si>
  <si>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</si>
  <si>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الحدود الشمالية</t>
  </si>
  <si>
    <t>جازان</t>
  </si>
  <si>
    <t>نجران</t>
  </si>
  <si>
    <t>الباحة</t>
  </si>
  <si>
    <t>الجوف</t>
  </si>
  <si>
    <t>رقم الجدول</t>
  </si>
  <si>
    <t>العنوان</t>
  </si>
  <si>
    <t>خاص</t>
  </si>
  <si>
    <t>أطفال</t>
  </si>
  <si>
    <t>عامة</t>
  </si>
  <si>
    <t>جراحة</t>
  </si>
  <si>
    <t>نفسية وعصبية</t>
  </si>
  <si>
    <t>عزل</t>
  </si>
  <si>
    <t>أخرى</t>
  </si>
  <si>
    <t>باطنية</t>
  </si>
  <si>
    <t xml:space="preserve">نساء وولادة </t>
  </si>
  <si>
    <t xml:space="preserve">عناية مركزة </t>
  </si>
  <si>
    <t>العدد</t>
  </si>
  <si>
    <t>الجنسية</t>
  </si>
  <si>
    <t>الجنس</t>
  </si>
  <si>
    <t>سعودي</t>
  </si>
  <si>
    <t>غير سعودي</t>
  </si>
  <si>
    <t>ذكر</t>
  </si>
  <si>
    <t>انثى</t>
  </si>
  <si>
    <t>حكومي</t>
  </si>
  <si>
    <t>إحصاءات المنشآت والقوى العاملة الصحية 2024م</t>
  </si>
  <si>
    <t>المصدر: وزارة الصحة 2024، وتقديرات السكان من الهيئة العامة للإحصاء للعام 2024</t>
  </si>
  <si>
    <t>المصدر: وزارة الصحة 2024</t>
  </si>
  <si>
    <t>المصدر : وزارة الصحة 2024</t>
  </si>
  <si>
    <t>-</t>
  </si>
  <si>
    <t>لا ينطبق</t>
  </si>
  <si>
    <t>أنثى</t>
  </si>
  <si>
    <t>عدد الممرضين للأطباء البشريين حسب الجنس والجنسية لعام 2024م</t>
  </si>
  <si>
    <t>القابلات بالنسبة لكل 1000 ولادة حية حسب الجنس والجنسية لعام 2024م</t>
  </si>
  <si>
    <t>العام</t>
  </si>
  <si>
    <t>المستشفيات لكل 100 الف نسمة لعام 2024م</t>
  </si>
  <si>
    <t>عدد الممرضين حسب الجنس والجنسية لعام 2024م</t>
  </si>
  <si>
    <t>عدد القبالة حسب الجنس والجنسية لعام 2024م</t>
  </si>
  <si>
    <t>عدد الصيادلة حسب الجنس والجنسية لعام 2024م</t>
  </si>
  <si>
    <t>عدد الفئات الطبية المساعدة حسب الجنس والجنسية لعام 2024م</t>
  </si>
  <si>
    <t>الأطباء البشريين</t>
  </si>
  <si>
    <t>القوى العاملة</t>
  </si>
  <si>
    <t>أطباء الأسنان</t>
  </si>
  <si>
    <t>الصيادلة</t>
  </si>
  <si>
    <t>الفئات الطبية المساعدة</t>
  </si>
  <si>
    <t>القابلات</t>
  </si>
  <si>
    <t>الممرضين</t>
  </si>
  <si>
    <t>المستشفيات لكل 100 ألف نسمة لعام 2024م</t>
  </si>
  <si>
    <t>عدد الأطباء البشريون حسب الجنس والجنسية لعام 2024م</t>
  </si>
  <si>
    <t>عدد أطباء الأسنان حسب الجنس والجنسية لعام 2024م</t>
  </si>
  <si>
    <t>الأطباء البشريون حسب الجنس والجنسية لعام 2024م</t>
  </si>
  <si>
    <t>أطباء الأسنان حسب الجنس والجنسية لعام 2024م</t>
  </si>
  <si>
    <t>الممرضين حسب الجنس والجنسية لعام 2024م</t>
  </si>
  <si>
    <t>القبالة حسب الجنس والجنسية لعام 2024م</t>
  </si>
  <si>
    <t>الصيادلة حسب الجنس والجنسية لعام 2024م</t>
  </si>
  <si>
    <t>الفئات الطبية المساعدة حسب الجنس والجنسية لعام 2024م</t>
  </si>
  <si>
    <t>معدل النمو  (%)</t>
  </si>
  <si>
    <t>عدد الأَسِرَّة في المستشفيات حسب المنطقة الإدارية و القطاع لعام 2024م</t>
  </si>
  <si>
    <t>اَسِرَّة المستشفيات في الجهات الحكومية حسب المنطقة الادارية والتخصص لعام 2024م</t>
  </si>
  <si>
    <t>اَسِرَّة المستشفيات في القطاع الخاص حسب المنطقة الادارية والتخصص لعام 2024م</t>
  </si>
  <si>
    <t>اَسِرَّة المستشفيات لكل ألف نسمة لعام 2024م</t>
  </si>
  <si>
    <t>معدل النمو للقوى العاملة الصحية بين العامين 2023م و 2024م</t>
  </si>
  <si>
    <t>المستشفيات لكل 10 آلاف نسمة لعام 2024م</t>
  </si>
  <si>
    <t>اَسِرَّة المستشفيات لكل 10 آلاف نسمة لعام 2024م</t>
  </si>
  <si>
    <t>الأطباء البشريون لكل 10 آلاف نسمة حسب الجنس والجنسية لعام 2024م</t>
  </si>
  <si>
    <t>أطباء الأسنان لكل 10 آلاف نسمة حسب الجنس والجنسية لعام 2024م</t>
  </si>
  <si>
    <t>الأطباء شاملاً أطباء الأسنان لكل 10 آلاف نسمة حسب الجنس والجنسية لعام 2024م</t>
  </si>
  <si>
    <t>التمريض شاملا القابلات لكل 10 آلاف نسمة حسب الجنس والجنسية لعام 2024م</t>
  </si>
  <si>
    <t>الممرضين لكل 10 آلاف نسمة حسب الجنس والجنسية لعام 2024م</t>
  </si>
  <si>
    <t>القبالة لكل 10 آلاف نسمة حسب الجنس والجنسية لعام 2024م</t>
  </si>
  <si>
    <t>الصيادلة لكل 10 آلاف نسمة حسب الجنس والجنسية لعام 2024م</t>
  </si>
  <si>
    <t>الفئات الطبية المساعدة لكل 10 آلاف نسمة حسب الجنس والجنسية لعام 2024م</t>
  </si>
  <si>
    <t>الأطباء شاملا أطباء الأسنان لكل 10 آلاف نسمة حسب الجنس والجنسية لعام 2024م</t>
  </si>
  <si>
    <t>ئ</t>
  </si>
  <si>
    <t>عدد المستشفيات حسب المنطقة الإدارية و القطاع لعام 2024م</t>
  </si>
  <si>
    <t>معدل النمو للقوى العاملة الصحية بين العامين 2023 و 2024م</t>
  </si>
  <si>
    <t>عدد مراكز الرعاية الصحية والمجمعات الطبية حسب المنطقة الإدارية و القطاع لعام 2024م</t>
  </si>
  <si>
    <t>صيدليات القطاع الخاص</t>
  </si>
  <si>
    <t>عدد الصيدليات في القطاع الخاص حسب المنطقة الإدارية لعام 2024م</t>
  </si>
  <si>
    <t>عدد المراكز الرعاية الصحية الاولية والمجمعات الطبية لكل 10 آلاف نسمة لعام 2024م</t>
  </si>
  <si>
    <t>مراكز الرعاية الصحية الاولية والمجمعات الطبية لكل 10 آلاف نسمة لعام 2024م</t>
  </si>
  <si>
    <t>عدد المراكز الرعاية الصحية الاولية والمجمعات الطبية* حسب المنطقة الإدارية و القطاع لعام 2024م</t>
  </si>
  <si>
    <t>*تسمى مراكز الرعاية الصحية الأولية في القطاع الخاص بالمجمعات الطبية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</si>
</sst>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-* #,##0.00_-;\-* #,##0.00_-;_-* &quot;-&quot;??_-;_-@_-"/>
    <numFmt numFmtId="167" formatCode="#,##0.000_);[Red]\(#,##0.000\)"/>
    <numFmt numFmtId="168" formatCode="_-&quot;ر.س.‏&quot;\ * #,##0.00_-;_-&quot;ر.س.‏&quot;\ * #,##0.00\-;_-&quot;ر.س.‏&quot;\ * &quot;-&quot;??_-;_-@_-"/>
    <numFmt numFmtId="169" formatCode="_(* #,##0.0_);_(* \(#,##0.0\);_(* &quot;-&quot;??_);_(@_)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8"/>
      <color rgb="FF8C96A7"/>
      <name val="Frutiger LT Arabic 55 Roman"/>
    </font>
    <font>
      <sz val="10"/>
      <color theme="0"/>
      <name val="Frutiger LT Arabic 55 Roman"/>
    </font>
    <font>
      <sz val="11"/>
      <color theme="1"/>
      <name val="Frutiger LT Arabic 45 Light"/>
    </font>
    <font>
      <b/>
      <sz val="11"/>
      <color theme="8" tint="-0.249977111117893"/>
      <name val="Neo Sans Arabic"/>
      <family val="2"/>
    </font>
    <font>
      <sz val="11"/>
      <color rgb="FF44546A"/>
      <name val="Frutiger LT Arabic 45 Light"/>
    </font>
    <font>
      <sz val="11"/>
      <color theme="1"/>
      <name val="Frutiger LT Arabic 55 Roman"/>
    </font>
    <font>
      <sz val="10"/>
      <color theme="0"/>
      <name val="Frutiger LT Arabic 45 Light"/>
    </font>
    <font>
      <sz val="10"/>
      <name val="Frutiger LT Arabic 45 Light"/>
    </font>
    <font>
      <sz val="7"/>
      <color rgb="FF8C96A7"/>
      <name val="Frutiger LT Arabic 55 Roman"/>
    </font>
    <font>
      <sz val="20"/>
      <color theme="8" tint="-0.249977111117893"/>
      <name val="Neo Sans Arabic Medium"/>
      <family val="2"/>
    </font>
    <font>
      <b/>
      <sz val="14"/>
      <color theme="0"/>
      <name val="Frutiger LT Arabic 45 Light"/>
    </font>
    <font>
      <sz val="14"/>
      <color rgb="FF002060"/>
      <name val="Frutiger LT Arabic 55 Roman"/>
    </font>
    <font>
      <sz val="8"/>
      <name val="Calibri"/>
      <family val="2"/>
      <scheme val="minor"/>
    </font>
    <font>
      <sz val="10"/>
      <name val="MS Sans Serif"/>
      <charset val="178"/>
    </font>
    <font>
      <sz val="10"/>
      <name val="MS Sans Serif"/>
      <family val="2"/>
      <charset val="178"/>
    </font>
    <font>
      <sz val="10"/>
      <name val="Arabic Transparent"/>
      <charset val="178"/>
    </font>
    <font>
      <sz val="10"/>
      <color indexed="8"/>
      <name val="Arial"/>
      <family val="2"/>
    </font>
    <font>
      <sz val="10"/>
      <name val="Courier"/>
      <family val="3"/>
    </font>
    <font>
      <u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18"/>
      <color theme="8" tint="-0.249977111117893"/>
      <name val="Neo Sans Arabic Medium"/>
      <family val="2"/>
    </font>
    <font>
      <sz val="11"/>
      <color rgb="FFFF0000"/>
      <name val="Frutiger LT Arabic 45 Light"/>
    </font>
    <font>
      <sz val="10"/>
      <color rgb="FF000000"/>
      <name val="Frutiger LT Arabic 45 Light"/>
    </font>
    <font>
      <sz val="11"/>
      <color theme="9" tint="-0.499984740745262"/>
      <name val="Frutiger LT Arabic 45 Light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DCDCD"/>
        <bgColor indexed="64"/>
      </patternFill>
    </fill>
    <fill>
      <patternFill patternType="solid">
        <fgColor rgb="FFD6DCE4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</borders>
  <cellStyleXfs count="61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3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0" fontId="20" fillId="0" borderId="0"/>
    <xf numFmtId="167" fontId="21" fillId="0" borderId="6" applyNumberFormat="0" applyFill="0" applyBorder="0" applyProtection="0">
      <alignment horizontal="right" vertical="center"/>
    </xf>
    <xf numFmtId="0" fontId="22" fillId="0" borderId="6" applyNumberFormat="0">
      <alignment horizontal="right"/>
    </xf>
    <xf numFmtId="0" fontId="21" fillId="0" borderId="0"/>
    <xf numFmtId="0" fontId="5" fillId="0" borderId="0"/>
    <xf numFmtId="0" fontId="5" fillId="0" borderId="0"/>
    <xf numFmtId="0" fontId="23" fillId="0" borderId="0"/>
    <xf numFmtId="0" fontId="1" fillId="0" borderId="0"/>
    <xf numFmtId="0" fontId="21" fillId="0" borderId="0"/>
    <xf numFmtId="0" fontId="2" fillId="0" borderId="0"/>
    <xf numFmtId="0" fontId="5" fillId="0" borderId="0"/>
    <xf numFmtId="0" fontId="21" fillId="0" borderId="0"/>
    <xf numFmtId="0" fontId="5" fillId="0" borderId="0"/>
    <xf numFmtId="0" fontId="1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166" fontId="2" fillId="0" borderId="0" applyFont="0" applyFill="0" applyBorder="0" applyAlignment="0" applyProtection="0"/>
    <xf numFmtId="0" fontId="1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5" fillId="0" borderId="0" applyFont="0" applyFill="0" applyBorder="0" applyAlignment="0" applyProtection="0"/>
    <xf numFmtId="0" fontId="5" fillId="0" borderId="0"/>
  </cellStyleXfs>
  <cellXfs count="86">
    <xf numFmtId="0" fontId="0" fillId="0" borderId="0" xfId="0"/>
    <xf numFmtId="0" fontId="9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7" fillId="0" borderId="0" xfId="9" applyFont="1" applyAlignment="1">
      <alignment horizontal="right" vertical="center" wrapText="1"/>
    </xf>
    <xf numFmtId="0" fontId="12" fillId="0" borderId="0" xfId="1" applyFont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 shrinkToFit="1"/>
    </xf>
    <xf numFmtId="0" fontId="8" fillId="3" borderId="2" xfId="1" applyFont="1" applyFill="1" applyBorder="1" applyAlignment="1">
      <alignment horizontal="center" vertical="center" wrapText="1" shrinkToFit="1"/>
    </xf>
    <xf numFmtId="164" fontId="9" fillId="0" borderId="0" xfId="10" applyNumberFormat="1" applyFont="1" applyAlignment="1">
      <alignment horizontal="center" vertical="center" wrapText="1"/>
    </xf>
    <xf numFmtId="0" fontId="1" fillId="0" borderId="0" xfId="12" applyAlignment="1" applyProtection="1">
      <alignment readingOrder="1"/>
      <protection locked="0"/>
    </xf>
    <xf numFmtId="0" fontId="1" fillId="0" borderId="0" xfId="12" applyAlignment="1" applyProtection="1">
      <alignment vertical="center" readingOrder="2"/>
      <protection locked="0"/>
    </xf>
    <xf numFmtId="0" fontId="1" fillId="2" borderId="0" xfId="12" applyFill="1" applyAlignment="1" applyProtection="1">
      <alignment horizontal="right" indent="12" readingOrder="2"/>
      <protection locked="0"/>
    </xf>
    <xf numFmtId="0" fontId="1" fillId="0" borderId="0" xfId="12" applyProtection="1">
      <protection locked="0"/>
    </xf>
    <xf numFmtId="0" fontId="17" fillId="4" borderId="1" xfId="12" applyFont="1" applyFill="1" applyBorder="1" applyAlignment="1">
      <alignment horizontal="center" vertical="center" wrapText="1" shrinkToFit="1"/>
    </xf>
    <xf numFmtId="0" fontId="1" fillId="0" borderId="0" xfId="12" applyAlignment="1" applyProtection="1">
      <alignment horizontal="right" vertical="center" readingOrder="2"/>
      <protection locked="0"/>
    </xf>
    <xf numFmtId="0" fontId="1" fillId="0" borderId="0" xfId="12" applyAlignment="1" applyProtection="1">
      <alignment horizontal="right" readingOrder="2"/>
      <protection locked="0"/>
    </xf>
    <xf numFmtId="0" fontId="1" fillId="0" borderId="0" xfId="12" applyAlignment="1" applyProtection="1">
      <alignment readingOrder="2"/>
      <protection locked="0"/>
    </xf>
    <xf numFmtId="0" fontId="13" fillId="4" borderId="1" xfId="12" applyFont="1" applyFill="1" applyBorder="1" applyAlignment="1">
      <alignment horizontal="center" vertical="center" wrapText="1" shrinkToFit="1"/>
    </xf>
    <xf numFmtId="49" fontId="18" fillId="7" borderId="1" xfId="2" applyNumberFormat="1" applyFont="1" applyFill="1" applyBorder="1" applyAlignment="1">
      <alignment horizontal="right" vertical="center" wrapText="1"/>
    </xf>
    <xf numFmtId="49" fontId="18" fillId="8" borderId="1" xfId="2" applyNumberFormat="1" applyFont="1" applyFill="1" applyBorder="1" applyAlignment="1">
      <alignment horizontal="right" vertical="center" wrapText="1"/>
    </xf>
    <xf numFmtId="0" fontId="16" fillId="2" borderId="0" xfId="12" applyFont="1" applyFill="1" applyAlignment="1" applyProtection="1">
      <alignment horizontal="center" vertical="center" wrapText="1" readingOrder="2"/>
      <protection locked="0"/>
    </xf>
    <xf numFmtId="0" fontId="8" fillId="3" borderId="4" xfId="1" applyFont="1" applyFill="1" applyBorder="1" applyAlignment="1">
      <alignment horizontal="center" vertical="center" wrapText="1" shrinkToFit="1"/>
    </xf>
    <xf numFmtId="0" fontId="8" fillId="3" borderId="3" xfId="1" applyFont="1" applyFill="1" applyBorder="1" applyAlignment="1">
      <alignment horizontal="center" vertical="center" wrapText="1" shrinkToFit="1"/>
    </xf>
    <xf numFmtId="1" fontId="14" fillId="5" borderId="1" xfId="10" applyNumberFormat="1" applyFont="1" applyFill="1" applyBorder="1" applyAlignment="1">
      <alignment horizontal="center" vertical="center" wrapText="1" shrinkToFit="1"/>
    </xf>
    <xf numFmtId="1" fontId="14" fillId="6" borderId="1" xfId="10" applyNumberFormat="1" applyFont="1" applyFill="1" applyBorder="1" applyAlignment="1">
      <alignment horizontal="center" vertical="center" wrapText="1" shrinkToFit="1"/>
    </xf>
    <xf numFmtId="1" fontId="8" fillId="3" borderId="3" xfId="10" applyNumberFormat="1" applyFont="1" applyFill="1" applyBorder="1" applyAlignment="1">
      <alignment horizontal="center" vertical="center" wrapText="1" shrinkToFit="1"/>
    </xf>
    <xf numFmtId="165" fontId="14" fillId="5" borderId="1" xfId="14" applyNumberFormat="1" applyFont="1" applyFill="1" applyBorder="1" applyAlignment="1">
      <alignment horizontal="center" vertical="center" wrapText="1" shrinkToFit="1"/>
    </xf>
    <xf numFmtId="165" fontId="14" fillId="6" borderId="1" xfId="14" applyNumberFormat="1" applyFont="1" applyFill="1" applyBorder="1" applyAlignment="1">
      <alignment horizontal="center" vertical="center" wrapText="1" shrinkToFit="1"/>
    </xf>
    <xf numFmtId="165" fontId="8" fillId="3" borderId="3" xfId="14" applyNumberFormat="1" applyFont="1" applyFill="1" applyBorder="1" applyAlignment="1">
      <alignment horizontal="center" vertical="center" wrapText="1" shrinkToFit="1"/>
    </xf>
    <xf numFmtId="165" fontId="9" fillId="0" borderId="0" xfId="1" applyNumberFormat="1" applyFont="1" applyAlignment="1">
      <alignment horizontal="center" vertical="center" wrapText="1"/>
    </xf>
    <xf numFmtId="0" fontId="14" fillId="5" borderId="1" xfId="14" applyNumberFormat="1" applyFont="1" applyFill="1" applyBorder="1" applyAlignment="1">
      <alignment horizontal="center" vertical="center" wrapText="1" shrinkToFit="1"/>
    </xf>
    <xf numFmtId="43" fontId="14" fillId="6" borderId="1" xfId="14" applyFont="1" applyFill="1" applyBorder="1" applyAlignment="1">
      <alignment horizontal="center" vertical="center" wrapText="1" shrinkToFit="1"/>
    </xf>
    <xf numFmtId="43" fontId="14" fillId="5" borderId="1" xfId="14" applyFont="1" applyFill="1" applyBorder="1" applyAlignment="1">
      <alignment horizontal="center" vertical="center" wrapText="1" shrinkToFit="1"/>
    </xf>
    <xf numFmtId="169" fontId="14" fillId="5" borderId="1" xfId="14" applyNumberFormat="1" applyFont="1" applyFill="1" applyBorder="1" applyAlignment="1">
      <alignment horizontal="center" vertical="center" wrapText="1" shrinkToFit="1"/>
    </xf>
    <xf numFmtId="43" fontId="8" fillId="3" borderId="3" xfId="14" applyFont="1" applyFill="1" applyBorder="1" applyAlignment="1">
      <alignment horizontal="center" vertical="center" wrapText="1" shrinkToFit="1"/>
    </xf>
    <xf numFmtId="169" fontId="14" fillId="6" borderId="1" xfId="14" applyNumberFormat="1" applyFont="1" applyFill="1" applyBorder="1" applyAlignment="1">
      <alignment horizontal="center" vertical="center" wrapText="1" shrinkToFit="1"/>
    </xf>
    <xf numFmtId="0" fontId="9" fillId="0" borderId="0" xfId="13" applyFont="1" applyAlignment="1">
      <alignment horizontal="center" vertical="center" wrapText="1"/>
    </xf>
    <xf numFmtId="0" fontId="10" fillId="0" borderId="0" xfId="13" applyFont="1" applyAlignment="1">
      <alignment horizontal="center" vertical="center" wrapText="1"/>
    </xf>
    <xf numFmtId="0" fontId="11" fillId="0" borderId="0" xfId="13" applyFont="1" applyAlignment="1">
      <alignment horizontal="center" vertical="center" wrapText="1"/>
    </xf>
    <xf numFmtId="0" fontId="7" fillId="0" borderId="0" xfId="12" applyFont="1" applyAlignment="1">
      <alignment horizontal="right" vertical="center" wrapText="1"/>
    </xf>
    <xf numFmtId="0" fontId="12" fillId="0" borderId="0" xfId="13" applyFont="1" applyAlignment="1">
      <alignment horizontal="center" vertical="center" wrapText="1"/>
    </xf>
    <xf numFmtId="0" fontId="13" fillId="4" borderId="1" xfId="13" applyFont="1" applyFill="1" applyBorder="1" applyAlignment="1">
      <alignment horizontal="center" vertical="center" wrapText="1" shrinkToFit="1"/>
    </xf>
    <xf numFmtId="0" fontId="8" fillId="3" borderId="5" xfId="13" applyFont="1" applyFill="1" applyBorder="1" applyAlignment="1">
      <alignment horizontal="center" vertical="center" wrapText="1" shrinkToFit="1"/>
    </xf>
    <xf numFmtId="0" fontId="8" fillId="3" borderId="2" xfId="13" applyFont="1" applyFill="1" applyBorder="1" applyAlignment="1">
      <alignment horizontal="center" vertical="center" wrapText="1" shrinkToFit="1"/>
    </xf>
    <xf numFmtId="3" fontId="26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13" fillId="4" borderId="0" xfId="13" applyFont="1" applyFill="1" applyAlignment="1">
      <alignment horizontal="center" vertical="center" wrapText="1" shrinkToFit="1"/>
    </xf>
    <xf numFmtId="165" fontId="14" fillId="5" borderId="0" xfId="14" applyNumberFormat="1" applyFont="1" applyFill="1" applyBorder="1" applyAlignment="1">
      <alignment horizontal="center" vertical="center" wrapText="1" shrinkToFit="1"/>
    </xf>
    <xf numFmtId="165" fontId="14" fillId="6" borderId="0" xfId="14" applyNumberFormat="1" applyFont="1" applyFill="1" applyBorder="1" applyAlignment="1">
      <alignment horizontal="center" vertical="center" wrapText="1" shrinkToFit="1"/>
    </xf>
    <xf numFmtId="165" fontId="8" fillId="3" borderId="0" xfId="14" applyNumberFormat="1" applyFont="1" applyFill="1" applyBorder="1" applyAlignment="1">
      <alignment horizontal="center" vertical="center" wrapText="1" shrinkToFit="1"/>
    </xf>
    <xf numFmtId="165" fontId="15" fillId="0" borderId="0" xfId="14" applyNumberFormat="1" applyFont="1" applyAlignment="1">
      <alignment vertical="center" readingOrder="2"/>
    </xf>
    <xf numFmtId="169" fontId="9" fillId="0" borderId="0" xfId="13" applyNumberFormat="1" applyFont="1" applyAlignment="1">
      <alignment horizontal="center" vertical="center" wrapText="1"/>
    </xf>
    <xf numFmtId="165" fontId="8" fillId="3" borderId="0" xfId="1" applyNumberFormat="1" applyFont="1" applyFill="1" applyAlignment="1">
      <alignment horizontal="center" vertical="center" wrapText="1" shrinkToFit="1"/>
    </xf>
    <xf numFmtId="0" fontId="9" fillId="0" borderId="0" xfId="1" applyFont="1" applyAlignment="1">
      <alignment horizontal="right" wrapText="1"/>
    </xf>
    <xf numFmtId="0" fontId="30" fillId="11" borderId="0" xfId="1" applyFont="1" applyFill="1" applyAlignment="1">
      <alignment horizontal="center" vertical="center" wrapText="1"/>
    </xf>
    <xf numFmtId="0" fontId="30" fillId="0" borderId="0" xfId="1" applyFont="1" applyAlignment="1">
      <alignment horizontal="center" vertical="center" wrapText="1"/>
    </xf>
    <xf numFmtId="0" fontId="18" fillId="8" borderId="1" xfId="2" applyNumberFormat="1" applyFont="1" applyFill="1" applyBorder="1" applyAlignment="1">
      <alignment horizontal="center" vertical="center" wrapText="1"/>
    </xf>
    <xf numFmtId="0" fontId="18" fillId="7" borderId="1" xfId="2" applyNumberFormat="1" applyFont="1" applyFill="1" applyBorder="1" applyAlignment="1">
      <alignment horizontal="center" vertical="center" wrapText="1"/>
    </xf>
    <xf numFmtId="0" fontId="8" fillId="3" borderId="3" xfId="13" applyFont="1" applyFill="1" applyBorder="1" applyAlignment="1">
      <alignment vertical="center" wrapText="1" shrinkToFit="1"/>
    </xf>
    <xf numFmtId="0" fontId="13" fillId="4" borderId="5" xfId="13" applyFont="1" applyFill="1" applyBorder="1" applyAlignment="1">
      <alignment vertical="center" wrapText="1" shrinkToFit="1"/>
    </xf>
    <xf numFmtId="0" fontId="14" fillId="9" borderId="10" xfId="10" applyNumberFormat="1" applyFont="1" applyFill="1" applyBorder="1" applyAlignment="1">
      <alignment horizontal="center" vertical="center" wrapText="1" shrinkToFit="1"/>
    </xf>
    <xf numFmtId="0" fontId="14" fillId="10" borderId="10" xfId="10" applyNumberFormat="1" applyFont="1" applyFill="1" applyBorder="1" applyAlignment="1">
      <alignment horizontal="center" vertical="center" wrapText="1" shrinkToFit="1"/>
    </xf>
    <xf numFmtId="0" fontId="8" fillId="3" borderId="3" xfId="13" applyFont="1" applyFill="1" applyBorder="1" applyAlignment="1">
      <alignment horizontal="center" vertical="center" wrapText="1" shrinkToFit="1"/>
    </xf>
    <xf numFmtId="0" fontId="1" fillId="2" borderId="0" xfId="12" applyFill="1" applyAlignment="1" applyProtection="1">
      <alignment horizontal="center" readingOrder="2"/>
      <protection locked="0"/>
    </xf>
    <xf numFmtId="0" fontId="27" fillId="2" borderId="0" xfId="12" applyFont="1" applyFill="1" applyAlignment="1" applyProtection="1">
      <alignment horizontal="center" vertical="center" wrapText="1" readingOrder="2"/>
      <protection locked="0"/>
    </xf>
    <xf numFmtId="0" fontId="15" fillId="0" borderId="0" xfId="1" applyFont="1" applyAlignment="1">
      <alignment horizontal="right" vertical="center"/>
    </xf>
    <xf numFmtId="0" fontId="10" fillId="0" borderId="0" xfId="1" applyFont="1" applyAlignment="1">
      <alignment horizontal="center" vertical="center" wrapText="1"/>
    </xf>
    <xf numFmtId="0" fontId="28" fillId="0" borderId="0" xfId="1" applyFont="1" applyAlignment="1">
      <alignment horizontal="center" vertical="center" wrapText="1"/>
    </xf>
    <xf numFmtId="0" fontId="15" fillId="0" borderId="0" xfId="1" applyFont="1" applyAlignment="1">
      <alignment horizontal="right" vertical="center" readingOrder="2"/>
    </xf>
    <xf numFmtId="0" fontId="26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15" fillId="0" borderId="0" xfId="13" applyFont="1" applyAlignment="1">
      <alignment horizontal="right" vertical="center"/>
    </xf>
    <xf numFmtId="0" fontId="15" fillId="0" borderId="0" xfId="13" applyFont="1" applyAlignment="1">
      <alignment horizontal="right" vertical="center" readingOrder="2"/>
    </xf>
    <xf numFmtId="0" fontId="10" fillId="0" borderId="0" xfId="13" applyFont="1" applyAlignment="1">
      <alignment horizontal="center" vertical="center" wrapText="1"/>
    </xf>
    <xf numFmtId="0" fontId="8" fillId="3" borderId="3" xfId="13" applyFont="1" applyFill="1" applyBorder="1" applyAlignment="1">
      <alignment horizontal="center" vertical="center" wrapText="1" shrinkToFit="1"/>
    </xf>
    <xf numFmtId="0" fontId="8" fillId="3" borderId="8" xfId="13" applyFont="1" applyFill="1" applyBorder="1" applyAlignment="1">
      <alignment horizontal="center" vertical="center" wrapText="1" shrinkToFit="1"/>
    </xf>
    <xf numFmtId="0" fontId="8" fillId="3" borderId="4" xfId="13" applyFont="1" applyFill="1" applyBorder="1" applyAlignment="1">
      <alignment horizontal="center" vertical="center" wrapText="1" shrinkToFit="1"/>
    </xf>
    <xf numFmtId="0" fontId="8" fillId="3" borderId="7" xfId="13" applyFont="1" applyFill="1" applyBorder="1" applyAlignment="1">
      <alignment horizontal="center" vertical="center" wrapText="1" shrinkToFit="1"/>
    </xf>
    <xf numFmtId="0" fontId="13" fillId="4" borderId="5" xfId="13" applyFont="1" applyFill="1" applyBorder="1" applyAlignment="1">
      <alignment horizontal="center" vertical="center" wrapText="1" shrinkToFit="1"/>
    </xf>
    <xf numFmtId="0" fontId="13" fillId="4" borderId="8" xfId="13" applyFont="1" applyFill="1" applyBorder="1" applyAlignment="1">
      <alignment horizontal="center" vertical="center" wrapText="1" shrinkToFit="1"/>
    </xf>
    <xf numFmtId="165" fontId="15" fillId="0" borderId="0" xfId="14" applyNumberFormat="1" applyFont="1" applyAlignment="1">
      <alignment horizontal="right" vertical="center" readingOrder="2"/>
    </xf>
    <xf numFmtId="165" fontId="14" fillId="5" borderId="4" xfId="14" applyNumberFormat="1" applyFont="1" applyFill="1" applyBorder="1" applyAlignment="1">
      <alignment horizontal="center" vertical="center" wrapText="1" shrinkToFit="1"/>
    </xf>
    <xf numFmtId="165" fontId="14" fillId="5" borderId="7" xfId="14" applyNumberFormat="1" applyFont="1" applyFill="1" applyBorder="1" applyAlignment="1">
      <alignment horizontal="center" vertical="center" wrapText="1" shrinkToFit="1"/>
    </xf>
    <xf numFmtId="165" fontId="14" fillId="5" borderId="9" xfId="14" applyNumberFormat="1" applyFont="1" applyFill="1" applyBorder="1" applyAlignment="1">
      <alignment horizontal="center" vertical="center" wrapText="1" shrinkToFit="1"/>
    </xf>
    <xf numFmtId="2" fontId="29" fillId="9" borderId="11" xfId="10" applyNumberFormat="1" applyFont="1" applyFill="1" applyBorder="1" applyAlignment="1">
      <alignment horizontal="center" vertical="center" wrapText="1" shrinkToFit="1"/>
    </xf>
    <xf numFmtId="2" fontId="29" fillId="9" borderId="12" xfId="10" applyNumberFormat="1" applyFont="1" applyFill="1" applyBorder="1" applyAlignment="1">
      <alignment horizontal="center" vertical="center" wrapText="1" shrinkToFit="1"/>
    </xf>
  </cellXfs>
  <cellStyles count="61">
    <cellStyle name="Comma" xfId="14" builtinId="3"/>
    <cellStyle name="Comma [0] 2" xfId="16" xr:uid="{109FA69F-5C01-4ABB-B063-013D42BFB2F3}"/>
    <cellStyle name="Comma 2" xfId="32" xr:uid="{1CC6ADD9-C969-4137-B3D9-01856B34EA81}"/>
    <cellStyle name="Comma 3" xfId="29" xr:uid="{C37964C4-B391-44BA-9714-54A722499673}"/>
    <cellStyle name="Comma 4" xfId="30" xr:uid="{ED136CA2-D915-4803-B63A-D9E7B35C0CBD}"/>
    <cellStyle name="Comma 5" xfId="33" xr:uid="{AEFD587C-F301-4A9F-8043-A37E647D3E04}"/>
    <cellStyle name="Comma 6" xfId="37" xr:uid="{A4137FB1-DC72-4F13-925A-CC8464E46958}"/>
    <cellStyle name="Comma 7" xfId="35" xr:uid="{441146D5-0B63-471E-87DC-3CE903B664C2}"/>
    <cellStyle name="Currency 2" xfId="41" xr:uid="{784A4659-6819-433C-A548-753E289EBE8A}"/>
    <cellStyle name="Hyperlink 2" xfId="57" xr:uid="{6F0A45F5-77FE-4B7A-A0B5-0E940230263E}"/>
    <cellStyle name="MS_Arabic" xfId="17" xr:uid="{0847E6CE-148A-45DD-869B-1706B3229413}"/>
    <cellStyle name="Normal" xfId="0" builtinId="0"/>
    <cellStyle name="Normal 10" xfId="40" xr:uid="{E2F65F2B-FC8B-4854-BA5B-C83CC3ED0372}"/>
    <cellStyle name="Normal 10 2" xfId="27" xr:uid="{BEB20450-5985-414F-96D5-0E519658AE41}"/>
    <cellStyle name="Normal 11" xfId="15" xr:uid="{9A290132-33DD-4EE2-8FB3-2F1FB0B0A8C8}"/>
    <cellStyle name="Normal 13" xfId="22" xr:uid="{1B40E544-A826-48F8-B094-D1EB723CD1F3}"/>
    <cellStyle name="Normal 13 2" xfId="31" xr:uid="{807D7F59-C873-4ECE-A42E-247B4C4C79C2}"/>
    <cellStyle name="Normal 13 3" xfId="36" xr:uid="{AF551500-C55E-47B5-B675-8A273D82D017}"/>
    <cellStyle name="Normal 13 4" xfId="39" xr:uid="{619AEE1F-3E94-401D-AE78-7452C5338548}"/>
    <cellStyle name="Normal 2" xfId="1" xr:uid="{04866FDD-3A34-4D14-8C89-3EE2B4342C10}"/>
    <cellStyle name="Normal 2 2" xfId="3" xr:uid="{92DC71B0-B65C-44BC-AA9B-ED2C6E60CC4B}"/>
    <cellStyle name="Normal 2 2 2" xfId="13" xr:uid="{1CCF7168-2FDD-4018-8410-CB2F25C3A76D}"/>
    <cellStyle name="Normal 2 2 4" xfId="18" xr:uid="{B776F591-B5DE-40A0-B363-0E3EE7BF38B0}"/>
    <cellStyle name="Normal 2 2 5" xfId="25" xr:uid="{82E53DE4-37FA-4796-BC0E-78D766BF1330}"/>
    <cellStyle name="Normal 2 3" xfId="11" xr:uid="{07E9BFD8-72EA-4C06-AF62-A22B27C9B73E}"/>
    <cellStyle name="Normal 2 3 2" xfId="48" xr:uid="{71833E10-E96A-4432-B41D-A9D459C40D33}"/>
    <cellStyle name="Normal 2 3 2 2" xfId="52" xr:uid="{42245CE8-C432-4FF6-8E91-11D90D7F5006}"/>
    <cellStyle name="Normal 2 3 4" xfId="20" xr:uid="{2F56305A-2C97-4E5D-83BA-5DBFF66FFEFB}"/>
    <cellStyle name="Normal 2 6" xfId="47" xr:uid="{451B7EE1-264A-4078-98E3-E94A57910FA6}"/>
    <cellStyle name="Normal 2 6 2 2" xfId="9" xr:uid="{4F81AAB7-3AB6-4D28-B61C-5293DF88A3C5}"/>
    <cellStyle name="Normal 2 6 2 2 2" xfId="12" xr:uid="{E54317B7-8735-46D6-A65E-BB22BEFD6A20}"/>
    <cellStyle name="Normal 3" xfId="6" xr:uid="{3B992DAA-B37C-4846-A1A8-BB981D9581C6}"/>
    <cellStyle name="Normal 3 2" xfId="44" xr:uid="{C6077C83-1E15-440E-9A04-78E04523C0DD}"/>
    <cellStyle name="Normal 3 2 2" xfId="21" xr:uid="{81978A59-3396-43A1-BC2C-585B986D4EF9}"/>
    <cellStyle name="Normal 3 2 3" xfId="26" xr:uid="{E44907B8-84BA-4C08-9CAF-93DF19CF9105}"/>
    <cellStyle name="Normal 3 3" xfId="23" xr:uid="{200D94B8-DF24-4F47-A015-369A33D9343D}"/>
    <cellStyle name="Normal 3 4" xfId="19" xr:uid="{20FB24F6-30ED-466F-A64F-A5BFE3EC9202}"/>
    <cellStyle name="Normal 4" xfId="45" xr:uid="{EB72B942-A41B-4653-A19A-EEC13F593F9E}"/>
    <cellStyle name="Normal 4 4" xfId="46" xr:uid="{72A29262-2BD4-49F9-BE54-0C9D699548D3}"/>
    <cellStyle name="Normal 5" xfId="8" xr:uid="{A0956FB0-DDA8-43A3-80AC-5FC1E997F16D}"/>
    <cellStyle name="Normal 5 2" xfId="56" xr:uid="{111BB7B8-02A3-4B5E-96BA-BF17938A872D}"/>
    <cellStyle name="Normal 5 3" xfId="49" xr:uid="{CF21DA6C-A833-479F-8329-B11A96DAC45C}"/>
    <cellStyle name="Normal 6" xfId="43" xr:uid="{E106226F-92D6-4BB8-AA17-F441823D065E}"/>
    <cellStyle name="Normal 7" xfId="50" xr:uid="{B37C34B4-AA35-4AD3-9B1F-7466EA6AD08B}"/>
    <cellStyle name="Normal 7 2" xfId="28" xr:uid="{1CA19AED-4151-4B07-8D79-276266C77138}"/>
    <cellStyle name="Normal 7 2 2" xfId="34" xr:uid="{FE08A6F8-794C-409F-A75D-EC42232E7738}"/>
    <cellStyle name="Normal 7 2 3" xfId="38" xr:uid="{FDC0A8A4-AA92-4BE0-8F65-554A528CD592}"/>
    <cellStyle name="Normal 7 2 4" xfId="51" xr:uid="{523CBF1F-E5C3-4DC1-81C7-A54D4DA3221A}"/>
    <cellStyle name="Normal 7 3" xfId="53" xr:uid="{E46A67F2-9409-40C7-AE8A-FBD95E8F064F}"/>
    <cellStyle name="Normal 8" xfId="54" xr:uid="{B0CB1EF1-AD89-40FB-99A0-07D7BA0AB104}"/>
    <cellStyle name="Normal 8 2" xfId="42" xr:uid="{FC8288F5-6D40-4266-A91C-FC1DD8D8C4C0}"/>
    <cellStyle name="Normal 9" xfId="58" xr:uid="{3A682215-CC3B-4843-ACEC-8348E5286179}"/>
    <cellStyle name="Normal 9 2" xfId="24" xr:uid="{6302B5A2-EFA2-4F10-9A24-3BEBEC0AE7D8}"/>
    <cellStyle name="Percent" xfId="10" builtinId="5"/>
    <cellStyle name="Percent 2" xfId="55" xr:uid="{D3EBD6C4-D938-4987-8E51-0156348FD70F}"/>
    <cellStyle name="Percent 3" xfId="59" xr:uid="{3A5AAF3D-A871-4121-A852-2C5B7E6789EA}"/>
    <cellStyle name="ارتباط تشعبي 2" xfId="2" xr:uid="{8E8EE1EF-41E0-4277-8ED5-071EAA65628F}"/>
    <cellStyle name="عادي 2" xfId="5" xr:uid="{DCEE49BF-B876-4DC2-A62B-41D61D74AD0E}"/>
    <cellStyle name="عادي 2 2" xfId="4" xr:uid="{D1BCA544-1161-4BBE-8F9D-EC11BB0B6F72}"/>
    <cellStyle name="عادي 2 3" xfId="60" xr:uid="{04C81BFE-EA14-4CC0-94C2-E82BBFCAB240}"/>
    <cellStyle name="عادي 3" xfId="7" xr:uid="{A5911A21-0F06-4175-BC87-81E2D94E24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3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4.xml"/><Relationship Id="rId38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'1'!$I$7:$I$19</c:f>
              <c:strCache>
                <c:ptCount val="13"/>
                <c:pt idx="0">
                  <c:v>الباحة</c:v>
                </c:pt>
                <c:pt idx="1">
                  <c:v>الحدود الشمالية</c:v>
                </c:pt>
                <c:pt idx="2">
                  <c:v>الجوف</c:v>
                </c:pt>
                <c:pt idx="3">
                  <c:v>تبوك</c:v>
                </c:pt>
                <c:pt idx="4">
                  <c:v>حائل</c:v>
                </c:pt>
                <c:pt idx="5">
                  <c:v>نجران</c:v>
                </c:pt>
                <c:pt idx="6">
                  <c:v>القصيم</c:v>
                </c:pt>
                <c:pt idx="7">
                  <c:v>جازان</c:v>
                </c:pt>
                <c:pt idx="8">
                  <c:v>المدينة المنورة</c:v>
                </c:pt>
                <c:pt idx="9">
                  <c:v>عسير</c:v>
                </c:pt>
                <c:pt idx="10">
                  <c:v>المنطقة الشرقية</c:v>
                </c:pt>
                <c:pt idx="11">
                  <c:v>مكة المكرمة</c:v>
                </c:pt>
                <c:pt idx="12">
                  <c:v>الرياض</c:v>
                </c:pt>
              </c:strCache>
            </c:strRef>
          </c:cat>
          <c:val>
            <c:numRef>
              <c:f>'1'!$J$7:$J$19</c:f>
              <c:numCache>
                <c:formatCode>General</c:formatCode>
                <c:ptCount val="13"/>
                <c:pt idx="0">
                  <c:v>10</c:v>
                </c:pt>
                <c:pt idx="1">
                  <c:v>11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17</c:v>
                </c:pt>
                <c:pt idx="6">
                  <c:v>25</c:v>
                </c:pt>
                <c:pt idx="7">
                  <c:v>28</c:v>
                </c:pt>
                <c:pt idx="8">
                  <c:v>33</c:v>
                </c:pt>
                <c:pt idx="9">
                  <c:v>43</c:v>
                </c:pt>
                <c:pt idx="10">
                  <c:v>87</c:v>
                </c:pt>
                <c:pt idx="11">
                  <c:v>99</c:v>
                </c:pt>
                <c:pt idx="12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5C-48AA-AE24-21C922283EB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959567487"/>
        <c:axId val="959567967"/>
      </c:barChart>
      <c:catAx>
        <c:axId val="95956748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9567967"/>
        <c:crosses val="autoZero"/>
        <c:auto val="1"/>
        <c:lblAlgn val="ctr"/>
        <c:lblOffset val="100"/>
        <c:noMultiLvlLbl val="0"/>
      </c:catAx>
      <c:valAx>
        <c:axId val="95956796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9567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'17'!$F$15</c:f>
              <c:strCache>
                <c:ptCount val="1"/>
                <c:pt idx="0">
                  <c:v>ذكر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'17'!$G$14:$I$14</c:f>
              <c:strCache>
                <c:ptCount val="3"/>
                <c:pt idx="0">
                  <c:v>سعودي</c:v>
                </c:pt>
                <c:pt idx="1">
                  <c:v>غير سعودي</c:v>
                </c:pt>
                <c:pt idx="2">
                  <c:v>الإجمالي</c:v>
                </c:pt>
              </c:strCache>
            </c:strRef>
          </c:cat>
          <c:val>
            <c:numRef>
              <c:f>'17'!$G$15:$I$15</c:f>
              <c:numCache>
                <c:formatCode>_(* #,##0_);_(* \(#,##0\);_(* "-"??_);_(@_)</c:formatCode>
                <c:ptCount val="3"/>
                <c:pt idx="0">
                  <c:v>106163</c:v>
                </c:pt>
                <c:pt idx="1">
                  <c:v>13286</c:v>
                </c:pt>
                <c:pt idx="2">
                  <c:v>119449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A9-4255-BF42-5E8FC7E832DC}"/>
            </c:ext>
          </c:extLst>
        </c:ser>
        <c:ser>
          <c:idx val="1"/>
          <c:order val="1"/>
          <c:tx>
            <c:strRef>
              <c:f>'17'!$F$16</c:f>
              <c:strCache>
                <c:ptCount val="1"/>
                <c:pt idx="0">
                  <c:v>انثى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'17'!$G$14:$I$14</c:f>
              <c:strCache>
                <c:ptCount val="3"/>
                <c:pt idx="0">
                  <c:v>سعودي</c:v>
                </c:pt>
                <c:pt idx="1">
                  <c:v>غير سعودي</c:v>
                </c:pt>
                <c:pt idx="2">
                  <c:v>الإجمالي</c:v>
                </c:pt>
              </c:strCache>
            </c:strRef>
          </c:cat>
          <c:val>
            <c:numRef>
              <c:f>'17'!$G$16:$I$16</c:f>
              <c:numCache>
                <c:formatCode>_(* #,##0_);_(* \(#,##0\);_(* "-"??_);_(@_)</c:formatCode>
                <c:ptCount val="3"/>
                <c:pt idx="0">
                  <c:v>88213</c:v>
                </c:pt>
                <c:pt idx="1">
                  <c:v>14398</c:v>
                </c:pt>
                <c:pt idx="2">
                  <c:v>102611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A9-4255-BF42-5E8FC7E832DC}"/>
            </c:ext>
          </c:extLst>
        </c:ser>
        <c:ser>
          <c:idx val="2"/>
          <c:order val="2"/>
          <c:tx>
            <c:strRef>
              <c:f>'17'!$F$17</c:f>
              <c:strCache>
                <c:ptCount val="1"/>
                <c:pt idx="0">
                  <c:v>الإجمالي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'17'!$G$14:$I$14</c:f>
              <c:strCache>
                <c:ptCount val="3"/>
                <c:pt idx="0">
                  <c:v>سعودي</c:v>
                </c:pt>
                <c:pt idx="1">
                  <c:v>غير سعودي</c:v>
                </c:pt>
                <c:pt idx="2">
                  <c:v>الإجمالي</c:v>
                </c:pt>
              </c:strCache>
            </c:strRef>
          </c:cat>
          <c:val>
            <c:numRef>
              <c:f>'17'!$G$17:$I$17</c:f>
              <c:numCache>
                <c:formatCode>_(* #,##0_);_(* \(#,##0\);_(* "-"??_);_(@_)</c:formatCode>
                <c:ptCount val="3"/>
                <c:pt idx="0">
                  <c:v>194376</c:v>
                </c:pt>
                <c:pt idx="1">
                  <c:v>27684</c:v>
                </c:pt>
                <c:pt idx="2">
                  <c:v>222060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A9-4255-BF42-5E8FC7E832D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072418351"/>
        <c:axId val="1072415951"/>
      </c:barChart>
      <c:catAx>
        <c:axId val="107241835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2415951"/>
        <c:crosses val="autoZero"/>
        <c:auto val="1"/>
        <c:lblAlgn val="ctr"/>
        <c:lblOffset val="100"/>
        <c:noMultiLvlLbl val="0"/>
      </c:catAx>
      <c:valAx>
        <c:axId val="1072415951"/>
        <c:scaling>
          <c:orientation val="minMax"/>
        </c:scaling>
        <c:delete val="1"/>
        <c:axPos val="b"/>
        <c:numFmt formatCode="_(* #,##0_);_(* \(#,##0\);_(* &quot;-&quot;??_);_(@_)" sourceLinked="1"/>
        <c:majorTickMark val="out"/>
        <c:minorTickMark val="none"/>
        <c:tickLblPos val="nextTo"/>
        <c:crossAx val="1072418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'28'!$H$6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'28'!$G$7:$G$12</c:f>
              <c:strCache>
                <c:ptCount val="6"/>
                <c:pt idx="0">
                  <c:v>الأطباء البشريين</c:v>
                </c:pt>
                <c:pt idx="1">
                  <c:v>أطباء الأسنان</c:v>
                </c:pt>
                <c:pt idx="2">
                  <c:v>الممرضين</c:v>
                </c:pt>
                <c:pt idx="3">
                  <c:v>القابلات</c:v>
                </c:pt>
                <c:pt idx="4">
                  <c:v>الصيادلة</c:v>
                </c:pt>
                <c:pt idx="5">
                  <c:v>الفئات الطبية المساعدة</c:v>
                </c:pt>
              </c:strCache>
            </c:strRef>
          </c:cat>
          <c:val>
            <c:numRef>
              <c:f>'28'!$H$7:$H$12</c:f>
              <c:numCache>
                <c:formatCode>_(* #,##0_);_(* \(#,##0\);_(* "-"??_);_(@_)</c:formatCode>
                <c:ptCount val="6"/>
                <c:pt idx="0">
                  <c:v>113300</c:v>
                </c:pt>
                <c:pt idx="1">
                  <c:v>25970</c:v>
                </c:pt>
                <c:pt idx="2">
                  <c:v>213110</c:v>
                </c:pt>
                <c:pt idx="3">
                  <c:v>4997</c:v>
                </c:pt>
                <c:pt idx="4">
                  <c:v>36810</c:v>
                </c:pt>
                <c:pt idx="5">
                  <c:v>153688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0A-4A8B-845F-CD2E1DAD4673}"/>
            </c:ext>
          </c:extLst>
        </c:ser>
        <c:ser>
          <c:idx val="1"/>
          <c:order val="1"/>
          <c:tx>
            <c:strRef>
              <c:f>'28'!$I$6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'28'!$G$7:$G$12</c:f>
              <c:strCache>
                <c:ptCount val="6"/>
                <c:pt idx="0">
                  <c:v>الأطباء البشريين</c:v>
                </c:pt>
                <c:pt idx="1">
                  <c:v>أطباء الأسنان</c:v>
                </c:pt>
                <c:pt idx="2">
                  <c:v>الممرضين</c:v>
                </c:pt>
                <c:pt idx="3">
                  <c:v>القابلات</c:v>
                </c:pt>
                <c:pt idx="4">
                  <c:v>الصيادلة</c:v>
                </c:pt>
                <c:pt idx="5">
                  <c:v>الفئات الطبية المساعدة</c:v>
                </c:pt>
              </c:strCache>
            </c:strRef>
          </c:cat>
          <c:val>
            <c:numRef>
              <c:f>'28'!$I$7:$I$12</c:f>
              <c:numCache>
                <c:formatCode>_(* #,##0_);_(* \(#,##0\);_(* "-"??_);_(@_)</c:formatCode>
                <c:ptCount val="6"/>
                <c:pt idx="0">
                  <c:v>129772</c:v>
                </c:pt>
                <c:pt idx="1">
                  <c:v>33751</c:v>
                </c:pt>
                <c:pt idx="2">
                  <c:v>243336</c:v>
                </c:pt>
                <c:pt idx="3">
                  <c:v>6139</c:v>
                </c:pt>
                <c:pt idx="4">
                  <c:v>46856</c:v>
                </c:pt>
                <c:pt idx="5">
                  <c:v>222060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0A-4A8B-845F-CD2E1DAD46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51751887"/>
        <c:axId val="851759567"/>
      </c:barChart>
      <c:catAx>
        <c:axId val="8517518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1759567"/>
        <c:crosses val="autoZero"/>
        <c:auto val="1"/>
        <c:lblAlgn val="ctr"/>
        <c:lblOffset val="100"/>
        <c:noMultiLvlLbl val="0"/>
      </c:catAx>
      <c:valAx>
        <c:axId val="851759567"/>
        <c:scaling>
          <c:orientation val="minMax"/>
        </c:scaling>
        <c:delete val="1"/>
        <c:axPos val="l"/>
        <c:numFmt formatCode="_(* #,##0_);_(* \(#,##0\);_(* &quot;-&quot;??_);_(@_)" sourceLinked="1"/>
        <c:majorTickMark val="none"/>
        <c:minorTickMark val="none"/>
        <c:tickLblPos val="nextTo"/>
        <c:crossAx val="851751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2247594050743656E-2"/>
          <c:y val="0"/>
          <c:w val="0.93888888888888888"/>
          <c:h val="0.7151819043452901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'8'!$F$7:$F$19</c:f>
              <c:strCache>
                <c:ptCount val="13"/>
                <c:pt idx="0">
                  <c:v>الباحة</c:v>
                </c:pt>
                <c:pt idx="1">
                  <c:v>الجوف</c:v>
                </c:pt>
                <c:pt idx="2">
                  <c:v>الحدود الشمالية</c:v>
                </c:pt>
                <c:pt idx="3">
                  <c:v>الرياض</c:v>
                </c:pt>
                <c:pt idx="4">
                  <c:v>القصيم</c:v>
                </c:pt>
                <c:pt idx="5">
                  <c:v>المدينة المنورة</c:v>
                </c:pt>
                <c:pt idx="6">
                  <c:v>المنطقة الشرقية</c:v>
                </c:pt>
                <c:pt idx="7">
                  <c:v>تبوك</c:v>
                </c:pt>
                <c:pt idx="8">
                  <c:v>جازان</c:v>
                </c:pt>
                <c:pt idx="9">
                  <c:v>حائل</c:v>
                </c:pt>
                <c:pt idx="10">
                  <c:v>عسير</c:v>
                </c:pt>
                <c:pt idx="11">
                  <c:v>مكة المكرمة</c:v>
                </c:pt>
                <c:pt idx="12">
                  <c:v>نجران</c:v>
                </c:pt>
              </c:strCache>
            </c:strRef>
          </c:cat>
          <c:val>
            <c:numRef>
              <c:f>'8'!$G$7:$G$19</c:f>
              <c:numCache>
                <c:formatCode>_(* #,##0.0_);_(* \(#,##0.0\);_(* "-"??_);_(@_)</c:formatCode>
                <c:ptCount val="13"/>
                <c:pt idx="0">
                  <c:v>35.740701897707076</c:v>
                </c:pt>
                <c:pt idx="1">
                  <c:v>30.619921289704866</c:v>
                </c:pt>
                <c:pt idx="2">
                  <c:v>35.972818347122917</c:v>
                </c:pt>
                <c:pt idx="3">
                  <c:v>23.160942560233647</c:v>
                </c:pt>
                <c:pt idx="4">
                  <c:v>28.455513804092107</c:v>
                </c:pt>
                <c:pt idx="5">
                  <c:v>21.236406961318234</c:v>
                </c:pt>
                <c:pt idx="6">
                  <c:v>24.432859605178948</c:v>
                </c:pt>
                <c:pt idx="7">
                  <c:v>27.398053693565853</c:v>
                </c:pt>
                <c:pt idx="8">
                  <c:v>21.367408495195633</c:v>
                </c:pt>
                <c:pt idx="9">
                  <c:v>26.996018087332118</c:v>
                </c:pt>
                <c:pt idx="10">
                  <c:v>24.450956612402983</c:v>
                </c:pt>
                <c:pt idx="11">
                  <c:v>20.121018231014119</c:v>
                </c:pt>
                <c:pt idx="12">
                  <c:v>29.366267926365548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F4-4FF5-A700-2408A75C7B5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45504543"/>
        <c:axId val="1274143775"/>
      </c:barChart>
      <c:catAx>
        <c:axId val="945504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4143775"/>
        <c:crosses val="autoZero"/>
        <c:auto val="1"/>
        <c:lblAlgn val="ctr"/>
        <c:lblOffset val="100"/>
        <c:noMultiLvlLbl val="0"/>
      </c:catAx>
      <c:valAx>
        <c:axId val="1274143775"/>
        <c:scaling>
          <c:orientation val="minMax"/>
        </c:scaling>
        <c:delete val="1"/>
        <c:axPos val="l"/>
        <c:numFmt formatCode="_(* #,##0.0_);_(* \(#,##0.0\);_(* &quot;-&quot;??_);_(@_)" sourceLinked="1"/>
        <c:majorTickMark val="out"/>
        <c:minorTickMark val="none"/>
        <c:tickLblPos val="nextTo"/>
        <c:crossAx val="9455045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'9'!$G$7:$G$19</c:f>
              <c:strCache>
                <c:ptCount val="13"/>
                <c:pt idx="0">
                  <c:v>الرياض</c:v>
                </c:pt>
                <c:pt idx="1">
                  <c:v>مكة المكرمة</c:v>
                </c:pt>
                <c:pt idx="2">
                  <c:v>المدينة المنورة</c:v>
                </c:pt>
                <c:pt idx="3">
                  <c:v>القصيم</c:v>
                </c:pt>
                <c:pt idx="4">
                  <c:v>المنطقة الشرقية</c:v>
                </c:pt>
                <c:pt idx="5">
                  <c:v>عسير</c:v>
                </c:pt>
                <c:pt idx="6">
                  <c:v>تبوك</c:v>
                </c:pt>
                <c:pt idx="7">
                  <c:v>حائل</c:v>
                </c:pt>
                <c:pt idx="8">
                  <c:v>الحدود الشمالية</c:v>
                </c:pt>
                <c:pt idx="9">
                  <c:v>جازان</c:v>
                </c:pt>
                <c:pt idx="10">
                  <c:v>نجران</c:v>
                </c:pt>
                <c:pt idx="11">
                  <c:v>الباحة</c:v>
                </c:pt>
                <c:pt idx="12">
                  <c:v>الجوف</c:v>
                </c:pt>
              </c:strCache>
            </c:strRef>
          </c:cat>
          <c:val>
            <c:numRef>
              <c:f>'9'!$H$7:$H$19</c:f>
              <c:numCache>
                <c:formatCode>General</c:formatCode>
                <c:ptCount val="13"/>
                <c:pt idx="0">
                  <c:v>1575</c:v>
                </c:pt>
                <c:pt idx="1">
                  <c:v>1198</c:v>
                </c:pt>
                <c:pt idx="2">
                  <c:v>336</c:v>
                </c:pt>
                <c:pt idx="3">
                  <c:v>302</c:v>
                </c:pt>
                <c:pt idx="4">
                  <c:v>705</c:v>
                </c:pt>
                <c:pt idx="5">
                  <c:v>536</c:v>
                </c:pt>
                <c:pt idx="6">
                  <c:v>169</c:v>
                </c:pt>
                <c:pt idx="7">
                  <c:v>183</c:v>
                </c:pt>
                <c:pt idx="8">
                  <c:v>91</c:v>
                </c:pt>
                <c:pt idx="9">
                  <c:v>302</c:v>
                </c:pt>
                <c:pt idx="10">
                  <c:v>124</c:v>
                </c:pt>
                <c:pt idx="11">
                  <c:v>142</c:v>
                </c:pt>
                <c:pt idx="12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E2-468E-AE26-F50EB28B45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77768464"/>
        <c:axId val="1977768944"/>
      </c:barChart>
      <c:catAx>
        <c:axId val="197776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7768944"/>
        <c:crosses val="autoZero"/>
        <c:auto val="1"/>
        <c:lblAlgn val="ctr"/>
        <c:lblOffset val="100"/>
        <c:noMultiLvlLbl val="0"/>
      </c:catAx>
      <c:valAx>
        <c:axId val="19777689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776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'10'!$A$7:$A$19</c:f>
              <c:strCache>
                <c:ptCount val="13"/>
                <c:pt idx="0">
                  <c:v>الرياض</c:v>
                </c:pt>
                <c:pt idx="1">
                  <c:v>مكة المكرمة</c:v>
                </c:pt>
                <c:pt idx="2">
                  <c:v>المدينة المنورة</c:v>
                </c:pt>
                <c:pt idx="3">
                  <c:v>القصيم</c:v>
                </c:pt>
                <c:pt idx="4">
                  <c:v>المنطقة الشرقية</c:v>
                </c:pt>
                <c:pt idx="5">
                  <c:v>عسير</c:v>
                </c:pt>
                <c:pt idx="6">
                  <c:v>تبوك</c:v>
                </c:pt>
                <c:pt idx="7">
                  <c:v>حائل</c:v>
                </c:pt>
                <c:pt idx="8">
                  <c:v>الحدود الشمالية</c:v>
                </c:pt>
                <c:pt idx="9">
                  <c:v>جازان</c:v>
                </c:pt>
                <c:pt idx="10">
                  <c:v>نجران</c:v>
                </c:pt>
                <c:pt idx="11">
                  <c:v>الباحة</c:v>
                </c:pt>
                <c:pt idx="12">
                  <c:v>الجوف</c:v>
                </c:pt>
              </c:strCache>
            </c:strRef>
          </c:cat>
          <c:val>
            <c:numRef>
              <c:f>'10'!$B$7:$B$19</c:f>
              <c:numCache>
                <c:formatCode>_(* #,##0.00_);_(* \(#,##0.00\);_(* "-"??_);_(@_)</c:formatCode>
                <c:ptCount val="13"/>
                <c:pt idx="0">
                  <c:v>1.6506101598356557</c:v>
                </c:pt>
                <c:pt idx="1">
                  <c:v>1.3670379311946301</c:v>
                </c:pt>
                <c:pt idx="2">
                  <c:v>1.4420842237273499</c:v>
                </c:pt>
                <c:pt idx="3">
                  <c:v>2.1026584704760989</c:v>
                </c:pt>
                <c:pt idx="4">
                  <c:v>1.2426176613512596</c:v>
                </c:pt>
                <c:pt idx="5">
                  <c:v>2.4382721384647437</c:v>
                </c:pt>
                <c:pt idx="6">
                  <c:v>1.7479317003445185</c:v>
                </c:pt>
                <c:pt idx="7">
                  <c:v>2.2455778681735352</c:v>
                </c:pt>
                <c:pt idx="8">
                  <c:v>2.2421414175261543</c:v>
                </c:pt>
                <c:pt idx="9">
                  <c:v>1.9941153787234491</c:v>
                </c:pt>
                <c:pt idx="10">
                  <c:v>1.910502215566279</c:v>
                </c:pt>
                <c:pt idx="11">
                  <c:v>3.9190576598257949</c:v>
                </c:pt>
                <c:pt idx="12">
                  <c:v>1.803000441424246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E-4E07-B160-B3A8F0FFB6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386916992"/>
        <c:axId val="386919872"/>
      </c:barChart>
      <c:catAx>
        <c:axId val="38691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919872"/>
        <c:crosses val="autoZero"/>
        <c:auto val="1"/>
        <c:lblAlgn val="ctr"/>
        <c:lblOffset val="100"/>
        <c:noMultiLvlLbl val="0"/>
      </c:catAx>
      <c:valAx>
        <c:axId val="386919872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386916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'11'!$A$7:$A$19</c:f>
              <c:strCache>
                <c:ptCount val="13"/>
                <c:pt idx="0">
                  <c:v>الرياض</c:v>
                </c:pt>
                <c:pt idx="1">
                  <c:v>مكة المكرمة</c:v>
                </c:pt>
                <c:pt idx="2">
                  <c:v>المدينة المنورة</c:v>
                </c:pt>
                <c:pt idx="3">
                  <c:v>القصيم</c:v>
                </c:pt>
                <c:pt idx="4">
                  <c:v>المنطقة الشرقية</c:v>
                </c:pt>
                <c:pt idx="5">
                  <c:v>عسير</c:v>
                </c:pt>
                <c:pt idx="6">
                  <c:v>تبوك</c:v>
                </c:pt>
                <c:pt idx="7">
                  <c:v>حائل</c:v>
                </c:pt>
                <c:pt idx="8">
                  <c:v>الحدود الشمالية</c:v>
                </c:pt>
                <c:pt idx="9">
                  <c:v>جازان</c:v>
                </c:pt>
                <c:pt idx="10">
                  <c:v>نجران</c:v>
                </c:pt>
                <c:pt idx="11">
                  <c:v>الباحة</c:v>
                </c:pt>
                <c:pt idx="12">
                  <c:v>الجوف</c:v>
                </c:pt>
              </c:strCache>
            </c:strRef>
          </c:cat>
          <c:val>
            <c:numRef>
              <c:f>'11'!$B$7:$B$19</c:f>
              <c:numCache>
                <c:formatCode>General</c:formatCode>
                <c:ptCount val="13"/>
                <c:pt idx="0" formatCode="0">
                  <c:v>3333</c:v>
                </c:pt>
                <c:pt idx="1">
                  <c:v>2600</c:v>
                </c:pt>
                <c:pt idx="2">
                  <c:v>645</c:v>
                </c:pt>
                <c:pt idx="3">
                  <c:v>453</c:v>
                </c:pt>
                <c:pt idx="4">
                  <c:v>1105</c:v>
                </c:pt>
                <c:pt idx="5">
                  <c:v>744</c:v>
                </c:pt>
                <c:pt idx="6">
                  <c:v>282</c:v>
                </c:pt>
                <c:pt idx="7">
                  <c:v>347</c:v>
                </c:pt>
                <c:pt idx="8">
                  <c:v>124</c:v>
                </c:pt>
                <c:pt idx="9">
                  <c:v>730</c:v>
                </c:pt>
                <c:pt idx="10">
                  <c:v>146</c:v>
                </c:pt>
                <c:pt idx="11">
                  <c:v>145</c:v>
                </c:pt>
                <c:pt idx="12">
                  <c:v>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1C-45EE-9E5F-61C0FB766B1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025514512"/>
        <c:axId val="2025523632"/>
      </c:barChart>
      <c:catAx>
        <c:axId val="20255145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5523632"/>
        <c:crosses val="autoZero"/>
        <c:auto val="1"/>
        <c:lblAlgn val="ctr"/>
        <c:lblOffset val="100"/>
        <c:noMultiLvlLbl val="0"/>
      </c:catAx>
      <c:valAx>
        <c:axId val="2025523632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2025514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'12'!$G$15</c:f>
              <c:strCache>
                <c:ptCount val="1"/>
                <c:pt idx="0">
                  <c:v>ذكر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'12'!$H$14:$J$14</c:f>
              <c:strCache>
                <c:ptCount val="3"/>
                <c:pt idx="0">
                  <c:v>سعودي</c:v>
                </c:pt>
                <c:pt idx="1">
                  <c:v>غير سعودي</c:v>
                </c:pt>
                <c:pt idx="2">
                  <c:v>الإجمالي</c:v>
                </c:pt>
              </c:strCache>
            </c:strRef>
          </c:cat>
          <c:val>
            <c:numRef>
              <c:f>'12'!$H$15:$J$15</c:f>
              <c:numCache>
                <c:formatCode>_(* #,##0_);_(* \(#,##0\);_(* "-"??_);_(@_)</c:formatCode>
                <c:ptCount val="3"/>
                <c:pt idx="0">
                  <c:v>32932</c:v>
                </c:pt>
                <c:pt idx="1">
                  <c:v>47012</c:v>
                </c:pt>
                <c:pt idx="2">
                  <c:v>79944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6B-46C4-8B4B-CF40A8F6DC17}"/>
            </c:ext>
          </c:extLst>
        </c:ser>
        <c:ser>
          <c:idx val="1"/>
          <c:order val="1"/>
          <c:tx>
            <c:strRef>
              <c:f>'12'!$G$16</c:f>
              <c:strCache>
                <c:ptCount val="1"/>
                <c:pt idx="0">
                  <c:v>انثى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'12'!$H$14:$J$14</c:f>
              <c:strCache>
                <c:ptCount val="3"/>
                <c:pt idx="0">
                  <c:v>سعودي</c:v>
                </c:pt>
                <c:pt idx="1">
                  <c:v>غير سعودي</c:v>
                </c:pt>
                <c:pt idx="2">
                  <c:v>الإجمالي</c:v>
                </c:pt>
              </c:strCache>
            </c:strRef>
          </c:cat>
          <c:val>
            <c:numRef>
              <c:f>'12'!$H$16:$J$16</c:f>
              <c:numCache>
                <c:formatCode>_(* #,##0_);_(* \(#,##0\);_(* "-"??_);_(@_)</c:formatCode>
                <c:ptCount val="3"/>
                <c:pt idx="0">
                  <c:v>22227</c:v>
                </c:pt>
                <c:pt idx="1">
                  <c:v>27601</c:v>
                </c:pt>
                <c:pt idx="2">
                  <c:v>49828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6B-46C4-8B4B-CF40A8F6DC17}"/>
            </c:ext>
          </c:extLst>
        </c:ser>
        <c:ser>
          <c:idx val="2"/>
          <c:order val="2"/>
          <c:tx>
            <c:strRef>
              <c:f>'12'!$G$17</c:f>
              <c:strCache>
                <c:ptCount val="1"/>
                <c:pt idx="0">
                  <c:v>الإجمالي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'12'!$H$14:$J$14</c:f>
              <c:strCache>
                <c:ptCount val="3"/>
                <c:pt idx="0">
                  <c:v>سعودي</c:v>
                </c:pt>
                <c:pt idx="1">
                  <c:v>غير سعودي</c:v>
                </c:pt>
                <c:pt idx="2">
                  <c:v>الإجمالي</c:v>
                </c:pt>
              </c:strCache>
            </c:strRef>
          </c:cat>
          <c:val>
            <c:numRef>
              <c:f>'12'!$H$17:$J$17</c:f>
              <c:numCache>
                <c:formatCode>_(* #,##0_);_(* \(#,##0\);_(* "-"??_);_(@_)</c:formatCode>
                <c:ptCount val="3"/>
                <c:pt idx="0">
                  <c:v>55159</c:v>
                </c:pt>
                <c:pt idx="1">
                  <c:v>74613</c:v>
                </c:pt>
                <c:pt idx="2">
                  <c:v>129772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6B-46C4-8B4B-CF40A8F6DC1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216889535"/>
        <c:axId val="1216889055"/>
      </c:barChart>
      <c:catAx>
        <c:axId val="121688953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6889055"/>
        <c:crosses val="autoZero"/>
        <c:auto val="1"/>
        <c:lblAlgn val="ctr"/>
        <c:lblOffset val="100"/>
        <c:noMultiLvlLbl val="0"/>
      </c:catAx>
      <c:valAx>
        <c:axId val="1216889055"/>
        <c:scaling>
          <c:orientation val="minMax"/>
        </c:scaling>
        <c:delete val="1"/>
        <c:axPos val="b"/>
        <c:numFmt formatCode="_(* #,##0_);_(* \(#,##0\);_(* &quot;-&quot;??_);_(@_)" sourceLinked="1"/>
        <c:majorTickMark val="out"/>
        <c:minorTickMark val="none"/>
        <c:tickLblPos val="nextTo"/>
        <c:crossAx val="12168895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'13'!$G$15</c:f>
              <c:strCache>
                <c:ptCount val="1"/>
                <c:pt idx="0">
                  <c:v>ذكر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'13'!$H$14:$J$14</c:f>
              <c:strCache>
                <c:ptCount val="3"/>
                <c:pt idx="0">
                  <c:v>سعودي</c:v>
                </c:pt>
                <c:pt idx="1">
                  <c:v>غير سعودي</c:v>
                </c:pt>
                <c:pt idx="2">
                  <c:v>الإجمالي</c:v>
                </c:pt>
              </c:strCache>
            </c:strRef>
          </c:cat>
          <c:val>
            <c:numRef>
              <c:f>'13'!$H$15:$J$15</c:f>
              <c:numCache>
                <c:formatCode>_(* #,##0_);_(* \(#,##0\);_(* "-"??_);_(@_)</c:formatCode>
                <c:ptCount val="3"/>
                <c:pt idx="0">
                  <c:v>10498</c:v>
                </c:pt>
                <c:pt idx="1">
                  <c:v>8126</c:v>
                </c:pt>
                <c:pt idx="2">
                  <c:v>18624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17-4635-94BD-93F826B07A0A}"/>
            </c:ext>
          </c:extLst>
        </c:ser>
        <c:ser>
          <c:idx val="1"/>
          <c:order val="1"/>
          <c:tx>
            <c:strRef>
              <c:f>'13'!$G$16</c:f>
              <c:strCache>
                <c:ptCount val="1"/>
                <c:pt idx="0">
                  <c:v>انثى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'13'!$H$14:$J$14</c:f>
              <c:strCache>
                <c:ptCount val="3"/>
                <c:pt idx="0">
                  <c:v>سعودي</c:v>
                </c:pt>
                <c:pt idx="1">
                  <c:v>غير سعودي</c:v>
                </c:pt>
                <c:pt idx="2">
                  <c:v>الإجمالي</c:v>
                </c:pt>
              </c:strCache>
            </c:strRef>
          </c:cat>
          <c:val>
            <c:numRef>
              <c:f>'13'!$H$16:$J$16</c:f>
              <c:numCache>
                <c:formatCode>_(* #,##0_);_(* \(#,##0\);_(* "-"??_);_(@_)</c:formatCode>
                <c:ptCount val="3"/>
                <c:pt idx="0">
                  <c:v>9100</c:v>
                </c:pt>
                <c:pt idx="1">
                  <c:v>6027</c:v>
                </c:pt>
                <c:pt idx="2">
                  <c:v>15127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17-4635-94BD-93F826B07A0A}"/>
            </c:ext>
          </c:extLst>
        </c:ser>
        <c:ser>
          <c:idx val="2"/>
          <c:order val="2"/>
          <c:tx>
            <c:strRef>
              <c:f>'13'!$G$17</c:f>
              <c:strCache>
                <c:ptCount val="1"/>
                <c:pt idx="0">
                  <c:v>الإجمالي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'13'!$H$14:$J$14</c:f>
              <c:strCache>
                <c:ptCount val="3"/>
                <c:pt idx="0">
                  <c:v>سعودي</c:v>
                </c:pt>
                <c:pt idx="1">
                  <c:v>غير سعودي</c:v>
                </c:pt>
                <c:pt idx="2">
                  <c:v>الإجمالي</c:v>
                </c:pt>
              </c:strCache>
            </c:strRef>
          </c:cat>
          <c:val>
            <c:numRef>
              <c:f>'13'!$H$17:$J$17</c:f>
              <c:numCache>
                <c:formatCode>_(* #,##0_);_(* \(#,##0\);_(* "-"??_);_(@_)</c:formatCode>
                <c:ptCount val="3"/>
                <c:pt idx="0">
                  <c:v>19598</c:v>
                </c:pt>
                <c:pt idx="1">
                  <c:v>14153</c:v>
                </c:pt>
                <c:pt idx="2">
                  <c:v>33751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17-4635-94BD-93F826B07A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220814575"/>
        <c:axId val="1220816495"/>
      </c:barChart>
      <c:catAx>
        <c:axId val="12208145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0816495"/>
        <c:crosses val="autoZero"/>
        <c:auto val="1"/>
        <c:lblAlgn val="ctr"/>
        <c:lblOffset val="100"/>
        <c:noMultiLvlLbl val="0"/>
      </c:catAx>
      <c:valAx>
        <c:axId val="1220816495"/>
        <c:scaling>
          <c:orientation val="minMax"/>
        </c:scaling>
        <c:delete val="1"/>
        <c:axPos val="b"/>
        <c:numFmt formatCode="_(* #,##0_);_(* \(#,##0\);_(* &quot;-&quot;??_);_(@_)" sourceLinked="1"/>
        <c:majorTickMark val="out"/>
        <c:minorTickMark val="none"/>
        <c:tickLblPos val="nextTo"/>
        <c:crossAx val="1220814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78759744584166"/>
          <c:y val="1.9639934533551555E-2"/>
          <c:w val="0.57470380381556785"/>
          <c:h val="0.8559738134206219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'14'!$F$16</c:f>
              <c:strCache>
                <c:ptCount val="1"/>
                <c:pt idx="0">
                  <c:v>ذكر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'14'!$G$15:$I$15</c:f>
              <c:strCache>
                <c:ptCount val="3"/>
                <c:pt idx="0">
                  <c:v>سعودي</c:v>
                </c:pt>
                <c:pt idx="1">
                  <c:v>غير سعودي</c:v>
                </c:pt>
                <c:pt idx="2">
                  <c:v>الإجمالي</c:v>
                </c:pt>
              </c:strCache>
            </c:strRef>
          </c:cat>
          <c:val>
            <c:numRef>
              <c:f>'14'!$G$16:$I$16</c:f>
              <c:numCache>
                <c:formatCode>_(* #,##0_);_(* \(#,##0\);_(* "-"??_);_(@_)</c:formatCode>
                <c:ptCount val="3"/>
                <c:pt idx="0">
                  <c:v>47027</c:v>
                </c:pt>
                <c:pt idx="1">
                  <c:v>17132</c:v>
                </c:pt>
                <c:pt idx="2">
                  <c:v>64159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8D-4EEA-9DEA-3701F6A3C746}"/>
            </c:ext>
          </c:extLst>
        </c:ser>
        <c:ser>
          <c:idx val="1"/>
          <c:order val="1"/>
          <c:tx>
            <c:strRef>
              <c:f>'14'!$F$17</c:f>
              <c:strCache>
                <c:ptCount val="1"/>
                <c:pt idx="0">
                  <c:v>انثى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'14'!$G$15:$I$15</c:f>
              <c:strCache>
                <c:ptCount val="3"/>
                <c:pt idx="0">
                  <c:v>سعودي</c:v>
                </c:pt>
                <c:pt idx="1">
                  <c:v>غير سعودي</c:v>
                </c:pt>
                <c:pt idx="2">
                  <c:v>الإجمالي</c:v>
                </c:pt>
              </c:strCache>
            </c:strRef>
          </c:cat>
          <c:val>
            <c:numRef>
              <c:f>'14'!$G$17:$I$17</c:f>
              <c:numCache>
                <c:formatCode>_(* #,##0_);_(* \(#,##0\);_(* "-"??_);_(@_)</c:formatCode>
                <c:ptCount val="3"/>
                <c:pt idx="0">
                  <c:v>59118</c:v>
                </c:pt>
                <c:pt idx="1">
                  <c:v>120059</c:v>
                </c:pt>
                <c:pt idx="2">
                  <c:v>179177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8D-4EEA-9DEA-3701F6A3C746}"/>
            </c:ext>
          </c:extLst>
        </c:ser>
        <c:ser>
          <c:idx val="2"/>
          <c:order val="2"/>
          <c:tx>
            <c:strRef>
              <c:f>'14'!$F$18</c:f>
              <c:strCache>
                <c:ptCount val="1"/>
                <c:pt idx="0">
                  <c:v>الإجمالي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'14'!$G$15:$I$15</c:f>
              <c:strCache>
                <c:ptCount val="3"/>
                <c:pt idx="0">
                  <c:v>سعودي</c:v>
                </c:pt>
                <c:pt idx="1">
                  <c:v>غير سعودي</c:v>
                </c:pt>
                <c:pt idx="2">
                  <c:v>الإجمالي</c:v>
                </c:pt>
              </c:strCache>
            </c:strRef>
          </c:cat>
          <c:val>
            <c:numRef>
              <c:f>'14'!$G$18:$I$18</c:f>
              <c:numCache>
                <c:formatCode>_(* #,##0_);_(* \(#,##0\);_(* "-"??_);_(@_)</c:formatCode>
                <c:ptCount val="3"/>
                <c:pt idx="0">
                  <c:v>106145</c:v>
                </c:pt>
                <c:pt idx="1">
                  <c:v>137191</c:v>
                </c:pt>
                <c:pt idx="2">
                  <c:v>243336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8D-4EEA-9DEA-3701F6A3C74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079031871"/>
        <c:axId val="1079030911"/>
      </c:barChart>
      <c:catAx>
        <c:axId val="107903187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9030911"/>
        <c:crosses val="autoZero"/>
        <c:auto val="1"/>
        <c:lblAlgn val="ctr"/>
        <c:lblOffset val="100"/>
        <c:noMultiLvlLbl val="0"/>
      </c:catAx>
      <c:valAx>
        <c:axId val="1079030911"/>
        <c:scaling>
          <c:orientation val="minMax"/>
        </c:scaling>
        <c:delete val="1"/>
        <c:axPos val="b"/>
        <c:numFmt formatCode="_(* #,##0_);_(* \(#,##0\);_(* &quot;-&quot;??_);_(@_)" sourceLinked="1"/>
        <c:majorTickMark val="none"/>
        <c:minorTickMark val="none"/>
        <c:tickLblPos val="nextTo"/>
        <c:crossAx val="1079031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'16'!$F$16</c:f>
              <c:strCache>
                <c:ptCount val="1"/>
                <c:pt idx="0">
                  <c:v>ذكر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'16'!$G$15:$I$15</c:f>
              <c:strCache>
                <c:ptCount val="3"/>
                <c:pt idx="0">
                  <c:v>سعودي</c:v>
                </c:pt>
                <c:pt idx="1">
                  <c:v>غير سعودي</c:v>
                </c:pt>
                <c:pt idx="2">
                  <c:v>الإجمالي</c:v>
                </c:pt>
              </c:strCache>
            </c:strRef>
          </c:cat>
          <c:val>
            <c:numRef>
              <c:f>'16'!$G$16:$I$16</c:f>
              <c:numCache>
                <c:formatCode>_(* #,##0_);_(* \(#,##0\);_(* "-"??_);_(@_)</c:formatCode>
                <c:ptCount val="3"/>
                <c:pt idx="0">
                  <c:v>11544</c:v>
                </c:pt>
                <c:pt idx="1">
                  <c:v>22250</c:v>
                </c:pt>
                <c:pt idx="2">
                  <c:v>33794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34-4E7B-A45A-E0E3959A74D9}"/>
            </c:ext>
          </c:extLst>
        </c:ser>
        <c:ser>
          <c:idx val="1"/>
          <c:order val="1"/>
          <c:tx>
            <c:strRef>
              <c:f>'16'!$F$17</c:f>
              <c:strCache>
                <c:ptCount val="1"/>
                <c:pt idx="0">
                  <c:v>انثى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'16'!$G$15:$I$15</c:f>
              <c:strCache>
                <c:ptCount val="3"/>
                <c:pt idx="0">
                  <c:v>سعودي</c:v>
                </c:pt>
                <c:pt idx="1">
                  <c:v>غير سعودي</c:v>
                </c:pt>
                <c:pt idx="2">
                  <c:v>الإجمالي</c:v>
                </c:pt>
              </c:strCache>
            </c:strRef>
          </c:cat>
          <c:val>
            <c:numRef>
              <c:f>'16'!$G$17:$I$17</c:f>
              <c:numCache>
                <c:formatCode>_(* #,##0_);_(* \(#,##0\);_(* "-"??_);_(@_)</c:formatCode>
                <c:ptCount val="3"/>
                <c:pt idx="0">
                  <c:v>10739</c:v>
                </c:pt>
                <c:pt idx="1">
                  <c:v>2323</c:v>
                </c:pt>
                <c:pt idx="2">
                  <c:v>13062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34-4E7B-A45A-E0E3959A74D9}"/>
            </c:ext>
          </c:extLst>
        </c:ser>
        <c:ser>
          <c:idx val="2"/>
          <c:order val="2"/>
          <c:tx>
            <c:strRef>
              <c:f>'16'!$F$18</c:f>
              <c:strCache>
                <c:ptCount val="1"/>
                <c:pt idx="0">
                  <c:v>الإجمالي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'16'!$G$15:$I$15</c:f>
              <c:strCache>
                <c:ptCount val="3"/>
                <c:pt idx="0">
                  <c:v>سعودي</c:v>
                </c:pt>
                <c:pt idx="1">
                  <c:v>غير سعودي</c:v>
                </c:pt>
                <c:pt idx="2">
                  <c:v>الإجمالي</c:v>
                </c:pt>
              </c:strCache>
            </c:strRef>
          </c:cat>
          <c:val>
            <c:numRef>
              <c:f>'16'!$G$18:$I$18</c:f>
              <c:numCache>
                <c:formatCode>_(* #,##0_);_(* \(#,##0\);_(* "-"??_);_(@_)</c:formatCode>
                <c:ptCount val="3"/>
                <c:pt idx="0">
                  <c:v>22283</c:v>
                </c:pt>
                <c:pt idx="1">
                  <c:v>24573</c:v>
                </c:pt>
                <c:pt idx="2">
                  <c:v>46856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34-4E7B-A45A-E0E3959A74D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66550655"/>
        <c:axId val="466551135"/>
      </c:barChart>
      <c:catAx>
        <c:axId val="46655065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551135"/>
        <c:crosses val="autoZero"/>
        <c:auto val="1"/>
        <c:lblAlgn val="ctr"/>
        <c:lblOffset val="100"/>
        <c:noMultiLvlLbl val="0"/>
      </c:catAx>
      <c:valAx>
        <c:axId val="466551135"/>
        <c:scaling>
          <c:orientation val="minMax"/>
        </c:scaling>
        <c:delete val="1"/>
        <c:axPos val="b"/>
        <c:numFmt formatCode="_(* #,##0_);_(* \(#,##0\);_(* &quot;-&quot;??_);_(@_)" sourceLinked="1"/>
        <c:majorTickMark val="none"/>
        <c:minorTickMark val="none"/>
        <c:tickLblPos val="nextTo"/>
        <c:crossAx val="4665506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435429</xdr:colOff>
      <xdr:row>0</xdr:row>
      <xdr:rowOff>199571</xdr:rowOff>
    </xdr:from>
    <xdr:ext cx="2440214" cy="988785"/>
    <xdr:pic>
      <xdr:nvPicPr>
        <xdr:cNvPr id="3" name="Image 1" descr="Picture">
          <a:extLst>
            <a:ext uri="{FF2B5EF4-FFF2-40B4-BE49-F238E27FC236}">
              <a16:creationId xmlns:a16="http://schemas.microsoft.com/office/drawing/2014/main" id="{A41AE61E-86FD-4134-9195-570BE46AC93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62825857" y="453571"/>
          <a:ext cx="2440214" cy="988785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321469</xdr:colOff>
      <xdr:row>6</xdr:row>
      <xdr:rowOff>192087</xdr:rowOff>
    </xdr:from>
    <xdr:to>
      <xdr:col>11</xdr:col>
      <xdr:colOff>599282</xdr:colOff>
      <xdr:row>16</xdr:row>
      <xdr:rowOff>236537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F2DCDA0-BDAC-1716-31DF-E4D1BA8FBC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103188</xdr:colOff>
      <xdr:row>0</xdr:row>
      <xdr:rowOff>158743</xdr:rowOff>
    </xdr:from>
    <xdr:ext cx="1491476" cy="551428"/>
    <xdr:pic>
      <xdr:nvPicPr>
        <xdr:cNvPr id="4" name="Image 1" descr="Picture">
          <a:extLst>
            <a:ext uri="{FF2B5EF4-FFF2-40B4-BE49-F238E27FC236}">
              <a16:creationId xmlns:a16="http://schemas.microsoft.com/office/drawing/2014/main" id="{4EB60192-DF40-4637-BE66-7DCE80B42A08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274348399" y="158743"/>
          <a:ext cx="1491476" cy="551428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454025</xdr:colOff>
      <xdr:row>5</xdr:row>
      <xdr:rowOff>396875</xdr:rowOff>
    </xdr:from>
    <xdr:to>
      <xdr:col>11</xdr:col>
      <xdr:colOff>625475</xdr:colOff>
      <xdr:row>16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DBED587-DB02-4750-D600-B1A43333A2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139700</xdr:colOff>
      <xdr:row>0</xdr:row>
      <xdr:rowOff>139700</xdr:rowOff>
    </xdr:from>
    <xdr:ext cx="1491476" cy="551428"/>
    <xdr:pic>
      <xdr:nvPicPr>
        <xdr:cNvPr id="4" name="Image 1" descr="Picture">
          <a:extLst>
            <a:ext uri="{FF2B5EF4-FFF2-40B4-BE49-F238E27FC236}">
              <a16:creationId xmlns:a16="http://schemas.microsoft.com/office/drawing/2014/main" id="{E703AEA8-80BF-4C83-8224-443C4690795F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300164324" y="139700"/>
          <a:ext cx="1491476" cy="551428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408781</xdr:colOff>
      <xdr:row>6</xdr:row>
      <xdr:rowOff>192087</xdr:rowOff>
    </xdr:from>
    <xdr:to>
      <xdr:col>9</xdr:col>
      <xdr:colOff>146843</xdr:colOff>
      <xdr:row>16</xdr:row>
      <xdr:rowOff>236537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7D50B4D-011B-8CA9-6C7A-A88CD88A1A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277813</xdr:colOff>
      <xdr:row>0</xdr:row>
      <xdr:rowOff>182562</xdr:rowOff>
    </xdr:from>
    <xdr:ext cx="1491476" cy="551428"/>
    <xdr:pic>
      <xdr:nvPicPr>
        <xdr:cNvPr id="4" name="Image 1" descr="Picture">
          <a:extLst>
            <a:ext uri="{FF2B5EF4-FFF2-40B4-BE49-F238E27FC236}">
              <a16:creationId xmlns:a16="http://schemas.microsoft.com/office/drawing/2014/main" id="{D007A296-DFAF-4B02-AB0B-2C1CDE91DD3A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275880336" y="182562"/>
          <a:ext cx="1491476" cy="551428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508000</xdr:colOff>
      <xdr:row>6</xdr:row>
      <xdr:rowOff>117475</xdr:rowOff>
    </xdr:from>
    <xdr:to>
      <xdr:col>11</xdr:col>
      <xdr:colOff>555625</xdr:colOff>
      <xdr:row>14</xdr:row>
      <xdr:rowOff>228600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C4F0FB2-A85C-D8F0-BF63-0ADF202E0C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152400</xdr:colOff>
      <xdr:row>0</xdr:row>
      <xdr:rowOff>101600</xdr:rowOff>
    </xdr:from>
    <xdr:ext cx="1491476" cy="551428"/>
    <xdr:pic>
      <xdr:nvPicPr>
        <xdr:cNvPr id="4" name="Image 1" descr="Picture">
          <a:extLst>
            <a:ext uri="{FF2B5EF4-FFF2-40B4-BE49-F238E27FC236}">
              <a16:creationId xmlns:a16="http://schemas.microsoft.com/office/drawing/2014/main" id="{E9F325B2-B200-4518-A971-9B5FD20A0941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299630924" y="101600"/>
          <a:ext cx="1491476" cy="551428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546100</xdr:colOff>
      <xdr:row>5</xdr:row>
      <xdr:rowOff>206375</xdr:rowOff>
    </xdr:from>
    <xdr:to>
      <xdr:col>12</xdr:col>
      <xdr:colOff>174625</xdr:colOff>
      <xdr:row>13</xdr:row>
      <xdr:rowOff>381000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C63C20E-21A7-0838-A36A-56CE83D4CD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38100</xdr:colOff>
      <xdr:row>1</xdr:row>
      <xdr:rowOff>50800</xdr:rowOff>
    </xdr:from>
    <xdr:ext cx="1491476" cy="551428"/>
    <xdr:pic>
      <xdr:nvPicPr>
        <xdr:cNvPr id="4" name="Image 1" descr="Picture">
          <a:extLst>
            <a:ext uri="{FF2B5EF4-FFF2-40B4-BE49-F238E27FC236}">
              <a16:creationId xmlns:a16="http://schemas.microsoft.com/office/drawing/2014/main" id="{273FFCD5-ED49-40D9-8E10-7905D0B95CF3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299618224" y="317500"/>
          <a:ext cx="1491476" cy="551428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13</xdr:row>
      <xdr:rowOff>66675</xdr:rowOff>
    </xdr:from>
    <xdr:to>
      <xdr:col>11</xdr:col>
      <xdr:colOff>314325</xdr:colOff>
      <xdr:row>20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436F928-0C7A-1867-BD93-666899BC3D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146050</xdr:colOff>
      <xdr:row>0</xdr:row>
      <xdr:rowOff>57150</xdr:rowOff>
    </xdr:from>
    <xdr:ext cx="1491476" cy="551428"/>
    <xdr:pic>
      <xdr:nvPicPr>
        <xdr:cNvPr id="4" name="Image 1" descr="Picture">
          <a:extLst>
            <a:ext uri="{FF2B5EF4-FFF2-40B4-BE49-F238E27FC236}">
              <a16:creationId xmlns:a16="http://schemas.microsoft.com/office/drawing/2014/main" id="{08DF56AB-69BD-4382-906F-3200228ACF66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299510274" y="57150"/>
          <a:ext cx="1491476" cy="551428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184150</xdr:colOff>
      <xdr:row>0</xdr:row>
      <xdr:rowOff>127000</xdr:rowOff>
    </xdr:from>
    <xdr:ext cx="1491476" cy="551428"/>
    <xdr:pic>
      <xdr:nvPicPr>
        <xdr:cNvPr id="3" name="Image 1" descr="Picture">
          <a:extLst>
            <a:ext uri="{FF2B5EF4-FFF2-40B4-BE49-F238E27FC236}">
              <a16:creationId xmlns:a16="http://schemas.microsoft.com/office/drawing/2014/main" id="{738DD93F-D018-47BB-B49C-326A93E26F3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99472174" y="127000"/>
          <a:ext cx="1491476" cy="551428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260350</xdr:colOff>
      <xdr:row>8</xdr:row>
      <xdr:rowOff>60325</xdr:rowOff>
    </xdr:from>
    <xdr:to>
      <xdr:col>11</xdr:col>
      <xdr:colOff>479425</xdr:colOff>
      <xdr:row>16</xdr:row>
      <xdr:rowOff>190500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AFF43FF-746C-3B91-151A-D12B2744E2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127000</xdr:colOff>
      <xdr:row>0</xdr:row>
      <xdr:rowOff>139700</xdr:rowOff>
    </xdr:from>
    <xdr:ext cx="1491476" cy="551428"/>
    <xdr:pic>
      <xdr:nvPicPr>
        <xdr:cNvPr id="4" name="Image 1" descr="Picture">
          <a:extLst>
            <a:ext uri="{FF2B5EF4-FFF2-40B4-BE49-F238E27FC236}">
              <a16:creationId xmlns:a16="http://schemas.microsoft.com/office/drawing/2014/main" id="{97463757-A341-41A2-A8E1-EB6D5B8DCFC5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299529324" y="139700"/>
          <a:ext cx="1491476" cy="551428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323850</xdr:colOff>
      <xdr:row>4</xdr:row>
      <xdr:rowOff>257175</xdr:rowOff>
    </xdr:from>
    <xdr:to>
      <xdr:col>11</xdr:col>
      <xdr:colOff>479425</xdr:colOff>
      <xdr:row>13</xdr:row>
      <xdr:rowOff>146050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D56D09F-4ECB-4EDE-4F51-D1AEA3BE0E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152400</xdr:colOff>
      <xdr:row>0</xdr:row>
      <xdr:rowOff>139700</xdr:rowOff>
    </xdr:from>
    <xdr:ext cx="1491476" cy="551428"/>
    <xdr:pic>
      <xdr:nvPicPr>
        <xdr:cNvPr id="4" name="Image 1" descr="Picture">
          <a:extLst>
            <a:ext uri="{FF2B5EF4-FFF2-40B4-BE49-F238E27FC236}">
              <a16:creationId xmlns:a16="http://schemas.microsoft.com/office/drawing/2014/main" id="{57C10D44-B6A5-434F-9FE7-BF62B5DD9F03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299503924" y="139700"/>
          <a:ext cx="1491476" cy="551428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101600</xdr:rowOff>
    </xdr:from>
    <xdr:ext cx="1491476" cy="551428"/>
    <xdr:pic>
      <xdr:nvPicPr>
        <xdr:cNvPr id="3" name="Image 1" descr="Picture">
          <a:extLst>
            <a:ext uri="{FF2B5EF4-FFF2-40B4-BE49-F238E27FC236}">
              <a16:creationId xmlns:a16="http://schemas.microsoft.com/office/drawing/2014/main" id="{B3A4CB03-20FF-445A-A6AC-07CF8A74C06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99707124" y="101600"/>
          <a:ext cx="1491476" cy="551428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99220</xdr:colOff>
      <xdr:row>4</xdr:row>
      <xdr:rowOff>263525</xdr:rowOff>
    </xdr:from>
    <xdr:to>
      <xdr:col>13</xdr:col>
      <xdr:colOff>305595</xdr:colOff>
      <xdr:row>15</xdr:row>
      <xdr:rowOff>14287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06DE1CF-551F-4D09-C4DC-C5F4489336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31752</xdr:colOff>
      <xdr:row>1</xdr:row>
      <xdr:rowOff>23807</xdr:rowOff>
    </xdr:from>
    <xdr:ext cx="1491476" cy="551428"/>
    <xdr:pic>
      <xdr:nvPicPr>
        <xdr:cNvPr id="3" name="Image 1" descr="Picture">
          <a:extLst>
            <a:ext uri="{FF2B5EF4-FFF2-40B4-BE49-F238E27FC236}">
              <a16:creationId xmlns:a16="http://schemas.microsoft.com/office/drawing/2014/main" id="{357F954A-B559-49BE-838C-B52531645B2C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273237147" y="293682"/>
          <a:ext cx="1491476" cy="551428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50800</xdr:colOff>
      <xdr:row>0</xdr:row>
      <xdr:rowOff>69850</xdr:rowOff>
    </xdr:from>
    <xdr:ext cx="1491476" cy="551428"/>
    <xdr:pic>
      <xdr:nvPicPr>
        <xdr:cNvPr id="3" name="Image 1" descr="Picture">
          <a:extLst>
            <a:ext uri="{FF2B5EF4-FFF2-40B4-BE49-F238E27FC236}">
              <a16:creationId xmlns:a16="http://schemas.microsoft.com/office/drawing/2014/main" id="{1AE5A3B5-06F2-4E7F-B4D9-C0544127E05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99770624" y="69850"/>
          <a:ext cx="1491476" cy="551428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95250</xdr:rowOff>
    </xdr:from>
    <xdr:ext cx="1491476" cy="551428"/>
    <xdr:pic>
      <xdr:nvPicPr>
        <xdr:cNvPr id="3" name="Image 1" descr="Picture">
          <a:extLst>
            <a:ext uri="{FF2B5EF4-FFF2-40B4-BE49-F238E27FC236}">
              <a16:creationId xmlns:a16="http://schemas.microsoft.com/office/drawing/2014/main" id="{5C4AEDB9-A7D7-449D-93B5-C9759E61530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99726174" y="95250"/>
          <a:ext cx="1491476" cy="551428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127000</xdr:colOff>
      <xdr:row>0</xdr:row>
      <xdr:rowOff>95250</xdr:rowOff>
    </xdr:from>
    <xdr:ext cx="1491476" cy="551428"/>
    <xdr:pic>
      <xdr:nvPicPr>
        <xdr:cNvPr id="3" name="Image 1" descr="Picture">
          <a:extLst>
            <a:ext uri="{FF2B5EF4-FFF2-40B4-BE49-F238E27FC236}">
              <a16:creationId xmlns:a16="http://schemas.microsoft.com/office/drawing/2014/main" id="{389FDD31-56E9-4F0F-9B42-656403F64E7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99694424" y="95250"/>
          <a:ext cx="1491476" cy="551428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82550</xdr:colOff>
      <xdr:row>0</xdr:row>
      <xdr:rowOff>95250</xdr:rowOff>
    </xdr:from>
    <xdr:ext cx="1491476" cy="551428"/>
    <xdr:pic>
      <xdr:nvPicPr>
        <xdr:cNvPr id="3" name="Image 1" descr="Picture">
          <a:extLst>
            <a:ext uri="{FF2B5EF4-FFF2-40B4-BE49-F238E27FC236}">
              <a16:creationId xmlns:a16="http://schemas.microsoft.com/office/drawing/2014/main" id="{E0F4DE4A-8856-475E-8E56-7C015E8CB94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99738874" y="95250"/>
          <a:ext cx="1491476" cy="551428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63500</xdr:rowOff>
    </xdr:from>
    <xdr:ext cx="1491476" cy="551428"/>
    <xdr:pic>
      <xdr:nvPicPr>
        <xdr:cNvPr id="3" name="Image 1" descr="Picture">
          <a:extLst>
            <a:ext uri="{FF2B5EF4-FFF2-40B4-BE49-F238E27FC236}">
              <a16:creationId xmlns:a16="http://schemas.microsoft.com/office/drawing/2014/main" id="{A53FFFA3-7745-40FD-A499-ABA570CD57E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99561074" y="63500"/>
          <a:ext cx="1491476" cy="551428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</xdr:colOff>
      <xdr:row>0</xdr:row>
      <xdr:rowOff>127000</xdr:rowOff>
    </xdr:from>
    <xdr:ext cx="1491476" cy="551428"/>
    <xdr:pic>
      <xdr:nvPicPr>
        <xdr:cNvPr id="3" name="Image 1" descr="Picture">
          <a:extLst>
            <a:ext uri="{FF2B5EF4-FFF2-40B4-BE49-F238E27FC236}">
              <a16:creationId xmlns:a16="http://schemas.microsoft.com/office/drawing/2014/main" id="{F96AE479-107F-4AFF-94BE-801513D7C42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99827774" y="127000"/>
          <a:ext cx="1491476" cy="551428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184150</xdr:colOff>
      <xdr:row>0</xdr:row>
      <xdr:rowOff>101600</xdr:rowOff>
    </xdr:from>
    <xdr:ext cx="1491476" cy="551428"/>
    <xdr:pic>
      <xdr:nvPicPr>
        <xdr:cNvPr id="3" name="Image 1" descr="Picture">
          <a:extLst>
            <a:ext uri="{FF2B5EF4-FFF2-40B4-BE49-F238E27FC236}">
              <a16:creationId xmlns:a16="http://schemas.microsoft.com/office/drawing/2014/main" id="{EC4E4F8E-188E-48EB-8143-4959E5F00E5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99472174" y="101600"/>
          <a:ext cx="1491476" cy="551428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133350</xdr:rowOff>
    </xdr:from>
    <xdr:ext cx="1491476" cy="551428"/>
    <xdr:pic>
      <xdr:nvPicPr>
        <xdr:cNvPr id="3" name="Image 1" descr="Picture">
          <a:extLst>
            <a:ext uri="{FF2B5EF4-FFF2-40B4-BE49-F238E27FC236}">
              <a16:creationId xmlns:a16="http://schemas.microsoft.com/office/drawing/2014/main" id="{5BD7E4D0-D7B5-4296-9C64-920BDBDB7F8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99408674" y="133350"/>
          <a:ext cx="1491476" cy="551428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196850</xdr:colOff>
      <xdr:row>0</xdr:row>
      <xdr:rowOff>101600</xdr:rowOff>
    </xdr:from>
    <xdr:ext cx="1491476" cy="551428"/>
    <xdr:pic>
      <xdr:nvPicPr>
        <xdr:cNvPr id="3" name="Image 1" descr="Picture">
          <a:extLst>
            <a:ext uri="{FF2B5EF4-FFF2-40B4-BE49-F238E27FC236}">
              <a16:creationId xmlns:a16="http://schemas.microsoft.com/office/drawing/2014/main" id="{2989BDC7-E60D-40B9-82B3-B5C6A108645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99459474" y="101600"/>
          <a:ext cx="1491476" cy="551428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47623</xdr:colOff>
      <xdr:row>4</xdr:row>
      <xdr:rowOff>168274</xdr:rowOff>
    </xdr:from>
    <xdr:to>
      <xdr:col>10</xdr:col>
      <xdr:colOff>599280</xdr:colOff>
      <xdr:row>13</xdr:row>
      <xdr:rowOff>87311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F7ED541-7FBE-384D-41A2-F60583EBBE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142875</xdr:colOff>
      <xdr:row>0</xdr:row>
      <xdr:rowOff>103188</xdr:rowOff>
    </xdr:from>
    <xdr:ext cx="1491476" cy="551428"/>
    <xdr:pic>
      <xdr:nvPicPr>
        <xdr:cNvPr id="4" name="Image 1" descr="Picture">
          <a:extLst>
            <a:ext uri="{FF2B5EF4-FFF2-40B4-BE49-F238E27FC236}">
              <a16:creationId xmlns:a16="http://schemas.microsoft.com/office/drawing/2014/main" id="{1A14EE1B-D5AD-49FB-A27E-D7C9106B344E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275785087" y="103188"/>
          <a:ext cx="1491476" cy="551428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63500</xdr:rowOff>
    </xdr:from>
    <xdr:ext cx="1491476" cy="551428"/>
    <xdr:pic>
      <xdr:nvPicPr>
        <xdr:cNvPr id="3" name="Image 1" descr="Picture">
          <a:extLst>
            <a:ext uri="{FF2B5EF4-FFF2-40B4-BE49-F238E27FC236}">
              <a16:creationId xmlns:a16="http://schemas.microsoft.com/office/drawing/2014/main" id="{BF14057A-A621-48EC-A772-D82D35BEDB0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99707124" y="63500"/>
          <a:ext cx="1491476" cy="551428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146050</xdr:colOff>
      <xdr:row>0</xdr:row>
      <xdr:rowOff>107950</xdr:rowOff>
    </xdr:from>
    <xdr:ext cx="1491476" cy="551428"/>
    <xdr:pic>
      <xdr:nvPicPr>
        <xdr:cNvPr id="3" name="Image 1" descr="Picture">
          <a:extLst>
            <a:ext uri="{FF2B5EF4-FFF2-40B4-BE49-F238E27FC236}">
              <a16:creationId xmlns:a16="http://schemas.microsoft.com/office/drawing/2014/main" id="{C58D3E3A-BE5E-474C-8225-02169C8E977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99688074" y="107950"/>
          <a:ext cx="1491476" cy="551428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150813</xdr:colOff>
      <xdr:row>1</xdr:row>
      <xdr:rowOff>95251</xdr:rowOff>
    </xdr:from>
    <xdr:ext cx="1491476" cy="551428"/>
    <xdr:pic>
      <xdr:nvPicPr>
        <xdr:cNvPr id="3" name="Image 1" descr="Picture">
          <a:extLst>
            <a:ext uri="{FF2B5EF4-FFF2-40B4-BE49-F238E27FC236}">
              <a16:creationId xmlns:a16="http://schemas.microsoft.com/office/drawing/2014/main" id="{0F6036A9-B94C-4F9E-A04F-F3C70E1643A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74570649" y="365126"/>
          <a:ext cx="1491476" cy="551428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254000</xdr:colOff>
      <xdr:row>0</xdr:row>
      <xdr:rowOff>108858</xdr:rowOff>
    </xdr:from>
    <xdr:ext cx="1491476" cy="551428"/>
    <xdr:pic>
      <xdr:nvPicPr>
        <xdr:cNvPr id="3" name="Image 1" descr="Picture">
          <a:extLst>
            <a:ext uri="{FF2B5EF4-FFF2-40B4-BE49-F238E27FC236}">
              <a16:creationId xmlns:a16="http://schemas.microsoft.com/office/drawing/2014/main" id="{D1F5F988-64EF-4FA0-8BB9-BBDFA6CA954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59119738" y="108858"/>
          <a:ext cx="1491476" cy="551428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263071</xdr:colOff>
      <xdr:row>0</xdr:row>
      <xdr:rowOff>136071</xdr:rowOff>
    </xdr:from>
    <xdr:ext cx="1491476" cy="551428"/>
    <xdr:pic>
      <xdr:nvPicPr>
        <xdr:cNvPr id="3" name="Image 1" descr="Picture">
          <a:extLst>
            <a:ext uri="{FF2B5EF4-FFF2-40B4-BE49-F238E27FC236}">
              <a16:creationId xmlns:a16="http://schemas.microsoft.com/office/drawing/2014/main" id="{12F35988-B579-44A6-A9C9-B3C62577877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60489524" y="136071"/>
          <a:ext cx="1491476" cy="551428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126999</xdr:colOff>
      <xdr:row>0</xdr:row>
      <xdr:rowOff>84667</xdr:rowOff>
    </xdr:from>
    <xdr:ext cx="1491476" cy="551428"/>
    <xdr:pic>
      <xdr:nvPicPr>
        <xdr:cNvPr id="3" name="Image 1" descr="Picture">
          <a:extLst>
            <a:ext uri="{FF2B5EF4-FFF2-40B4-BE49-F238E27FC236}">
              <a16:creationId xmlns:a16="http://schemas.microsoft.com/office/drawing/2014/main" id="{018D4C03-5C53-4184-8207-948BC5DB9C8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8330747" y="84667"/>
          <a:ext cx="1491476" cy="551428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543277</xdr:colOff>
      <xdr:row>5</xdr:row>
      <xdr:rowOff>60679</xdr:rowOff>
    </xdr:from>
    <xdr:to>
      <xdr:col>12</xdr:col>
      <xdr:colOff>91721</xdr:colOff>
      <xdr:row>14</xdr:row>
      <xdr:rowOff>214490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42AE08E-EF84-C9D7-9F26-6700760E90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162277</xdr:colOff>
      <xdr:row>0</xdr:row>
      <xdr:rowOff>134056</xdr:rowOff>
    </xdr:from>
    <xdr:ext cx="1491476" cy="551428"/>
    <xdr:pic>
      <xdr:nvPicPr>
        <xdr:cNvPr id="4" name="Image 1" descr="Picture">
          <a:extLst>
            <a:ext uri="{FF2B5EF4-FFF2-40B4-BE49-F238E27FC236}">
              <a16:creationId xmlns:a16="http://schemas.microsoft.com/office/drawing/2014/main" id="{F88838BF-67D7-4885-BDC8-8D4EC29027DF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288605914" y="134056"/>
          <a:ext cx="1491476" cy="551428"/>
        </a:xfrm>
        <a:prstGeom prst="rect">
          <a:avLst/>
        </a:prstGeom>
        <a:ln>
          <a:prstDash val="solid"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593;&#1576;&#1583;&#1575;&#1604;&#1604;&#1607;/Desktop/Documents%20and%20Settings/user/My%20Documents/&#1576;&#1583;&#1575;&#1610;&#1577;%20&#1575;&#1604;&#1593;&#1605;&#1604;%20&#1575;&#1604;&#1587;&#1576;&#1578;18-5/&#1575;&#1604;&#1578;&#1602;&#1583;&#1610;&#1585;%20&#1575;&#1604;&#1606;&#1607;&#1575;&#1574;&#1610;/&#1575;&#1604;&#1585;&#1610;&#1575;&#15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wabdulkader_stats_gov_sa/Documents/FT%20Folder/Bulletins/ITR2020/ft-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user\Desktop\&#1604;&#1605;%20&#1578;&#1601;&#1585;&#1586;\&#1575;&#1604;&#1605;&#1587;&#1578;&#1606;&#1583;&#1575;&#1578;\&#1606;&#1575;&#1589;&#1585;%20&#1575;&#1604;&#1580;&#1585;&#1576;&#1575;&#1569;\&#1575;&#1604;&#1587;&#1603;&#1575;&#1606;&#1610;&#1577;\&#1578;&#1602;&#1583;&#1610;&#1585;%20&#1576;&#1610;&#1575;&#1606;&#1575;&#1578;%20&#1604;&#1604;&#1573;&#1580;&#1578;&#1605;&#1575;&#1593;&#1610;&#1577;\&#1578;&#1602;&#1583;&#1610;&#1585;%201-9-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fotaibi\Desktop\&#1575;&#1604;&#1578;&#1608;&#1591;&#1610;&#1606;\&#1576;&#1610;&#1575;&#1606;&#1575;&#1578;%20&#1575;&#1604;&#1578;&#1608;&#1591;&#1610;&#1606;%20&#1605;&#1606;%20&#1575;&#1604;&#1587;&#1580;&#1604;&#1575;&#1578;%20&#1604;&#1604;&#1585;&#1576;&#1593;%20&#1575;&#1604;&#1579;&#1575;&#1604;&#1579;%20202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Desktop/&#1604;&#1605;%20&#1578;&#1601;&#1585;&#1586;/&#1575;&#1604;&#1605;&#1587;&#1578;&#1606;&#1583;&#1575;&#1578;/&#1606;&#1575;&#1589;&#1585;%20&#1575;&#1604;&#1580;&#1585;&#1576;&#1575;&#1569;/&#1575;&#1604;&#1587;&#1603;&#1575;&#1606;&#1610;&#1577;/&#1578;&#1602;&#1583;&#1610;&#1585;%20&#1576;&#1610;&#1575;&#1606;&#1575;&#1578;%20&#1604;&#1604;&#1573;&#1580;&#1578;&#1605;&#1575;&#1593;&#1610;&#1577;/&#1578;&#1602;&#1583;&#1610;&#1585;%201-9-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4"/>
      <sheetName val="2015"/>
      <sheetName val="2016(س ذ)"/>
      <sheetName val="2017(س ذ)"/>
      <sheetName val="2018(س ذ)"/>
      <sheetName val="2019(س ذ)"/>
      <sheetName val="2020(س ذ)"/>
      <sheetName val="2016 ( س ث)"/>
      <sheetName val="2017 (س ث)"/>
      <sheetName val="2018 (س ث)"/>
      <sheetName val="2019 (س ث)"/>
      <sheetName val="2020 (س ث)"/>
      <sheetName val="2016 (غ س ذ)"/>
      <sheetName val="2017 (غ س ذ)"/>
      <sheetName val="2018 (غ س ذ)"/>
      <sheetName val="2019 (غ س ذ)"/>
      <sheetName val="2020 (غ س ذ)"/>
      <sheetName val="2016 (غ س ث)"/>
      <sheetName val="2017 (غ س ث)"/>
      <sheetName val="2018 (غ س ث)"/>
      <sheetName val="2019 (غ س ث)"/>
      <sheetName val="2020 (غ س ث)"/>
      <sheetName val="2016"/>
      <sheetName val="2017"/>
      <sheetName val="2018"/>
      <sheetName val="2019"/>
      <sheetName val="2020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الفهرس"/>
      <sheetName val="1-1"/>
      <sheetName val="1-2"/>
      <sheetName val="1-3"/>
      <sheetName val="1-4"/>
      <sheetName val="1-5"/>
      <sheetName val="2-1"/>
      <sheetName val="2-2"/>
      <sheetName val="2-3"/>
      <sheetName val="2-4"/>
      <sheetName val="2-5"/>
      <sheetName val="3-1"/>
      <sheetName val="3-2"/>
      <sheetName val="3-3"/>
      <sheetName val="3-4"/>
      <sheetName val="3-5"/>
      <sheetName val="3-6"/>
      <sheetName val="3-7"/>
      <sheetName val="TradeData"/>
      <sheetName val="4-1"/>
      <sheetName val="4-2"/>
      <sheetName val="5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1">
          <cell r="AC1">
            <v>1000000</v>
          </cell>
        </row>
        <row r="16">
          <cell r="AC16">
            <v>1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سعودي"/>
      <sheetName val="غير سعودي"/>
      <sheetName val="AGEINT"/>
      <sheetName val="AGEINT (2)"/>
      <sheetName val="سعودي (2)"/>
      <sheetName val="غير سعودي (2)"/>
      <sheetName val="ورقة7"/>
    </sheetNames>
    <sheetDataSet>
      <sheetData sheetId="0"/>
      <sheetData sheetId="1"/>
      <sheetData sheetId="2"/>
      <sheetData sheetId="3" refreshError="1"/>
      <sheetData sheetId="4"/>
      <sheetData sheetId="5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OSI -3"/>
      <sheetName val="GOSI-4"/>
      <sheetName val="GOSI-5"/>
      <sheetName val="Gosi-6"/>
      <sheetName val="GOSI-7"/>
    </sheetNames>
    <sheetDataSet>
      <sheetData sheetId="0"/>
      <sheetData sheetId="1"/>
      <sheetData sheetId="2">
        <row r="10">
          <cell r="C10">
            <v>460252</v>
          </cell>
        </row>
        <row r="11">
          <cell r="C11">
            <v>28703</v>
          </cell>
        </row>
        <row r="12">
          <cell r="C12">
            <v>8021</v>
          </cell>
        </row>
        <row r="13">
          <cell r="C13">
            <v>6933</v>
          </cell>
        </row>
        <row r="14">
          <cell r="C14">
            <v>202114</v>
          </cell>
        </row>
        <row r="15">
          <cell r="C15">
            <v>26813</v>
          </cell>
        </row>
        <row r="16">
          <cell r="C16">
            <v>22185</v>
          </cell>
        </row>
        <row r="17">
          <cell r="C17">
            <v>7699</v>
          </cell>
        </row>
        <row r="18">
          <cell r="C18">
            <v>11101</v>
          </cell>
        </row>
        <row r="19">
          <cell r="C19">
            <v>12212</v>
          </cell>
        </row>
        <row r="20">
          <cell r="C20">
            <v>263547</v>
          </cell>
        </row>
        <row r="21">
          <cell r="C21">
            <v>17419</v>
          </cell>
        </row>
        <row r="22">
          <cell r="C22">
            <v>5155</v>
          </cell>
        </row>
        <row r="23">
          <cell r="C23">
            <v>48131</v>
          </cell>
        </row>
        <row r="24">
          <cell r="C24">
            <v>5312</v>
          </cell>
        </row>
        <row r="25">
          <cell r="C25">
            <v>3747</v>
          </cell>
        </row>
        <row r="26">
          <cell r="C26">
            <v>30405</v>
          </cell>
        </row>
        <row r="27">
          <cell r="C27">
            <v>10993</v>
          </cell>
        </row>
        <row r="28">
          <cell r="C28">
            <v>4108</v>
          </cell>
        </row>
        <row r="29">
          <cell r="C29">
            <v>8839</v>
          </cell>
        </row>
        <row r="30">
          <cell r="C30">
            <v>2593</v>
          </cell>
        </row>
        <row r="31">
          <cell r="C31">
            <v>2227</v>
          </cell>
        </row>
      </sheetData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سعودي"/>
      <sheetName val="غير سعودي"/>
      <sheetName val="AGEINT"/>
      <sheetName val="AGEINT (2)"/>
      <sheetName val="سعودي (2)"/>
      <sheetName val="غير سعودي (2)"/>
      <sheetName val="ورقة7"/>
    </sheetNames>
    <sheetDataSet>
      <sheetData sheetId="0"/>
      <sheetData sheetId="1"/>
      <sheetData sheetId="2"/>
      <sheetData sheetId="3" refreshError="1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852D7-FFAF-4AC0-9A72-5EA4482AC2C6}">
  <sheetPr codeName="Sheet1">
    <tabColor theme="8" tint="-0.249977111117893"/>
    <pageSetUpPr fitToPage="1"/>
  </sheetPr>
  <dimension ref="A1:K37"/>
  <sheetViews>
    <sheetView rightToLeft="1" view="pageBreakPreview" topLeftCell="A7" zoomScale="70" zoomScaleNormal="100" zoomScaleSheetLayoutView="70" workbookViewId="0">
      <selection activeCell="B20" sqref="B20"/>
    </sheetView>
  </sheetViews>
  <sheetFormatPr defaultColWidth="9.1796875" defaultRowHeight="20.25" customHeight="1"/>
  <cols>
    <col min="1" max="1" width="15" style="15" customWidth="1"/>
    <col min="2" max="2" width="192.81640625" style="9" customWidth="1"/>
    <col min="3" max="3" width="9.1796875" style="11"/>
    <col min="4" max="16384" width="9.1796875" style="8"/>
  </cols>
  <sheetData>
    <row r="1" spans="1:11" ht="20.25" customHeight="1">
      <c r="A1" s="62"/>
      <c r="B1" s="62"/>
      <c r="C1" s="8"/>
    </row>
    <row r="2" spans="1:11" ht="20.25" customHeight="1">
      <c r="A2" s="62"/>
      <c r="B2" s="62"/>
      <c r="C2" s="8"/>
    </row>
    <row r="3" spans="1:11" ht="20.25" customHeight="1">
      <c r="A3" s="62"/>
      <c r="B3" s="62"/>
      <c r="C3" s="8"/>
    </row>
    <row r="4" spans="1:11" ht="20.25" customHeight="1">
      <c r="A4" s="62"/>
      <c r="B4" s="62"/>
      <c r="C4" s="8"/>
    </row>
    <row r="5" spans="1:11" ht="0.5" customHeight="1">
      <c r="A5" s="62"/>
      <c r="B5" s="62"/>
      <c r="C5" s="8"/>
    </row>
    <row r="6" spans="1:11" ht="2" hidden="1" customHeight="1">
      <c r="A6" s="62"/>
      <c r="B6" s="62"/>
      <c r="C6" s="8"/>
    </row>
    <row r="7" spans="1:11" ht="27.5" customHeight="1">
      <c r="A7" s="63" t="s">
        <v>35</v>
      </c>
      <c r="B7" s="63"/>
      <c r="C7" s="8"/>
    </row>
    <row r="8" spans="1:11" ht="42" hidden="1" customHeight="1">
      <c r="A8" s="10"/>
      <c r="B8" s="19"/>
      <c r="C8" s="8"/>
    </row>
    <row r="9" spans="1:11" s="14" customFormat="1" ht="45" customHeight="1">
      <c r="A9" s="16" t="s">
        <v>15</v>
      </c>
      <c r="B9" s="12" t="s">
        <v>16</v>
      </c>
      <c r="C9" s="13"/>
      <c r="D9" s="13"/>
      <c r="E9" s="13"/>
      <c r="F9" s="13"/>
      <c r="G9" s="13"/>
      <c r="H9" s="13"/>
      <c r="I9" s="13"/>
      <c r="J9" s="13"/>
      <c r="K9" s="13"/>
    </row>
    <row r="10" spans="1:11" s="14" customFormat="1" ht="24.5">
      <c r="A10" s="55">
        <v>1</v>
      </c>
      <c r="B10" s="18" t="s">
        <v>84</v>
      </c>
      <c r="C10" s="13"/>
      <c r="D10" s="13"/>
      <c r="E10" s="13"/>
      <c r="F10" s="13"/>
      <c r="G10" s="13"/>
      <c r="H10" s="13"/>
      <c r="I10" s="13"/>
      <c r="J10" s="13"/>
      <c r="K10" s="13"/>
    </row>
    <row r="11" spans="1:11" s="14" customFormat="1" ht="24.5">
      <c r="A11" s="56">
        <v>2</v>
      </c>
      <c r="B11" s="17" t="s">
        <v>72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s="14" customFormat="1" ht="24.5">
      <c r="A12" s="55">
        <v>3</v>
      </c>
      <c r="B12" s="18" t="s">
        <v>45</v>
      </c>
      <c r="C12" s="13"/>
      <c r="D12" s="13"/>
      <c r="E12" s="13"/>
      <c r="F12" s="13"/>
      <c r="G12" s="13"/>
      <c r="H12" s="13"/>
      <c r="I12" s="13"/>
      <c r="J12" s="13"/>
      <c r="K12" s="13"/>
    </row>
    <row r="13" spans="1:11" s="14" customFormat="1" ht="24.5">
      <c r="A13" s="56">
        <v>4</v>
      </c>
      <c r="B13" s="17" t="s">
        <v>67</v>
      </c>
      <c r="C13" s="13"/>
      <c r="D13" s="13"/>
      <c r="E13" s="13"/>
      <c r="F13" s="13"/>
      <c r="G13" s="13"/>
      <c r="H13" s="13"/>
      <c r="I13" s="13"/>
      <c r="J13" s="13"/>
      <c r="K13" s="13"/>
    </row>
    <row r="14" spans="1:11" s="14" customFormat="1" ht="24.5">
      <c r="A14" s="55">
        <v>5</v>
      </c>
      <c r="B14" s="18" t="s">
        <v>68</v>
      </c>
      <c r="C14" s="13"/>
      <c r="D14" s="13"/>
      <c r="E14" s="13"/>
      <c r="F14" s="13"/>
      <c r="G14" s="13"/>
      <c r="H14" s="13"/>
      <c r="I14" s="13"/>
      <c r="J14" s="13"/>
      <c r="K14" s="13"/>
    </row>
    <row r="15" spans="1:11" s="14" customFormat="1" ht="24.5">
      <c r="A15" s="56">
        <v>6</v>
      </c>
      <c r="B15" s="17" t="s">
        <v>69</v>
      </c>
      <c r="C15" s="13"/>
      <c r="D15" s="13"/>
      <c r="E15" s="13"/>
      <c r="F15" s="13"/>
      <c r="G15" s="13"/>
      <c r="H15" s="13"/>
      <c r="I15" s="13"/>
      <c r="J15" s="13"/>
      <c r="K15" s="13"/>
    </row>
    <row r="16" spans="1:11" s="14" customFormat="1" ht="24.5">
      <c r="A16" s="55">
        <v>7</v>
      </c>
      <c r="B16" s="18" t="s">
        <v>70</v>
      </c>
      <c r="C16" s="13"/>
      <c r="D16" s="13"/>
      <c r="E16" s="13"/>
      <c r="F16" s="13"/>
      <c r="G16" s="13"/>
      <c r="H16" s="13"/>
      <c r="I16" s="13"/>
      <c r="J16" s="13"/>
      <c r="K16" s="13"/>
    </row>
    <row r="17" spans="1:11" s="14" customFormat="1" ht="24.5">
      <c r="A17" s="56">
        <v>8</v>
      </c>
      <c r="B17" s="17" t="s">
        <v>73</v>
      </c>
      <c r="C17" s="13"/>
      <c r="D17" s="13"/>
      <c r="E17" s="13"/>
      <c r="F17" s="13"/>
      <c r="G17" s="13"/>
      <c r="H17" s="13"/>
      <c r="I17" s="13"/>
      <c r="J17" s="13"/>
      <c r="K17" s="13"/>
    </row>
    <row r="18" spans="1:11" s="14" customFormat="1" ht="24.5">
      <c r="A18" s="55">
        <v>9</v>
      </c>
      <c r="B18" s="18" t="s">
        <v>86</v>
      </c>
      <c r="C18" s="13"/>
      <c r="D18" s="13"/>
      <c r="E18" s="13"/>
      <c r="F18" s="13"/>
      <c r="G18" s="13"/>
      <c r="H18" s="13"/>
      <c r="I18" s="13"/>
      <c r="J18" s="13"/>
      <c r="K18" s="13"/>
    </row>
    <row r="19" spans="1:11" s="14" customFormat="1" ht="24.5">
      <c r="A19" s="56">
        <v>10</v>
      </c>
      <c r="B19" s="17" t="s">
        <v>90</v>
      </c>
      <c r="C19" s="13"/>
      <c r="D19" s="13"/>
      <c r="E19" s="13"/>
      <c r="F19" s="13"/>
      <c r="G19" s="13"/>
      <c r="H19" s="13"/>
      <c r="I19" s="13"/>
      <c r="J19" s="13"/>
      <c r="K19" s="13"/>
    </row>
    <row r="20" spans="1:11" s="14" customFormat="1" ht="24.5">
      <c r="A20" s="55">
        <v>11</v>
      </c>
      <c r="B20" s="18" t="s">
        <v>88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s="14" customFormat="1" ht="24.5">
      <c r="A21" s="56">
        <v>12</v>
      </c>
      <c r="B21" s="17" t="s">
        <v>58</v>
      </c>
      <c r="C21" s="13"/>
      <c r="D21" s="13"/>
      <c r="E21" s="13"/>
      <c r="F21" s="13"/>
      <c r="G21" s="13"/>
      <c r="H21" s="13"/>
      <c r="I21" s="13"/>
      <c r="J21" s="13"/>
      <c r="K21" s="13"/>
    </row>
    <row r="22" spans="1:11" s="14" customFormat="1" ht="24.5">
      <c r="A22" s="55">
        <v>13</v>
      </c>
      <c r="B22" s="18" t="s">
        <v>59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s="14" customFormat="1" ht="24.5">
      <c r="A23" s="56">
        <v>14</v>
      </c>
      <c r="B23" s="17" t="s">
        <v>46</v>
      </c>
      <c r="C23" s="13"/>
      <c r="D23" s="13"/>
      <c r="E23" s="13"/>
      <c r="F23" s="13"/>
      <c r="G23" s="13"/>
      <c r="H23" s="13"/>
      <c r="I23" s="13"/>
      <c r="J23" s="13"/>
      <c r="K23" s="13"/>
    </row>
    <row r="24" spans="1:11" s="14" customFormat="1" ht="24.5">
      <c r="A24" s="55">
        <v>15</v>
      </c>
      <c r="B24" s="18" t="s">
        <v>47</v>
      </c>
      <c r="C24" s="13"/>
      <c r="D24" s="13"/>
      <c r="E24" s="13"/>
      <c r="F24" s="13"/>
      <c r="G24" s="13"/>
      <c r="H24" s="13"/>
      <c r="I24" s="13"/>
      <c r="J24" s="13"/>
      <c r="K24" s="13"/>
    </row>
    <row r="25" spans="1:11" s="14" customFormat="1" ht="24.5">
      <c r="A25" s="56">
        <v>16</v>
      </c>
      <c r="B25" s="17" t="s">
        <v>48</v>
      </c>
      <c r="C25" s="13"/>
      <c r="D25" s="13"/>
      <c r="E25" s="13"/>
      <c r="F25" s="13"/>
      <c r="G25" s="13"/>
      <c r="H25" s="13"/>
      <c r="I25" s="13"/>
      <c r="J25" s="13"/>
      <c r="K25" s="13"/>
    </row>
    <row r="26" spans="1:11" s="14" customFormat="1" ht="24.5">
      <c r="A26" s="55">
        <v>17</v>
      </c>
      <c r="B26" s="18" t="s">
        <v>49</v>
      </c>
      <c r="C26" s="13"/>
      <c r="D26" s="13"/>
      <c r="E26" s="13"/>
      <c r="F26" s="13"/>
      <c r="G26" s="13"/>
      <c r="H26" s="13"/>
      <c r="I26" s="13"/>
      <c r="J26" s="13"/>
      <c r="K26" s="13"/>
    </row>
    <row r="27" spans="1:11" s="14" customFormat="1" ht="24.5">
      <c r="A27" s="56">
        <v>18</v>
      </c>
      <c r="B27" s="17" t="s">
        <v>74</v>
      </c>
      <c r="C27" s="13"/>
      <c r="D27" s="13"/>
      <c r="E27" s="13"/>
      <c r="F27" s="13"/>
      <c r="G27" s="13"/>
      <c r="H27" s="13"/>
      <c r="I27" s="13"/>
      <c r="J27" s="13"/>
      <c r="K27" s="13"/>
    </row>
    <row r="28" spans="1:11" s="14" customFormat="1" ht="24.5">
      <c r="A28" s="55">
        <v>19</v>
      </c>
      <c r="B28" s="18" t="s">
        <v>75</v>
      </c>
      <c r="C28" s="13"/>
      <c r="D28" s="13"/>
      <c r="E28" s="13"/>
      <c r="F28" s="13"/>
      <c r="G28" s="13"/>
      <c r="H28" s="13"/>
      <c r="I28" s="13"/>
      <c r="J28" s="13"/>
      <c r="K28" s="13"/>
    </row>
    <row r="29" spans="1:11" s="14" customFormat="1" ht="24.5">
      <c r="A29" s="56">
        <v>20</v>
      </c>
      <c r="B29" s="17" t="s">
        <v>76</v>
      </c>
      <c r="C29" s="13"/>
      <c r="D29" s="13"/>
      <c r="E29" s="13"/>
      <c r="F29" s="13"/>
      <c r="G29" s="13"/>
      <c r="H29" s="13"/>
      <c r="I29" s="13"/>
      <c r="J29" s="13"/>
      <c r="K29" s="13"/>
    </row>
    <row r="30" spans="1:11" s="14" customFormat="1" ht="24.5">
      <c r="A30" s="55">
        <v>21</v>
      </c>
      <c r="B30" s="18" t="s">
        <v>78</v>
      </c>
      <c r="C30" s="13"/>
      <c r="D30" s="13"/>
      <c r="E30" s="13"/>
      <c r="F30" s="13"/>
      <c r="G30" s="13"/>
      <c r="H30" s="13"/>
      <c r="I30" s="13"/>
      <c r="J30" s="13"/>
      <c r="K30" s="13"/>
    </row>
    <row r="31" spans="1:11" s="14" customFormat="1" ht="24.5">
      <c r="A31" s="56">
        <v>22</v>
      </c>
      <c r="B31" s="17" t="s">
        <v>77</v>
      </c>
      <c r="C31" s="13"/>
      <c r="D31" s="13"/>
      <c r="E31" s="13"/>
      <c r="F31" s="13"/>
      <c r="G31" s="13"/>
      <c r="H31" s="13"/>
      <c r="I31" s="13"/>
      <c r="J31" s="13"/>
      <c r="K31" s="13"/>
    </row>
    <row r="32" spans="1:11" s="14" customFormat="1" ht="24.5">
      <c r="A32" s="55">
        <v>23</v>
      </c>
      <c r="B32" s="18" t="s">
        <v>79</v>
      </c>
      <c r="C32" s="13"/>
      <c r="D32" s="13" t="s">
        <v>83</v>
      </c>
      <c r="E32" s="13"/>
      <c r="F32" s="13"/>
      <c r="G32" s="13"/>
      <c r="H32" s="13"/>
      <c r="I32" s="13"/>
      <c r="J32" s="13"/>
      <c r="K32" s="13"/>
    </row>
    <row r="33" spans="1:11" s="14" customFormat="1" ht="24.5">
      <c r="A33" s="56">
        <v>24</v>
      </c>
      <c r="B33" s="17" t="s">
        <v>80</v>
      </c>
      <c r="C33" s="13"/>
      <c r="D33" s="13"/>
      <c r="E33" s="13"/>
      <c r="F33" s="13"/>
      <c r="G33" s="13"/>
      <c r="H33" s="13"/>
      <c r="I33" s="13"/>
      <c r="J33" s="13"/>
      <c r="K33" s="13"/>
    </row>
    <row r="34" spans="1:11" s="14" customFormat="1" ht="24.5">
      <c r="A34" s="55">
        <v>25</v>
      </c>
      <c r="B34" s="18" t="s">
        <v>81</v>
      </c>
      <c r="C34" s="13"/>
      <c r="D34" s="13"/>
      <c r="E34" s="13"/>
      <c r="F34" s="13"/>
      <c r="G34" s="13"/>
      <c r="H34" s="13"/>
      <c r="I34" s="13"/>
      <c r="J34" s="13"/>
      <c r="K34" s="13"/>
    </row>
    <row r="35" spans="1:11" s="14" customFormat="1" ht="24.5">
      <c r="A35" s="56">
        <v>26</v>
      </c>
      <c r="B35" s="17" t="s">
        <v>43</v>
      </c>
      <c r="C35" s="13"/>
      <c r="D35" s="13"/>
      <c r="E35" s="13"/>
      <c r="F35" s="13"/>
      <c r="G35" s="13"/>
      <c r="H35" s="13"/>
      <c r="I35" s="13"/>
      <c r="J35" s="13"/>
      <c r="K35" s="13"/>
    </row>
    <row r="36" spans="1:11" ht="20.25" customHeight="1">
      <c r="A36" s="55">
        <v>27</v>
      </c>
      <c r="B36" s="18" t="s">
        <v>42</v>
      </c>
    </row>
    <row r="37" spans="1:11" ht="20.25" customHeight="1">
      <c r="A37" s="56">
        <v>28</v>
      </c>
      <c r="B37" s="17" t="s">
        <v>71</v>
      </c>
    </row>
  </sheetData>
  <mergeCells count="2">
    <mergeCell ref="A1:B6"/>
    <mergeCell ref="A7:B7"/>
  </mergeCells>
  <phoneticPr fontId="19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743C8-38E9-418C-9491-3FCB8402CF0C}">
  <sheetPr>
    <tabColor theme="9"/>
  </sheetPr>
  <dimension ref="A1:H36"/>
  <sheetViews>
    <sheetView showGridLines="0" rightToLeft="1" view="pageBreakPreview" zoomScale="80" zoomScaleNormal="112" zoomScaleSheetLayoutView="80" workbookViewId="0">
      <selection activeCell="A22" sqref="A22:D22"/>
    </sheetView>
  </sheetViews>
  <sheetFormatPr defaultColWidth="9" defaultRowHeight="19"/>
  <cols>
    <col min="1" max="1" width="22.81640625" style="1" customWidth="1"/>
    <col min="2" max="4" width="10.81640625" style="1" customWidth="1"/>
    <col min="5" max="5" width="12.81640625" style="1" customWidth="1"/>
    <col min="6" max="6" width="16.6328125" style="1" customWidth="1"/>
    <col min="7" max="16384" width="9" style="1"/>
  </cols>
  <sheetData>
    <row r="1" spans="1:8" ht="21" customHeight="1"/>
    <row r="2" spans="1:8" ht="21" customHeight="1"/>
    <row r="3" spans="1:8" ht="21" customHeight="1">
      <c r="E3" s="68"/>
      <c r="F3" s="68"/>
    </row>
    <row r="4" spans="1:8" s="2" customFormat="1" ht="44.15" customHeight="1">
      <c r="A4" s="65" t="s">
        <v>91</v>
      </c>
      <c r="B4" s="65"/>
      <c r="C4" s="65"/>
      <c r="D4" s="65"/>
      <c r="E4" s="68"/>
      <c r="F4" s="68"/>
    </row>
    <row r="5" spans="1:8" ht="21" customHeight="1">
      <c r="A5" s="3"/>
      <c r="B5" s="4"/>
      <c r="C5" s="4"/>
      <c r="E5" s="68"/>
      <c r="F5" s="68"/>
    </row>
    <row r="6" spans="1:8" ht="23.25" customHeight="1">
      <c r="A6" s="21" t="s">
        <v>1</v>
      </c>
      <c r="B6" s="20" t="s">
        <v>34</v>
      </c>
      <c r="C6" s="20" t="s">
        <v>17</v>
      </c>
      <c r="D6" s="20" t="s">
        <v>0</v>
      </c>
    </row>
    <row r="7" spans="1:8" ht="21" customHeight="1">
      <c r="A7" s="5" t="s">
        <v>2</v>
      </c>
      <c r="B7" s="22">
        <v>404</v>
      </c>
      <c r="C7" s="22">
        <v>1171</v>
      </c>
      <c r="D7" s="22">
        <f t="shared" ref="D7:D18" si="0">SUM(B7:C7)</f>
        <v>1575</v>
      </c>
      <c r="G7" s="5" t="s">
        <v>2</v>
      </c>
      <c r="H7" s="1">
        <v>1575</v>
      </c>
    </row>
    <row r="8" spans="1:8" ht="21" customHeight="1">
      <c r="A8" s="5" t="s">
        <v>3</v>
      </c>
      <c r="B8" s="23">
        <f>115+94+109</f>
        <v>318</v>
      </c>
      <c r="C8" s="23">
        <f>180+530+144+26</f>
        <v>880</v>
      </c>
      <c r="D8" s="22">
        <f t="shared" si="0"/>
        <v>1198</v>
      </c>
      <c r="G8" s="5" t="s">
        <v>3</v>
      </c>
      <c r="H8" s="1">
        <v>1198</v>
      </c>
    </row>
    <row r="9" spans="1:8" ht="21" customHeight="1">
      <c r="A9" s="5" t="s">
        <v>4</v>
      </c>
      <c r="B9" s="22">
        <v>154</v>
      </c>
      <c r="C9" s="22">
        <v>182</v>
      </c>
      <c r="D9" s="22">
        <f t="shared" si="0"/>
        <v>336</v>
      </c>
      <c r="G9" s="5" t="s">
        <v>4</v>
      </c>
      <c r="H9" s="1">
        <v>336</v>
      </c>
    </row>
    <row r="10" spans="1:8" ht="21" customHeight="1">
      <c r="A10" s="5" t="s">
        <v>5</v>
      </c>
      <c r="B10" s="23">
        <v>156</v>
      </c>
      <c r="C10" s="23">
        <v>146</v>
      </c>
      <c r="D10" s="22">
        <f t="shared" si="0"/>
        <v>302</v>
      </c>
      <c r="G10" s="5" t="s">
        <v>5</v>
      </c>
      <c r="H10" s="1">
        <v>302</v>
      </c>
    </row>
    <row r="11" spans="1:8" ht="21" customHeight="1">
      <c r="A11" s="5" t="s">
        <v>6</v>
      </c>
      <c r="B11" s="22">
        <f>126+65+38</f>
        <v>229</v>
      </c>
      <c r="C11" s="22">
        <f>324+101+51</f>
        <v>476</v>
      </c>
      <c r="D11" s="22">
        <f t="shared" si="0"/>
        <v>705</v>
      </c>
      <c r="G11" s="5" t="s">
        <v>6</v>
      </c>
      <c r="H11" s="1">
        <v>705</v>
      </c>
    </row>
    <row r="12" spans="1:8" ht="21" customHeight="1">
      <c r="A12" s="5" t="s">
        <v>7</v>
      </c>
      <c r="B12" s="23">
        <f>215+66</f>
        <v>281</v>
      </c>
      <c r="C12" s="23">
        <f>218+37</f>
        <v>255</v>
      </c>
      <c r="D12" s="22">
        <f t="shared" si="0"/>
        <v>536</v>
      </c>
      <c r="G12" s="5" t="s">
        <v>7</v>
      </c>
      <c r="H12" s="1">
        <v>536</v>
      </c>
    </row>
    <row r="13" spans="1:8" ht="21" customHeight="1">
      <c r="A13" s="5" t="s">
        <v>8</v>
      </c>
      <c r="B13" s="22">
        <v>85</v>
      </c>
      <c r="C13" s="22">
        <v>84</v>
      </c>
      <c r="D13" s="22">
        <f t="shared" si="0"/>
        <v>169</v>
      </c>
      <c r="G13" s="5" t="s">
        <v>8</v>
      </c>
      <c r="H13" s="1">
        <v>169</v>
      </c>
    </row>
    <row r="14" spans="1:8" ht="21" customHeight="1">
      <c r="A14" s="5" t="s">
        <v>9</v>
      </c>
      <c r="B14" s="23">
        <v>110</v>
      </c>
      <c r="C14" s="23">
        <v>73</v>
      </c>
      <c r="D14" s="22">
        <f t="shared" si="0"/>
        <v>183</v>
      </c>
      <c r="G14" s="5" t="s">
        <v>9</v>
      </c>
      <c r="H14" s="1">
        <v>183</v>
      </c>
    </row>
    <row r="15" spans="1:8" ht="21" customHeight="1">
      <c r="A15" s="5" t="s">
        <v>10</v>
      </c>
      <c r="B15" s="22">
        <v>42</v>
      </c>
      <c r="C15" s="22">
        <v>49</v>
      </c>
      <c r="D15" s="22">
        <f t="shared" si="0"/>
        <v>91</v>
      </c>
      <c r="G15" s="5" t="s">
        <v>10</v>
      </c>
      <c r="H15" s="1">
        <v>91</v>
      </c>
    </row>
    <row r="16" spans="1:8" ht="21" customHeight="1">
      <c r="A16" s="5" t="s">
        <v>11</v>
      </c>
      <c r="B16" s="23">
        <v>174</v>
      </c>
      <c r="C16" s="23">
        <v>128</v>
      </c>
      <c r="D16" s="22">
        <f t="shared" si="0"/>
        <v>302</v>
      </c>
      <c r="G16" s="5" t="s">
        <v>11</v>
      </c>
      <c r="H16" s="1">
        <v>302</v>
      </c>
    </row>
    <row r="17" spans="1:8" ht="21" customHeight="1">
      <c r="A17" s="5" t="s">
        <v>12</v>
      </c>
      <c r="B17" s="22">
        <v>68</v>
      </c>
      <c r="C17" s="22">
        <v>56</v>
      </c>
      <c r="D17" s="22">
        <f t="shared" si="0"/>
        <v>124</v>
      </c>
      <c r="G17" s="5" t="s">
        <v>12</v>
      </c>
      <c r="H17" s="1">
        <v>124</v>
      </c>
    </row>
    <row r="18" spans="1:8" ht="21" customHeight="1">
      <c r="A18" s="5" t="s">
        <v>13</v>
      </c>
      <c r="B18" s="23">
        <v>93</v>
      </c>
      <c r="C18" s="23">
        <v>49</v>
      </c>
      <c r="D18" s="22">
        <f t="shared" si="0"/>
        <v>142</v>
      </c>
      <c r="G18" s="5" t="s">
        <v>13</v>
      </c>
      <c r="H18" s="1">
        <v>142</v>
      </c>
    </row>
    <row r="19" spans="1:8" ht="21" customHeight="1">
      <c r="A19" s="5" t="s">
        <v>14</v>
      </c>
      <c r="B19" s="22">
        <v>58</v>
      </c>
      <c r="C19" s="22">
        <f>35+23</f>
        <v>58</v>
      </c>
      <c r="D19" s="22">
        <f>SUM(B19:C19)</f>
        <v>116</v>
      </c>
      <c r="G19" s="5" t="s">
        <v>14</v>
      </c>
      <c r="H19" s="1">
        <v>116</v>
      </c>
    </row>
    <row r="20" spans="1:8" ht="21" customHeight="1">
      <c r="A20" s="6" t="s">
        <v>0</v>
      </c>
      <c r="B20" s="27">
        <f>SUM(B7:B19)</f>
        <v>2172</v>
      </c>
      <c r="C20" s="27">
        <f t="shared" ref="C20:D20" si="1">SUM(C7:C19)</f>
        <v>3607</v>
      </c>
      <c r="D20" s="27">
        <f t="shared" si="1"/>
        <v>5779</v>
      </c>
    </row>
    <row r="21" spans="1:8" ht="13.5" customHeight="1">
      <c r="A21" s="64" t="s">
        <v>38</v>
      </c>
      <c r="B21" s="64"/>
      <c r="C21" s="64"/>
      <c r="D21" s="64"/>
    </row>
    <row r="22" spans="1:8">
      <c r="A22" s="67" t="s">
        <v>92</v>
      </c>
      <c r="B22" s="67"/>
      <c r="C22" s="67"/>
      <c r="D22" s="67"/>
    </row>
    <row r="23" spans="1:8">
      <c r="B23" s="7"/>
      <c r="C23" s="7"/>
      <c r="D23" s="7"/>
    </row>
    <row r="24" spans="1:8">
      <c r="B24" s="7"/>
      <c r="C24" s="7"/>
      <c r="D24" s="7"/>
    </row>
    <row r="25" spans="1:8">
      <c r="B25" s="7"/>
      <c r="C25" s="7"/>
      <c r="D25" s="7"/>
    </row>
    <row r="26" spans="1:8">
      <c r="B26" s="7"/>
      <c r="C26" s="7"/>
      <c r="D26" s="7"/>
    </row>
    <row r="27" spans="1:8">
      <c r="B27" s="7"/>
      <c r="C27" s="7"/>
      <c r="D27" s="7"/>
    </row>
    <row r="28" spans="1:8">
      <c r="B28" s="7"/>
      <c r="C28" s="7"/>
      <c r="D28" s="7"/>
    </row>
    <row r="29" spans="1:8">
      <c r="B29" s="7"/>
      <c r="C29" s="7"/>
      <c r="D29" s="7"/>
    </row>
    <row r="30" spans="1:8">
      <c r="B30" s="7"/>
      <c r="C30" s="7"/>
      <c r="D30" s="7"/>
    </row>
    <row r="31" spans="1:8">
      <c r="B31" s="7"/>
      <c r="C31" s="7"/>
      <c r="D31" s="7"/>
    </row>
    <row r="32" spans="1:8">
      <c r="B32" s="7"/>
      <c r="C32" s="7"/>
      <c r="D32" s="7"/>
    </row>
    <row r="33" spans="2:4">
      <c r="B33" s="7"/>
      <c r="C33" s="7"/>
      <c r="D33" s="7"/>
    </row>
    <row r="34" spans="2:4">
      <c r="B34" s="7"/>
      <c r="C34" s="7"/>
      <c r="D34" s="7"/>
    </row>
    <row r="35" spans="2:4">
      <c r="B35" s="7"/>
      <c r="C35" s="7"/>
      <c r="D35" s="7"/>
    </row>
    <row r="36" spans="2:4">
      <c r="B36" s="7"/>
    </row>
  </sheetData>
  <mergeCells count="5">
    <mergeCell ref="A22:D22"/>
    <mergeCell ref="A4:D4"/>
    <mergeCell ref="A21:D21"/>
    <mergeCell ref="E3:E5"/>
    <mergeCell ref="F3:F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34BCE-A7C2-4AB5-832D-EBFCE0A6F123}">
  <sheetPr codeName="Sheet29">
    <tabColor theme="9"/>
  </sheetPr>
  <dimension ref="A1:B36"/>
  <sheetViews>
    <sheetView showGridLines="0" rightToLeft="1" view="pageBreakPreview" topLeftCell="A7" zoomScaleNormal="112" zoomScaleSheetLayoutView="100" workbookViewId="0">
      <selection activeCell="A4" sqref="A4:B4"/>
    </sheetView>
  </sheetViews>
  <sheetFormatPr defaultColWidth="9" defaultRowHeight="19"/>
  <cols>
    <col min="1" max="1" width="22.81640625" style="1" customWidth="1"/>
    <col min="2" max="2" width="23.7265625" style="1" customWidth="1"/>
    <col min="3" max="16384" width="9" style="1"/>
  </cols>
  <sheetData>
    <row r="1" spans="1:2" ht="21" customHeight="1"/>
    <row r="2" spans="1:2" ht="21" customHeight="1"/>
    <row r="3" spans="1:2" ht="21" customHeight="1"/>
    <row r="4" spans="1:2" s="2" customFormat="1" ht="44.15" customHeight="1">
      <c r="A4" s="65" t="s">
        <v>89</v>
      </c>
      <c r="B4" s="65"/>
    </row>
    <row r="5" spans="1:2" ht="21" customHeight="1">
      <c r="A5" s="3"/>
      <c r="B5" s="4"/>
    </row>
    <row r="6" spans="1:2" ht="35" customHeight="1">
      <c r="A6" s="21" t="s">
        <v>1</v>
      </c>
      <c r="B6" s="20" t="s">
        <v>27</v>
      </c>
    </row>
    <row r="7" spans="1:2" ht="21" customHeight="1">
      <c r="A7" s="5" t="s">
        <v>2</v>
      </c>
      <c r="B7" s="31">
        <v>1.6506101598356557</v>
      </c>
    </row>
    <row r="8" spans="1:2" ht="21" customHeight="1">
      <c r="A8" s="5" t="s">
        <v>3</v>
      </c>
      <c r="B8" s="30">
        <v>1.3670379311946301</v>
      </c>
    </row>
    <row r="9" spans="1:2" ht="21" customHeight="1">
      <c r="A9" s="5" t="s">
        <v>4</v>
      </c>
      <c r="B9" s="31">
        <v>1.4420842237273499</v>
      </c>
    </row>
    <row r="10" spans="1:2" ht="21" customHeight="1">
      <c r="A10" s="5" t="s">
        <v>5</v>
      </c>
      <c r="B10" s="30">
        <v>2.1026584704760989</v>
      </c>
    </row>
    <row r="11" spans="1:2" ht="21" customHeight="1">
      <c r="A11" s="5" t="s">
        <v>6</v>
      </c>
      <c r="B11" s="31">
        <v>1.2426176613512596</v>
      </c>
    </row>
    <row r="12" spans="1:2" ht="21" customHeight="1">
      <c r="A12" s="5" t="s">
        <v>7</v>
      </c>
      <c r="B12" s="30">
        <v>2.4382721384647437</v>
      </c>
    </row>
    <row r="13" spans="1:2" ht="21" customHeight="1">
      <c r="A13" s="5" t="s">
        <v>8</v>
      </c>
      <c r="B13" s="31">
        <v>1.7479317003445185</v>
      </c>
    </row>
    <row r="14" spans="1:2" ht="21" customHeight="1">
      <c r="A14" s="5" t="s">
        <v>9</v>
      </c>
      <c r="B14" s="30">
        <v>2.2455778681735352</v>
      </c>
    </row>
    <row r="15" spans="1:2" ht="21" customHeight="1">
      <c r="A15" s="5" t="s">
        <v>10</v>
      </c>
      <c r="B15" s="31">
        <v>2.2421414175261543</v>
      </c>
    </row>
    <row r="16" spans="1:2" ht="21" customHeight="1">
      <c r="A16" s="5" t="s">
        <v>11</v>
      </c>
      <c r="B16" s="30">
        <v>1.9941153787234491</v>
      </c>
    </row>
    <row r="17" spans="1:2" ht="21" customHeight="1">
      <c r="A17" s="5" t="s">
        <v>12</v>
      </c>
      <c r="B17" s="31">
        <v>1.910502215566279</v>
      </c>
    </row>
    <row r="18" spans="1:2" ht="21" customHeight="1">
      <c r="A18" s="5" t="s">
        <v>13</v>
      </c>
      <c r="B18" s="30">
        <v>3.9190576598257949</v>
      </c>
    </row>
    <row r="19" spans="1:2" ht="21" customHeight="1">
      <c r="A19" s="5" t="s">
        <v>14</v>
      </c>
      <c r="B19" s="31">
        <v>1.803000441424246</v>
      </c>
    </row>
    <row r="20" spans="1:2" ht="21" customHeight="1">
      <c r="A20" s="6" t="s">
        <v>0</v>
      </c>
      <c r="B20" s="33">
        <v>1.6370974961105125</v>
      </c>
    </row>
    <row r="21" spans="1:2" ht="21" customHeight="1">
      <c r="A21" s="64" t="s">
        <v>36</v>
      </c>
      <c r="B21" s="64"/>
    </row>
    <row r="22" spans="1:2">
      <c r="B22" s="7"/>
    </row>
    <row r="23" spans="1:2">
      <c r="B23" s="7"/>
    </row>
    <row r="24" spans="1:2">
      <c r="B24" s="7"/>
    </row>
    <row r="25" spans="1:2">
      <c r="B25" s="7"/>
    </row>
    <row r="26" spans="1:2">
      <c r="B26" s="7"/>
    </row>
    <row r="27" spans="1:2">
      <c r="B27" s="7"/>
    </row>
    <row r="28" spans="1:2">
      <c r="B28" s="7"/>
    </row>
    <row r="29" spans="1:2">
      <c r="B29" s="7"/>
    </row>
    <row r="30" spans="1:2">
      <c r="B30" s="7"/>
    </row>
    <row r="31" spans="1:2">
      <c r="B31" s="7"/>
    </row>
    <row r="32" spans="1:2">
      <c r="B32" s="7"/>
    </row>
    <row r="33" spans="2:2">
      <c r="B33" s="7"/>
    </row>
    <row r="34" spans="2:2">
      <c r="B34" s="7"/>
    </row>
    <row r="35" spans="2:2">
      <c r="B35" s="7"/>
    </row>
    <row r="36" spans="2:2">
      <c r="B36" s="7"/>
    </row>
  </sheetData>
  <mergeCells count="2">
    <mergeCell ref="A4:B4"/>
    <mergeCell ref="A21:B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C49D6-4D0E-4BF8-9DBF-0C9EBB7826FF}">
  <sheetPr>
    <tabColor theme="9"/>
  </sheetPr>
  <dimension ref="A1:F35"/>
  <sheetViews>
    <sheetView showGridLines="0" rightToLeft="1" tabSelected="1" view="pageBreakPreview" topLeftCell="A14" zoomScale="249" zoomScaleNormal="112" zoomScaleSheetLayoutView="80" workbookViewId="0">
      <selection activeCell="C21" sqref="C21"/>
    </sheetView>
  </sheetViews>
  <sheetFormatPr defaultColWidth="9" defaultRowHeight="19"/>
  <cols>
    <col min="1" max="1" width="22.81640625" style="35" customWidth="1"/>
    <col min="2" max="2" width="28.36328125" style="35" customWidth="1"/>
    <col min="3" max="3" width="15.54296875" style="35" customWidth="1"/>
    <col min="4" max="4" width="24.26953125" style="35" customWidth="1"/>
    <col min="5" max="16384" width="9" style="35"/>
  </cols>
  <sheetData>
    <row r="1" spans="1:6" ht="21" customHeight="1"/>
    <row r="2" spans="1:6" ht="21" customHeight="1"/>
    <row r="3" spans="1:6" ht="21" customHeight="1">
      <c r="C3" s="68"/>
      <c r="D3" s="68"/>
    </row>
    <row r="4" spans="1:6" s="37" customFormat="1" ht="44.15" customHeight="1">
      <c r="A4" s="73" t="s">
        <v>88</v>
      </c>
      <c r="B4" s="73"/>
      <c r="C4" s="68"/>
      <c r="D4" s="68"/>
      <c r="E4" s="70"/>
      <c r="F4" s="69"/>
    </row>
    <row r="5" spans="1:6" ht="21" customHeight="1">
      <c r="A5" s="38"/>
      <c r="B5" s="39"/>
      <c r="C5" s="68"/>
      <c r="D5" s="68"/>
      <c r="E5" s="70"/>
      <c r="F5" s="69"/>
    </row>
    <row r="6" spans="1:6" ht="23.25" customHeight="1">
      <c r="A6" s="61" t="s">
        <v>1</v>
      </c>
      <c r="B6" s="20" t="s">
        <v>87</v>
      </c>
    </row>
    <row r="7" spans="1:6" ht="21" customHeight="1">
      <c r="A7" s="41" t="s">
        <v>2</v>
      </c>
      <c r="B7" s="22">
        <v>3333</v>
      </c>
      <c r="C7" s="70"/>
      <c r="D7" s="69"/>
    </row>
    <row r="8" spans="1:6" ht="21" customHeight="1">
      <c r="A8" s="41" t="s">
        <v>3</v>
      </c>
      <c r="B8" s="60">
        <f>750+1286+487+77</f>
        <v>2600</v>
      </c>
      <c r="C8" s="70"/>
      <c r="D8" s="69"/>
    </row>
    <row r="9" spans="1:6" ht="21" customHeight="1">
      <c r="A9" s="41" t="s">
        <v>4</v>
      </c>
      <c r="B9" s="59">
        <v>645</v>
      </c>
    </row>
    <row r="10" spans="1:6" ht="21" customHeight="1">
      <c r="A10" s="41" t="s">
        <v>5</v>
      </c>
      <c r="B10" s="60">
        <v>453</v>
      </c>
    </row>
    <row r="11" spans="1:6" ht="21" customHeight="1">
      <c r="A11" s="41" t="s">
        <v>6</v>
      </c>
      <c r="B11" s="59">
        <f>781+203+121</f>
        <v>1105</v>
      </c>
    </row>
    <row r="12" spans="1:6" ht="21" customHeight="1">
      <c r="A12" s="41" t="s">
        <v>7</v>
      </c>
      <c r="B12" s="60">
        <f>682+62</f>
        <v>744</v>
      </c>
    </row>
    <row r="13" spans="1:6" ht="21" customHeight="1">
      <c r="A13" s="41" t="s">
        <v>8</v>
      </c>
      <c r="B13" s="59">
        <v>282</v>
      </c>
    </row>
    <row r="14" spans="1:6" ht="21" customHeight="1">
      <c r="A14" s="41" t="s">
        <v>9</v>
      </c>
      <c r="B14" s="60">
        <v>347</v>
      </c>
    </row>
    <row r="15" spans="1:6" ht="21" customHeight="1">
      <c r="A15" s="41" t="s">
        <v>10</v>
      </c>
      <c r="B15" s="59">
        <v>124</v>
      </c>
    </row>
    <row r="16" spans="1:6" ht="21" customHeight="1">
      <c r="A16" s="41" t="s">
        <v>11</v>
      </c>
      <c r="B16" s="60">
        <v>730</v>
      </c>
    </row>
    <row r="17" spans="1:2" ht="21" customHeight="1">
      <c r="A17" s="41" t="s">
        <v>12</v>
      </c>
      <c r="B17" s="59">
        <v>146</v>
      </c>
    </row>
    <row r="18" spans="1:2" ht="21" customHeight="1">
      <c r="A18" s="41" t="s">
        <v>13</v>
      </c>
      <c r="B18" s="60">
        <v>145</v>
      </c>
    </row>
    <row r="19" spans="1:2" ht="21" customHeight="1">
      <c r="A19" s="41" t="s">
        <v>14</v>
      </c>
      <c r="B19" s="59">
        <f>112+53</f>
        <v>165</v>
      </c>
    </row>
    <row r="20" spans="1:2" ht="21" customHeight="1">
      <c r="A20" s="42" t="s">
        <v>0</v>
      </c>
      <c r="B20" s="27">
        <f>SUM(B7:B19)</f>
        <v>10819</v>
      </c>
    </row>
    <row r="21" spans="1:2" ht="13.5" customHeight="1">
      <c r="A21" s="71" t="s">
        <v>38</v>
      </c>
      <c r="B21" s="71"/>
    </row>
    <row r="22" spans="1:2" ht="16.5" customHeight="1">
      <c r="A22" s="72"/>
      <c r="B22" s="72"/>
    </row>
    <row r="23" spans="1:2" ht="1.5" hidden="1" customHeight="1">
      <c r="B23" s="7"/>
    </row>
    <row r="24" spans="1:2" hidden="1">
      <c r="B24" s="7"/>
    </row>
    <row r="25" spans="1:2" hidden="1">
      <c r="B25" s="7"/>
    </row>
    <row r="26" spans="1:2">
      <c r="B26" s="7"/>
    </row>
    <row r="27" spans="1:2">
      <c r="B27" s="7"/>
    </row>
    <row r="28" spans="1:2">
      <c r="B28" s="7"/>
    </row>
    <row r="29" spans="1:2">
      <c r="B29" s="7"/>
    </row>
    <row r="30" spans="1:2">
      <c r="B30" s="7"/>
    </row>
    <row r="31" spans="1:2">
      <c r="B31" s="7"/>
    </row>
    <row r="32" spans="1:2">
      <c r="B32" s="7"/>
    </row>
    <row r="33" spans="2:2">
      <c r="B33" s="7"/>
    </row>
    <row r="34" spans="2:2">
      <c r="B34" s="7"/>
    </row>
    <row r="35" spans="2:2">
      <c r="B35" s="7"/>
    </row>
  </sheetData>
  <mergeCells count="9">
    <mergeCell ref="F4:F5"/>
    <mergeCell ref="C7:C8"/>
    <mergeCell ref="D7:D8"/>
    <mergeCell ref="A21:B21"/>
    <mergeCell ref="A22:B22"/>
    <mergeCell ref="C3:C5"/>
    <mergeCell ref="D3:D5"/>
    <mergeCell ref="A4:B4"/>
    <mergeCell ref="E4:E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702F0-257F-40C5-8CF5-1C2112F3D985}">
  <sheetPr codeName="Sheet12">
    <tabColor theme="9"/>
  </sheetPr>
  <dimension ref="A1:J21"/>
  <sheetViews>
    <sheetView showGridLines="0" rightToLeft="1" view="pageBreakPreview" zoomScaleNormal="112" zoomScaleSheetLayoutView="100" workbookViewId="0">
      <selection activeCell="D10" sqref="D10"/>
    </sheetView>
  </sheetViews>
  <sheetFormatPr defaultColWidth="9" defaultRowHeight="19"/>
  <cols>
    <col min="1" max="1" width="22.81640625" style="35" customWidth="1"/>
    <col min="2" max="5" width="10.81640625" style="35" customWidth="1"/>
    <col min="6" max="16384" width="9" style="35"/>
  </cols>
  <sheetData>
    <row r="1" spans="1:10" ht="21" customHeight="1"/>
    <row r="2" spans="1:10" ht="21" customHeight="1"/>
    <row r="3" spans="1:10" ht="21" customHeight="1"/>
    <row r="4" spans="1:10" s="37" customFormat="1" ht="44.15" customHeight="1">
      <c r="A4" s="73" t="s">
        <v>60</v>
      </c>
      <c r="B4" s="73"/>
      <c r="C4" s="73"/>
      <c r="D4" s="73"/>
      <c r="E4" s="36"/>
    </row>
    <row r="5" spans="1:10" ht="21" customHeight="1">
      <c r="A5" s="38"/>
      <c r="B5" s="39"/>
      <c r="C5" s="39"/>
    </row>
    <row r="6" spans="1:10" ht="35" customHeight="1">
      <c r="A6" s="74" t="s">
        <v>29</v>
      </c>
      <c r="B6" s="76" t="s">
        <v>28</v>
      </c>
      <c r="C6" s="77"/>
      <c r="D6" s="78" t="s">
        <v>0</v>
      </c>
      <c r="E6" s="45"/>
    </row>
    <row r="7" spans="1:10" ht="13.5" customHeight="1">
      <c r="A7" s="75"/>
      <c r="B7" s="40" t="s">
        <v>30</v>
      </c>
      <c r="C7" s="40" t="s">
        <v>31</v>
      </c>
      <c r="D7" s="79"/>
      <c r="E7" s="45"/>
    </row>
    <row r="8" spans="1:10" ht="21" customHeight="1">
      <c r="A8" s="41" t="s">
        <v>32</v>
      </c>
      <c r="B8" s="25">
        <v>32932</v>
      </c>
      <c r="C8" s="25">
        <v>47012</v>
      </c>
      <c r="D8" s="25">
        <v>79944</v>
      </c>
      <c r="E8" s="46"/>
    </row>
    <row r="9" spans="1:10" ht="21" customHeight="1">
      <c r="A9" s="41" t="s">
        <v>33</v>
      </c>
      <c r="B9" s="26">
        <v>22227</v>
      </c>
      <c r="C9" s="26">
        <v>27601</v>
      </c>
      <c r="D9" s="26">
        <v>49828</v>
      </c>
      <c r="E9" s="47"/>
    </row>
    <row r="10" spans="1:10" ht="21" customHeight="1">
      <c r="A10" s="42" t="s">
        <v>0</v>
      </c>
      <c r="B10" s="27">
        <v>55159</v>
      </c>
      <c r="C10" s="27">
        <v>74613</v>
      </c>
      <c r="D10" s="27">
        <v>129772</v>
      </c>
      <c r="E10" s="48"/>
    </row>
    <row r="11" spans="1:10" customFormat="1" ht="14.5">
      <c r="A11" s="80" t="s">
        <v>37</v>
      </c>
      <c r="B11" s="80"/>
    </row>
    <row r="12" spans="1:10">
      <c r="B12" s="7"/>
      <c r="C12" s="7"/>
      <c r="D12" s="7"/>
      <c r="E12" s="7"/>
    </row>
    <row r="13" spans="1:10">
      <c r="B13" s="7"/>
      <c r="C13" s="7"/>
      <c r="D13" s="7"/>
      <c r="E13" s="7"/>
    </row>
    <row r="14" spans="1:10" ht="35">
      <c r="B14" s="7"/>
      <c r="C14" s="7"/>
      <c r="D14" s="7"/>
      <c r="E14" s="7"/>
      <c r="G14" s="57" t="s">
        <v>29</v>
      </c>
      <c r="H14" s="40" t="s">
        <v>30</v>
      </c>
      <c r="I14" s="40" t="s">
        <v>31</v>
      </c>
      <c r="J14" s="58" t="s">
        <v>0</v>
      </c>
    </row>
    <row r="15" spans="1:10">
      <c r="B15" s="7"/>
      <c r="C15" s="7"/>
      <c r="D15" s="7"/>
      <c r="E15" s="7"/>
      <c r="G15" s="41" t="s">
        <v>32</v>
      </c>
      <c r="H15" s="25">
        <v>32932</v>
      </c>
      <c r="I15" s="25">
        <v>47012</v>
      </c>
      <c r="J15" s="25">
        <v>79944</v>
      </c>
    </row>
    <row r="16" spans="1:10">
      <c r="B16" s="7"/>
      <c r="C16" s="7"/>
      <c r="D16" s="7"/>
      <c r="E16" s="7"/>
      <c r="G16" s="41" t="s">
        <v>33</v>
      </c>
      <c r="H16" s="26">
        <v>22227</v>
      </c>
      <c r="I16" s="26">
        <v>27601</v>
      </c>
      <c r="J16" s="26">
        <v>49828</v>
      </c>
    </row>
    <row r="17" spans="2:10">
      <c r="B17" s="7"/>
      <c r="C17" s="7"/>
      <c r="D17" s="7"/>
      <c r="E17" s="7"/>
      <c r="G17" s="42" t="s">
        <v>0</v>
      </c>
      <c r="H17" s="27">
        <v>55159</v>
      </c>
      <c r="I17" s="27">
        <v>74613</v>
      </c>
      <c r="J17" s="27">
        <v>129772</v>
      </c>
    </row>
    <row r="18" spans="2:10">
      <c r="B18" s="7"/>
      <c r="C18" s="7"/>
      <c r="D18" s="7"/>
      <c r="E18" s="7"/>
    </row>
    <row r="19" spans="2:10">
      <c r="B19" s="7"/>
      <c r="C19" s="7"/>
      <c r="D19" s="7"/>
      <c r="E19" s="7"/>
    </row>
    <row r="20" spans="2:10">
      <c r="B20" s="7"/>
      <c r="C20" s="7"/>
      <c r="D20" s="7"/>
      <c r="E20" s="7"/>
    </row>
    <row r="21" spans="2:10">
      <c r="B21" s="7"/>
    </row>
  </sheetData>
  <mergeCells count="5">
    <mergeCell ref="A4:D4"/>
    <mergeCell ref="A6:A7"/>
    <mergeCell ref="B6:C6"/>
    <mergeCell ref="D6:D7"/>
    <mergeCell ref="A11:B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CCFB4-EF20-4C41-8765-71E14B115B12}">
  <sheetPr codeName="Sheet13">
    <tabColor theme="9"/>
  </sheetPr>
  <dimension ref="A1:J25"/>
  <sheetViews>
    <sheetView showGridLines="0" rightToLeft="1" view="pageBreakPreview" topLeftCell="A2" zoomScaleNormal="112" zoomScaleSheetLayoutView="100" workbookViewId="0">
      <selection activeCell="D15" sqref="D15"/>
    </sheetView>
  </sheetViews>
  <sheetFormatPr defaultColWidth="9" defaultRowHeight="19"/>
  <cols>
    <col min="1" max="1" width="22.81640625" style="35" customWidth="1"/>
    <col min="2" max="4" width="10.81640625" style="35" customWidth="1"/>
    <col min="5" max="16384" width="9" style="35"/>
  </cols>
  <sheetData>
    <row r="1" spans="1:10" ht="21" customHeight="1"/>
    <row r="2" spans="1:10" ht="21" customHeight="1"/>
    <row r="3" spans="1:10" ht="21" customHeight="1"/>
    <row r="4" spans="1:10" s="37" customFormat="1" ht="44.15" customHeight="1">
      <c r="A4" s="73" t="s">
        <v>61</v>
      </c>
      <c r="B4" s="73"/>
      <c r="C4" s="73"/>
      <c r="D4" s="73"/>
    </row>
    <row r="5" spans="1:10" ht="21" customHeight="1">
      <c r="A5" s="38"/>
      <c r="B5" s="39"/>
      <c r="C5" s="39"/>
    </row>
    <row r="6" spans="1:10" ht="35" customHeight="1">
      <c r="A6" s="74" t="s">
        <v>29</v>
      </c>
      <c r="B6" s="76" t="s">
        <v>28</v>
      </c>
      <c r="C6" s="77"/>
      <c r="D6" s="78" t="s">
        <v>0</v>
      </c>
    </row>
    <row r="7" spans="1:10" ht="13.5" customHeight="1">
      <c r="A7" s="75"/>
      <c r="B7" s="40" t="s">
        <v>30</v>
      </c>
      <c r="C7" s="40" t="s">
        <v>31</v>
      </c>
      <c r="D7" s="79"/>
    </row>
    <row r="8" spans="1:10" ht="21" customHeight="1">
      <c r="A8" s="41" t="s">
        <v>32</v>
      </c>
      <c r="B8" s="25">
        <v>10498</v>
      </c>
      <c r="C8" s="25">
        <v>8126</v>
      </c>
      <c r="D8" s="25">
        <v>18624</v>
      </c>
    </row>
    <row r="9" spans="1:10" ht="21" customHeight="1">
      <c r="A9" s="41" t="s">
        <v>33</v>
      </c>
      <c r="B9" s="26">
        <v>9100</v>
      </c>
      <c r="C9" s="26">
        <v>6027</v>
      </c>
      <c r="D9" s="26">
        <v>15127</v>
      </c>
    </row>
    <row r="10" spans="1:10" ht="21" customHeight="1">
      <c r="A10" s="42" t="s">
        <v>0</v>
      </c>
      <c r="B10" s="27">
        <v>19598</v>
      </c>
      <c r="C10" s="27">
        <v>14153</v>
      </c>
      <c r="D10" s="27">
        <v>33751</v>
      </c>
    </row>
    <row r="11" spans="1:10" customFormat="1" ht="14.5">
      <c r="A11" s="80" t="s">
        <v>37</v>
      </c>
      <c r="B11" s="80"/>
    </row>
    <row r="12" spans="1:10">
      <c r="B12" s="7"/>
      <c r="C12" s="7"/>
      <c r="D12" s="7"/>
    </row>
    <row r="13" spans="1:10">
      <c r="B13" s="7"/>
      <c r="C13" s="7"/>
      <c r="D13" s="7"/>
    </row>
    <row r="14" spans="1:10" ht="35">
      <c r="B14" s="7"/>
      <c r="C14" s="7"/>
      <c r="D14" s="7"/>
      <c r="G14" s="57" t="s">
        <v>29</v>
      </c>
      <c r="H14" s="40" t="s">
        <v>30</v>
      </c>
      <c r="I14" s="40" t="s">
        <v>31</v>
      </c>
      <c r="J14" s="58" t="s">
        <v>0</v>
      </c>
    </row>
    <row r="15" spans="1:10">
      <c r="B15" s="7"/>
      <c r="C15" s="7"/>
      <c r="D15" s="7"/>
      <c r="G15" s="41" t="s">
        <v>32</v>
      </c>
      <c r="H15" s="25">
        <v>10498</v>
      </c>
      <c r="I15" s="25">
        <v>8126</v>
      </c>
      <c r="J15" s="25">
        <v>18624</v>
      </c>
    </row>
    <row r="16" spans="1:10">
      <c r="B16" s="7"/>
      <c r="C16" s="7"/>
      <c r="D16" s="7"/>
      <c r="G16" s="41" t="s">
        <v>33</v>
      </c>
      <c r="H16" s="26">
        <v>9100</v>
      </c>
      <c r="I16" s="26">
        <v>6027</v>
      </c>
      <c r="J16" s="26">
        <v>15127</v>
      </c>
    </row>
    <row r="17" spans="2:10">
      <c r="B17" s="7"/>
      <c r="C17" s="7"/>
      <c r="D17" s="7"/>
      <c r="G17" s="42" t="s">
        <v>0</v>
      </c>
      <c r="H17" s="27">
        <v>19598</v>
      </c>
      <c r="I17" s="27">
        <v>14153</v>
      </c>
      <c r="J17" s="27">
        <v>33751</v>
      </c>
    </row>
    <row r="18" spans="2:10">
      <c r="B18" s="7"/>
      <c r="C18" s="7"/>
      <c r="D18" s="7"/>
    </row>
    <row r="19" spans="2:10">
      <c r="B19" s="7"/>
      <c r="C19" s="7"/>
      <c r="D19" s="7"/>
    </row>
    <row r="20" spans="2:10">
      <c r="B20" s="7"/>
      <c r="C20" s="7"/>
      <c r="D20" s="7"/>
    </row>
    <row r="21" spans="2:10">
      <c r="B21" s="7"/>
      <c r="C21" s="7"/>
      <c r="D21" s="7"/>
    </row>
    <row r="22" spans="2:10">
      <c r="B22" s="7"/>
      <c r="C22" s="7"/>
      <c r="D22" s="7"/>
    </row>
    <row r="23" spans="2:10">
      <c r="B23" s="7"/>
      <c r="C23" s="7"/>
      <c r="D23" s="7"/>
    </row>
    <row r="24" spans="2:10">
      <c r="B24" s="7"/>
      <c r="C24" s="7"/>
      <c r="D24" s="7"/>
    </row>
    <row r="25" spans="2:10">
      <c r="B25" s="7"/>
    </row>
  </sheetData>
  <mergeCells count="5">
    <mergeCell ref="A4:D4"/>
    <mergeCell ref="A6:A7"/>
    <mergeCell ref="B6:C6"/>
    <mergeCell ref="D6:D7"/>
    <mergeCell ref="A11:B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9D78F-C269-4471-89F3-21386DFB8E50}">
  <sheetPr codeName="Sheet14">
    <tabColor theme="9"/>
  </sheetPr>
  <dimension ref="A1:I25"/>
  <sheetViews>
    <sheetView showGridLines="0" rightToLeft="1" view="pageBreakPreview" zoomScaleNormal="112" zoomScaleSheetLayoutView="100" workbookViewId="0">
      <selection activeCell="D10" sqref="D10"/>
    </sheetView>
  </sheetViews>
  <sheetFormatPr defaultColWidth="9" defaultRowHeight="19"/>
  <cols>
    <col min="1" max="1" width="22.81640625" style="35" customWidth="1"/>
    <col min="2" max="4" width="10.81640625" style="35" customWidth="1"/>
    <col min="5" max="16384" width="9" style="35"/>
  </cols>
  <sheetData>
    <row r="1" spans="1:9" ht="21" customHeight="1"/>
    <row r="2" spans="1:9" ht="21" customHeight="1"/>
    <row r="3" spans="1:9" ht="21" customHeight="1"/>
    <row r="4" spans="1:9" s="37" customFormat="1" ht="44.15" customHeight="1">
      <c r="A4" s="73" t="s">
        <v>62</v>
      </c>
      <c r="B4" s="73"/>
      <c r="C4" s="73"/>
      <c r="D4" s="73"/>
      <c r="F4" s="73"/>
      <c r="G4" s="73"/>
      <c r="H4" s="73"/>
      <c r="I4" s="73"/>
    </row>
    <row r="5" spans="1:9" ht="21" customHeight="1">
      <c r="A5" s="38"/>
      <c r="B5" s="39"/>
      <c r="C5" s="39"/>
      <c r="F5" s="38"/>
      <c r="G5" s="39"/>
      <c r="H5" s="39"/>
    </row>
    <row r="6" spans="1:9" ht="35" customHeight="1">
      <c r="A6" s="74" t="s">
        <v>29</v>
      </c>
      <c r="B6" s="76" t="s">
        <v>28</v>
      </c>
      <c r="C6" s="77"/>
      <c r="D6" s="78" t="s">
        <v>0</v>
      </c>
    </row>
    <row r="7" spans="1:9" ht="13.5" customHeight="1">
      <c r="A7" s="75"/>
      <c r="B7" s="40" t="s">
        <v>30</v>
      </c>
      <c r="C7" s="40" t="s">
        <v>31</v>
      </c>
      <c r="D7" s="79"/>
    </row>
    <row r="8" spans="1:9" ht="21" customHeight="1">
      <c r="A8" s="41" t="s">
        <v>32</v>
      </c>
      <c r="B8" s="25">
        <v>47027</v>
      </c>
      <c r="C8" s="25">
        <v>17132</v>
      </c>
      <c r="D8" s="25">
        <v>64159</v>
      </c>
    </row>
    <row r="9" spans="1:9" ht="21" customHeight="1">
      <c r="A9" s="41" t="s">
        <v>33</v>
      </c>
      <c r="B9" s="26">
        <v>59118</v>
      </c>
      <c r="C9" s="26">
        <v>120059</v>
      </c>
      <c r="D9" s="26">
        <v>179177</v>
      </c>
    </row>
    <row r="10" spans="1:9" ht="21" customHeight="1">
      <c r="A10" s="42" t="s">
        <v>0</v>
      </c>
      <c r="B10" s="27">
        <v>106145</v>
      </c>
      <c r="C10" s="27">
        <v>137191</v>
      </c>
      <c r="D10" s="27">
        <v>243336</v>
      </c>
    </row>
    <row r="11" spans="1:9" customFormat="1" ht="14.5">
      <c r="A11" s="80" t="s">
        <v>37</v>
      </c>
      <c r="B11" s="80"/>
    </row>
    <row r="12" spans="1:9">
      <c r="B12" s="7"/>
      <c r="C12" s="7"/>
      <c r="D12" s="7"/>
    </row>
    <row r="13" spans="1:9">
      <c r="B13" s="7"/>
      <c r="C13" s="7"/>
      <c r="D13" s="7"/>
    </row>
    <row r="14" spans="1:9">
      <c r="B14" s="7"/>
      <c r="C14" s="7"/>
      <c r="D14" s="7"/>
    </row>
    <row r="15" spans="1:9" ht="35">
      <c r="B15" s="7"/>
      <c r="C15" s="7"/>
      <c r="D15" s="7"/>
      <c r="F15" s="57" t="s">
        <v>29</v>
      </c>
      <c r="G15" s="40" t="s">
        <v>30</v>
      </c>
      <c r="H15" s="40" t="s">
        <v>31</v>
      </c>
      <c r="I15" s="58" t="s">
        <v>0</v>
      </c>
    </row>
    <row r="16" spans="1:9">
      <c r="B16" s="7"/>
      <c r="C16" s="7"/>
      <c r="D16" s="7"/>
      <c r="F16" s="41" t="s">
        <v>32</v>
      </c>
      <c r="G16" s="25">
        <v>47027</v>
      </c>
      <c r="H16" s="25">
        <v>17132</v>
      </c>
      <c r="I16" s="25">
        <v>64159</v>
      </c>
    </row>
    <row r="17" spans="2:9">
      <c r="B17" s="7"/>
      <c r="C17" s="7"/>
      <c r="D17" s="7"/>
      <c r="F17" s="41" t="s">
        <v>33</v>
      </c>
      <c r="G17" s="26">
        <v>59118</v>
      </c>
      <c r="H17" s="26">
        <v>120059</v>
      </c>
      <c r="I17" s="26">
        <v>179177</v>
      </c>
    </row>
    <row r="18" spans="2:9">
      <c r="B18" s="7"/>
      <c r="C18" s="7"/>
      <c r="D18" s="7"/>
      <c r="F18" s="42" t="s">
        <v>0</v>
      </c>
      <c r="G18" s="27">
        <v>106145</v>
      </c>
      <c r="H18" s="27">
        <v>137191</v>
      </c>
      <c r="I18" s="27">
        <v>243336</v>
      </c>
    </row>
    <row r="19" spans="2:9">
      <c r="B19" s="7"/>
      <c r="C19" s="7"/>
      <c r="D19" s="7"/>
    </row>
    <row r="20" spans="2:9">
      <c r="B20" s="7"/>
      <c r="C20" s="7"/>
      <c r="D20" s="7"/>
    </row>
    <row r="21" spans="2:9">
      <c r="B21" s="7"/>
      <c r="C21" s="7"/>
      <c r="D21" s="7"/>
    </row>
    <row r="22" spans="2:9">
      <c r="B22" s="7"/>
      <c r="C22" s="7"/>
      <c r="D22" s="7"/>
    </row>
    <row r="23" spans="2:9">
      <c r="B23" s="7"/>
      <c r="C23" s="7"/>
      <c r="D23" s="7"/>
    </row>
    <row r="24" spans="2:9">
      <c r="B24" s="7"/>
      <c r="C24" s="7"/>
      <c r="D24" s="7"/>
    </row>
    <row r="25" spans="2:9">
      <c r="B25" s="7"/>
    </row>
  </sheetData>
  <mergeCells count="6">
    <mergeCell ref="A11:B11"/>
    <mergeCell ref="F4:I4"/>
    <mergeCell ref="A4:D4"/>
    <mergeCell ref="A6:A7"/>
    <mergeCell ref="B6:C6"/>
    <mergeCell ref="D6:D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FD130-B609-4E8D-B322-B18C4785D002}">
  <sheetPr codeName="Sheet15">
    <tabColor theme="9"/>
  </sheetPr>
  <dimension ref="A1:D25"/>
  <sheetViews>
    <sheetView showGridLines="0" rightToLeft="1" view="pageBreakPreview" zoomScaleNormal="112" zoomScaleSheetLayoutView="100" workbookViewId="0">
      <selection activeCell="C14" sqref="C14"/>
    </sheetView>
  </sheetViews>
  <sheetFormatPr defaultColWidth="9" defaultRowHeight="19"/>
  <cols>
    <col min="1" max="1" width="22.81640625" style="35" customWidth="1"/>
    <col min="2" max="4" width="10.81640625" style="35" customWidth="1"/>
    <col min="5" max="16384" width="9" style="35"/>
  </cols>
  <sheetData>
    <row r="1" spans="1:4" ht="21" customHeight="1"/>
    <row r="2" spans="1:4" ht="21" customHeight="1"/>
    <row r="3" spans="1:4" ht="21" customHeight="1"/>
    <row r="4" spans="1:4" s="37" customFormat="1" ht="44.15" customHeight="1">
      <c r="A4" s="73" t="s">
        <v>63</v>
      </c>
      <c r="B4" s="73"/>
      <c r="C4" s="73"/>
      <c r="D4" s="73"/>
    </row>
    <row r="5" spans="1:4" ht="21" customHeight="1">
      <c r="A5" s="38"/>
      <c r="B5" s="39"/>
      <c r="C5" s="39"/>
    </row>
    <row r="6" spans="1:4" ht="35" customHeight="1">
      <c r="A6" s="74" t="s">
        <v>29</v>
      </c>
      <c r="B6" s="76" t="s">
        <v>28</v>
      </c>
      <c r="C6" s="77"/>
      <c r="D6" s="78" t="s">
        <v>0</v>
      </c>
    </row>
    <row r="7" spans="1:4" ht="13.5" customHeight="1">
      <c r="A7" s="75"/>
      <c r="B7" s="40" t="s">
        <v>30</v>
      </c>
      <c r="C7" s="40" t="s">
        <v>31</v>
      </c>
      <c r="D7" s="79"/>
    </row>
    <row r="8" spans="1:4" ht="21" customHeight="1">
      <c r="A8" s="41" t="s">
        <v>32</v>
      </c>
      <c r="B8" s="81" t="s">
        <v>40</v>
      </c>
      <c r="C8" s="82"/>
      <c r="D8" s="83"/>
    </row>
    <row r="9" spans="1:4" ht="21" customHeight="1">
      <c r="A9" s="41" t="s">
        <v>33</v>
      </c>
      <c r="B9" s="26">
        <v>1721</v>
      </c>
      <c r="C9" s="26">
        <v>4418</v>
      </c>
      <c r="D9" s="26">
        <v>6139</v>
      </c>
    </row>
    <row r="10" spans="1:4" ht="21" customHeight="1">
      <c r="A10" s="42" t="s">
        <v>0</v>
      </c>
      <c r="B10" s="27">
        <v>1721</v>
      </c>
      <c r="C10" s="27">
        <v>4418</v>
      </c>
      <c r="D10" s="27">
        <v>6139</v>
      </c>
    </row>
    <row r="11" spans="1:4" customFormat="1" ht="14.5">
      <c r="A11" s="80" t="s">
        <v>37</v>
      </c>
      <c r="B11" s="80"/>
    </row>
    <row r="12" spans="1:4">
      <c r="B12" s="7"/>
      <c r="C12" s="7"/>
      <c r="D12" s="7"/>
    </row>
    <row r="13" spans="1:4">
      <c r="B13" s="7"/>
      <c r="C13" s="7"/>
      <c r="D13" s="7"/>
    </row>
    <row r="14" spans="1:4">
      <c r="B14" s="7"/>
      <c r="C14" s="7"/>
      <c r="D14" s="7"/>
    </row>
    <row r="15" spans="1:4">
      <c r="B15" s="7"/>
      <c r="C15" s="7"/>
      <c r="D15" s="7"/>
    </row>
    <row r="16" spans="1:4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6">
    <mergeCell ref="A4:D4"/>
    <mergeCell ref="A6:A7"/>
    <mergeCell ref="B6:C6"/>
    <mergeCell ref="D6:D7"/>
    <mergeCell ref="A11:B11"/>
    <mergeCell ref="B8:D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EC90B-9631-43F2-A15C-114525C9E293}">
  <sheetPr codeName="Sheet16">
    <tabColor theme="9"/>
  </sheetPr>
  <dimension ref="A1:I25"/>
  <sheetViews>
    <sheetView showGridLines="0" rightToLeft="1" view="pageBreakPreview" zoomScaleNormal="112" zoomScaleSheetLayoutView="100" workbookViewId="0">
      <selection activeCell="C2" sqref="C2"/>
    </sheetView>
  </sheetViews>
  <sheetFormatPr defaultColWidth="9" defaultRowHeight="19"/>
  <cols>
    <col min="1" max="1" width="22.81640625" style="35" customWidth="1"/>
    <col min="2" max="4" width="10.81640625" style="35" customWidth="1"/>
    <col min="5" max="16384" width="9" style="35"/>
  </cols>
  <sheetData>
    <row r="1" spans="1:9" ht="21" customHeight="1"/>
    <row r="2" spans="1:9" ht="21" customHeight="1"/>
    <row r="3" spans="1:9" ht="21" customHeight="1"/>
    <row r="4" spans="1:9" s="37" customFormat="1" ht="44.15" customHeight="1">
      <c r="A4" s="73" t="s">
        <v>64</v>
      </c>
      <c r="B4" s="73"/>
      <c r="C4" s="73"/>
      <c r="D4" s="73"/>
    </row>
    <row r="5" spans="1:9" ht="21" customHeight="1">
      <c r="A5" s="38"/>
      <c r="B5" s="39"/>
      <c r="C5" s="39"/>
    </row>
    <row r="6" spans="1:9" ht="35" customHeight="1">
      <c r="A6" s="74" t="s">
        <v>29</v>
      </c>
      <c r="B6" s="76" t="s">
        <v>28</v>
      </c>
      <c r="C6" s="77"/>
      <c r="D6" s="78" t="s">
        <v>0</v>
      </c>
    </row>
    <row r="7" spans="1:9" ht="13.5" customHeight="1">
      <c r="A7" s="75"/>
      <c r="B7" s="40" t="s">
        <v>30</v>
      </c>
      <c r="C7" s="40" t="s">
        <v>31</v>
      </c>
      <c r="D7" s="79"/>
    </row>
    <row r="8" spans="1:9" ht="21" customHeight="1">
      <c r="A8" s="41" t="s">
        <v>32</v>
      </c>
      <c r="B8" s="25">
        <v>11544</v>
      </c>
      <c r="C8" s="25">
        <v>22250</v>
      </c>
      <c r="D8" s="25">
        <v>33794</v>
      </c>
    </row>
    <row r="9" spans="1:9" ht="21" customHeight="1">
      <c r="A9" s="41" t="s">
        <v>33</v>
      </c>
      <c r="B9" s="26">
        <v>10739</v>
      </c>
      <c r="C9" s="26">
        <v>2323</v>
      </c>
      <c r="D9" s="26">
        <v>13062</v>
      </c>
    </row>
    <row r="10" spans="1:9" ht="21" customHeight="1">
      <c r="A10" s="42" t="s">
        <v>0</v>
      </c>
      <c r="B10" s="27">
        <v>22283</v>
      </c>
      <c r="C10" s="27">
        <v>24573</v>
      </c>
      <c r="D10" s="27">
        <v>46856</v>
      </c>
    </row>
    <row r="11" spans="1:9" customFormat="1" ht="14.5">
      <c r="A11" s="80" t="s">
        <v>37</v>
      </c>
      <c r="B11" s="80"/>
    </row>
    <row r="12" spans="1:9">
      <c r="B12" s="7"/>
      <c r="C12" s="7"/>
      <c r="D12" s="7"/>
    </row>
    <row r="13" spans="1:9">
      <c r="B13" s="7"/>
      <c r="C13" s="7"/>
      <c r="D13" s="7"/>
    </row>
    <row r="14" spans="1:9">
      <c r="B14" s="7"/>
      <c r="C14" s="7"/>
      <c r="D14" s="7"/>
      <c r="G14" s="76" t="s">
        <v>28</v>
      </c>
      <c r="H14" s="77"/>
    </row>
    <row r="15" spans="1:9" ht="35">
      <c r="B15" s="7"/>
      <c r="C15" s="7"/>
      <c r="D15" s="7"/>
      <c r="F15" s="57" t="s">
        <v>29</v>
      </c>
      <c r="G15" s="40" t="s">
        <v>30</v>
      </c>
      <c r="H15" s="40" t="s">
        <v>31</v>
      </c>
      <c r="I15" s="58" t="s">
        <v>0</v>
      </c>
    </row>
    <row r="16" spans="1:9">
      <c r="B16" s="7"/>
      <c r="C16" s="7"/>
      <c r="D16" s="7"/>
      <c r="F16" s="41" t="s">
        <v>32</v>
      </c>
      <c r="G16" s="25">
        <v>11544</v>
      </c>
      <c r="H16" s="25">
        <v>22250</v>
      </c>
      <c r="I16" s="25">
        <v>33794</v>
      </c>
    </row>
    <row r="17" spans="2:9">
      <c r="B17" s="7"/>
      <c r="C17" s="7"/>
      <c r="D17" s="7"/>
      <c r="F17" s="41" t="s">
        <v>33</v>
      </c>
      <c r="G17" s="26">
        <v>10739</v>
      </c>
      <c r="H17" s="26">
        <v>2323</v>
      </c>
      <c r="I17" s="26">
        <v>13062</v>
      </c>
    </row>
    <row r="18" spans="2:9">
      <c r="B18" s="7"/>
      <c r="C18" s="7"/>
      <c r="D18" s="7"/>
      <c r="F18" s="42" t="s">
        <v>0</v>
      </c>
      <c r="G18" s="27">
        <v>22283</v>
      </c>
      <c r="H18" s="27">
        <v>24573</v>
      </c>
      <c r="I18" s="27">
        <v>46856</v>
      </c>
    </row>
    <row r="19" spans="2:9">
      <c r="B19" s="7"/>
      <c r="C19" s="7"/>
      <c r="D19" s="7"/>
    </row>
    <row r="20" spans="2:9">
      <c r="B20" s="7"/>
      <c r="C20" s="7"/>
      <c r="D20" s="7"/>
    </row>
    <row r="21" spans="2:9">
      <c r="B21" s="7"/>
      <c r="C21" s="7"/>
      <c r="D21" s="7"/>
    </row>
    <row r="22" spans="2:9">
      <c r="B22" s="7"/>
      <c r="C22" s="7"/>
      <c r="D22" s="7"/>
    </row>
    <row r="23" spans="2:9">
      <c r="B23" s="7"/>
      <c r="C23" s="7"/>
      <c r="D23" s="7"/>
    </row>
    <row r="24" spans="2:9">
      <c r="B24" s="7"/>
      <c r="C24" s="7"/>
      <c r="D24" s="7"/>
    </row>
    <row r="25" spans="2:9">
      <c r="B25" s="7"/>
    </row>
  </sheetData>
  <mergeCells count="6">
    <mergeCell ref="G14:H14"/>
    <mergeCell ref="A4:D4"/>
    <mergeCell ref="A6:A7"/>
    <mergeCell ref="B6:C6"/>
    <mergeCell ref="D6:D7"/>
    <mergeCell ref="A11:B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FF344-76A2-471A-95CD-187E81E66339}">
  <sheetPr codeName="Sheet17">
    <tabColor theme="9"/>
  </sheetPr>
  <dimension ref="A1:I25"/>
  <sheetViews>
    <sheetView showGridLines="0" rightToLeft="1" view="pageBreakPreview" zoomScaleNormal="112" zoomScaleSheetLayoutView="100" workbookViewId="0">
      <selection activeCell="D14" sqref="D14"/>
    </sheetView>
  </sheetViews>
  <sheetFormatPr defaultColWidth="9" defaultRowHeight="19"/>
  <cols>
    <col min="1" max="1" width="22.81640625" style="35" customWidth="1"/>
    <col min="2" max="4" width="10.81640625" style="35" customWidth="1"/>
    <col min="5" max="16384" width="9" style="35"/>
  </cols>
  <sheetData>
    <row r="1" spans="1:9" ht="21" customHeight="1"/>
    <row r="2" spans="1:9" ht="21" customHeight="1"/>
    <row r="3" spans="1:9" ht="21" customHeight="1"/>
    <row r="4" spans="1:9" s="37" customFormat="1" ht="44.15" customHeight="1">
      <c r="A4" s="73" t="s">
        <v>65</v>
      </c>
      <c r="B4" s="73"/>
      <c r="C4" s="73"/>
      <c r="D4" s="73"/>
    </row>
    <row r="5" spans="1:9" ht="21" customHeight="1">
      <c r="A5" s="38"/>
      <c r="B5" s="39"/>
      <c r="C5" s="39"/>
    </row>
    <row r="6" spans="1:9" ht="35" customHeight="1">
      <c r="A6" s="74" t="s">
        <v>29</v>
      </c>
      <c r="B6" s="76" t="s">
        <v>28</v>
      </c>
      <c r="C6" s="77"/>
      <c r="D6" s="78" t="s">
        <v>0</v>
      </c>
    </row>
    <row r="7" spans="1:9" ht="13.5" customHeight="1">
      <c r="A7" s="75"/>
      <c r="B7" s="40" t="s">
        <v>30</v>
      </c>
      <c r="C7" s="40" t="s">
        <v>31</v>
      </c>
      <c r="D7" s="79"/>
    </row>
    <row r="8" spans="1:9" ht="21" customHeight="1">
      <c r="A8" s="41" t="s">
        <v>32</v>
      </c>
      <c r="B8" s="25">
        <v>106163</v>
      </c>
      <c r="C8" s="25">
        <v>13286</v>
      </c>
      <c r="D8" s="25">
        <v>119449</v>
      </c>
    </row>
    <row r="9" spans="1:9" ht="21" customHeight="1">
      <c r="A9" s="41" t="s">
        <v>33</v>
      </c>
      <c r="B9" s="26">
        <v>88213</v>
      </c>
      <c r="C9" s="26">
        <v>14398</v>
      </c>
      <c r="D9" s="26">
        <v>102611</v>
      </c>
    </row>
    <row r="10" spans="1:9" ht="21" customHeight="1">
      <c r="A10" s="42" t="s">
        <v>0</v>
      </c>
      <c r="B10" s="27">
        <v>194376</v>
      </c>
      <c r="C10" s="27">
        <v>27684</v>
      </c>
      <c r="D10" s="27">
        <v>222060</v>
      </c>
    </row>
    <row r="11" spans="1:9" customFormat="1" ht="14.5">
      <c r="A11" s="80" t="s">
        <v>37</v>
      </c>
      <c r="B11" s="80"/>
    </row>
    <row r="12" spans="1:9">
      <c r="B12" s="7"/>
      <c r="C12" s="7"/>
      <c r="D12" s="7"/>
    </row>
    <row r="13" spans="1:9">
      <c r="B13" s="7"/>
      <c r="C13" s="7"/>
      <c r="D13" s="7"/>
    </row>
    <row r="14" spans="1:9" ht="35">
      <c r="B14" s="7"/>
      <c r="C14" s="7"/>
      <c r="D14" s="7"/>
      <c r="F14" s="57" t="s">
        <v>29</v>
      </c>
      <c r="G14" s="40" t="s">
        <v>30</v>
      </c>
      <c r="H14" s="40" t="s">
        <v>31</v>
      </c>
      <c r="I14" s="58" t="s">
        <v>0</v>
      </c>
    </row>
    <row r="15" spans="1:9">
      <c r="B15" s="7"/>
      <c r="C15" s="7"/>
      <c r="D15" s="7"/>
      <c r="F15" s="41" t="s">
        <v>32</v>
      </c>
      <c r="G15" s="25">
        <v>106163</v>
      </c>
      <c r="H15" s="25">
        <v>13286</v>
      </c>
      <c r="I15" s="25">
        <v>119449</v>
      </c>
    </row>
    <row r="16" spans="1:9">
      <c r="B16" s="7"/>
      <c r="C16" s="7"/>
      <c r="D16" s="7"/>
      <c r="F16" s="41" t="s">
        <v>33</v>
      </c>
      <c r="G16" s="26">
        <v>88213</v>
      </c>
      <c r="H16" s="26">
        <v>14398</v>
      </c>
      <c r="I16" s="26">
        <v>102611</v>
      </c>
    </row>
    <row r="17" spans="2:9">
      <c r="B17" s="7"/>
      <c r="C17" s="7"/>
      <c r="D17" s="7"/>
      <c r="F17" s="42" t="s">
        <v>0</v>
      </c>
      <c r="G17" s="27">
        <v>194376</v>
      </c>
      <c r="H17" s="27">
        <v>27684</v>
      </c>
      <c r="I17" s="27">
        <v>222060</v>
      </c>
    </row>
    <row r="18" spans="2:9">
      <c r="B18" s="7"/>
      <c r="C18" s="7"/>
      <c r="D18" s="7"/>
    </row>
    <row r="19" spans="2:9">
      <c r="B19" s="7"/>
      <c r="C19" s="7"/>
      <c r="D19" s="7"/>
    </row>
    <row r="20" spans="2:9">
      <c r="B20" s="7"/>
      <c r="C20" s="7"/>
      <c r="D20" s="7"/>
    </row>
    <row r="21" spans="2:9">
      <c r="B21" s="7"/>
      <c r="C21" s="7"/>
      <c r="D21" s="7"/>
    </row>
    <row r="22" spans="2:9">
      <c r="B22" s="7"/>
      <c r="C22" s="7"/>
      <c r="D22" s="7"/>
    </row>
    <row r="23" spans="2:9">
      <c r="B23" s="7"/>
      <c r="C23" s="7"/>
      <c r="D23" s="7"/>
    </row>
    <row r="24" spans="2:9">
      <c r="B24" s="7"/>
      <c r="C24" s="7"/>
      <c r="D24" s="7"/>
    </row>
    <row r="25" spans="2:9">
      <c r="B25" s="7"/>
    </row>
  </sheetData>
  <mergeCells count="5">
    <mergeCell ref="A4:D4"/>
    <mergeCell ref="A6:A7"/>
    <mergeCell ref="B6:C6"/>
    <mergeCell ref="D6:D7"/>
    <mergeCell ref="A11:B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4E28B-1564-4E03-AC3C-E77158A8CEB1}">
  <sheetPr codeName="Sheet18">
    <tabColor theme="9"/>
  </sheetPr>
  <dimension ref="A1:F25"/>
  <sheetViews>
    <sheetView showGridLines="0" rightToLeft="1" view="pageBreakPreview" zoomScaleNormal="112" zoomScaleSheetLayoutView="100" workbookViewId="0">
      <selection activeCell="D10" sqref="D10"/>
    </sheetView>
  </sheetViews>
  <sheetFormatPr defaultColWidth="9" defaultRowHeight="19"/>
  <cols>
    <col min="1" max="1" width="22.81640625" style="35" customWidth="1"/>
    <col min="2" max="4" width="10.81640625" style="35" customWidth="1"/>
    <col min="5" max="5" width="9" style="35"/>
    <col min="6" max="6" width="11.36328125" style="35" customWidth="1"/>
    <col min="7" max="16384" width="9" style="35"/>
  </cols>
  <sheetData>
    <row r="1" spans="1:6" ht="21" customHeight="1"/>
    <row r="2" spans="1:6" ht="21" customHeight="1"/>
    <row r="3" spans="1:6" ht="21" customHeight="1"/>
    <row r="4" spans="1:6" s="37" customFormat="1" ht="44.15" customHeight="1">
      <c r="A4" s="73" t="s">
        <v>74</v>
      </c>
      <c r="B4" s="73"/>
      <c r="C4" s="73"/>
      <c r="D4" s="73"/>
    </row>
    <row r="5" spans="1:6" ht="21" customHeight="1">
      <c r="A5" s="38"/>
      <c r="B5" s="39"/>
      <c r="C5" s="39"/>
    </row>
    <row r="6" spans="1:6" ht="35" customHeight="1">
      <c r="A6" s="74" t="s">
        <v>29</v>
      </c>
      <c r="B6" s="76" t="s">
        <v>28</v>
      </c>
      <c r="C6" s="77"/>
      <c r="D6" s="78" t="s">
        <v>0</v>
      </c>
    </row>
    <row r="7" spans="1:6" ht="13.5" customHeight="1">
      <c r="A7" s="75"/>
      <c r="B7" s="40" t="s">
        <v>30</v>
      </c>
      <c r="C7" s="40" t="s">
        <v>31</v>
      </c>
      <c r="D7" s="79"/>
    </row>
    <row r="8" spans="1:6" ht="21" customHeight="1">
      <c r="A8" s="41" t="s">
        <v>32</v>
      </c>
      <c r="B8" s="31">
        <v>9.3291044716925757</v>
      </c>
      <c r="C8" s="31">
        <v>13.317741389020144</v>
      </c>
      <c r="D8" s="31">
        <v>22.64684586071272</v>
      </c>
    </row>
    <row r="9" spans="1:6" ht="21" customHeight="1">
      <c r="A9" s="41" t="s">
        <v>33</v>
      </c>
      <c r="B9" s="30">
        <v>6.2965506222613525</v>
      </c>
      <c r="C9" s="30">
        <v>7.8189181502243041</v>
      </c>
      <c r="D9" s="30">
        <v>14.115468772485658</v>
      </c>
    </row>
    <row r="10" spans="1:6" ht="21" customHeight="1">
      <c r="A10" s="42" t="s">
        <v>0</v>
      </c>
      <c r="B10" s="33">
        <v>15.625655093953929</v>
      </c>
      <c r="C10" s="33">
        <v>21.136659539244448</v>
      </c>
      <c r="D10" s="33">
        <v>36.7623146331984</v>
      </c>
    </row>
    <row r="11" spans="1:6" customFormat="1">
      <c r="A11" s="49" t="s">
        <v>36</v>
      </c>
      <c r="B11" s="49"/>
      <c r="F11" s="35"/>
    </row>
    <row r="12" spans="1:6">
      <c r="B12" s="7"/>
      <c r="C12" s="7"/>
      <c r="D12" s="7"/>
    </row>
    <row r="13" spans="1:6">
      <c r="B13" s="7"/>
      <c r="C13" s="7"/>
      <c r="D13" s="7"/>
    </row>
    <row r="14" spans="1:6">
      <c r="B14" s="7"/>
      <c r="C14" s="7"/>
      <c r="D14" s="7"/>
    </row>
    <row r="15" spans="1:6">
      <c r="B15" s="7"/>
      <c r="C15" s="7"/>
      <c r="D15" s="7"/>
    </row>
    <row r="16" spans="1:6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4">
    <mergeCell ref="A4:D4"/>
    <mergeCell ref="A6:A7"/>
    <mergeCell ref="B6:C6"/>
    <mergeCell ref="D6:D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F6A5D-12BD-49FD-BDCB-8C5C4A243306}">
  <sheetPr codeName="Sheet2">
    <tabColor theme="9"/>
  </sheetPr>
  <dimension ref="A1:J36"/>
  <sheetViews>
    <sheetView showGridLines="0" rightToLeft="1" view="pageBreakPreview" topLeftCell="A4" zoomScale="80" zoomScaleNormal="112" zoomScaleSheetLayoutView="80" workbookViewId="0">
      <selection activeCell="A4" sqref="A4:D4"/>
    </sheetView>
  </sheetViews>
  <sheetFormatPr defaultColWidth="9" defaultRowHeight="19"/>
  <cols>
    <col min="1" max="1" width="22.81640625" style="1" customWidth="1"/>
    <col min="2" max="4" width="10.81640625" style="1" customWidth="1"/>
    <col min="5" max="5" width="12.81640625" style="1" customWidth="1"/>
    <col min="6" max="6" width="8.6328125" style="1" customWidth="1"/>
    <col min="7" max="7" width="9" style="1" hidden="1" customWidth="1"/>
    <col min="8" max="16384" width="9" style="1"/>
  </cols>
  <sheetData>
    <row r="1" spans="1:10" ht="21" customHeight="1"/>
    <row r="2" spans="1:10" ht="21" customHeight="1"/>
    <row r="3" spans="1:10" ht="21" customHeight="1"/>
    <row r="4" spans="1:10" s="2" customFormat="1" ht="44.15" customHeight="1">
      <c r="A4" s="65" t="s">
        <v>84</v>
      </c>
      <c r="B4" s="65"/>
      <c r="C4" s="65"/>
      <c r="D4" s="65"/>
    </row>
    <row r="5" spans="1:10" ht="21" customHeight="1">
      <c r="A5" s="3"/>
      <c r="B5" s="4"/>
      <c r="C5" s="4"/>
    </row>
    <row r="6" spans="1:10" ht="23.25" customHeight="1">
      <c r="A6" s="21" t="s">
        <v>1</v>
      </c>
      <c r="B6" s="20" t="s">
        <v>34</v>
      </c>
      <c r="C6" s="20" t="s">
        <v>17</v>
      </c>
      <c r="D6" s="20" t="s">
        <v>0</v>
      </c>
    </row>
    <row r="7" spans="1:10" ht="21" customHeight="1">
      <c r="A7" s="5" t="s">
        <v>2</v>
      </c>
      <c r="B7" s="22">
        <v>65</v>
      </c>
      <c r="C7" s="22">
        <v>50</v>
      </c>
      <c r="D7" s="22">
        <f>C7+B7</f>
        <v>115</v>
      </c>
      <c r="I7" s="5" t="s">
        <v>13</v>
      </c>
      <c r="J7" s="1">
        <v>10</v>
      </c>
    </row>
    <row r="8" spans="1:10" ht="21" customHeight="1">
      <c r="A8" s="5" t="s">
        <v>3</v>
      </c>
      <c r="B8" s="23">
        <v>58</v>
      </c>
      <c r="C8" s="23">
        <v>41</v>
      </c>
      <c r="D8" s="22">
        <f t="shared" ref="D8:D19" si="0">C8+B8</f>
        <v>99</v>
      </c>
      <c r="I8" s="5" t="s">
        <v>10</v>
      </c>
      <c r="J8" s="1">
        <v>11</v>
      </c>
    </row>
    <row r="9" spans="1:10" ht="21" customHeight="1">
      <c r="A9" s="5" t="s">
        <v>4</v>
      </c>
      <c r="B9" s="22">
        <v>23</v>
      </c>
      <c r="C9" s="22">
        <v>10</v>
      </c>
      <c r="D9" s="22">
        <f t="shared" si="0"/>
        <v>33</v>
      </c>
      <c r="I9" s="5" t="s">
        <v>14</v>
      </c>
      <c r="J9" s="1">
        <v>15</v>
      </c>
    </row>
    <row r="10" spans="1:10" ht="21" customHeight="1">
      <c r="A10" s="5" t="s">
        <v>5</v>
      </c>
      <c r="B10" s="23">
        <v>21</v>
      </c>
      <c r="C10" s="23">
        <v>4</v>
      </c>
      <c r="D10" s="22">
        <f t="shared" si="0"/>
        <v>25</v>
      </c>
      <c r="I10" s="5" t="s">
        <v>8</v>
      </c>
      <c r="J10" s="1">
        <v>16</v>
      </c>
    </row>
    <row r="11" spans="1:10" ht="21" customHeight="1">
      <c r="A11" s="5" t="s">
        <v>6</v>
      </c>
      <c r="B11" s="22">
        <v>49</v>
      </c>
      <c r="C11" s="22">
        <v>38</v>
      </c>
      <c r="D11" s="22">
        <f t="shared" si="0"/>
        <v>87</v>
      </c>
      <c r="I11" s="5" t="s">
        <v>9</v>
      </c>
      <c r="J11" s="1">
        <v>17</v>
      </c>
    </row>
    <row r="12" spans="1:10" ht="21" customHeight="1">
      <c r="A12" s="5" t="s">
        <v>7</v>
      </c>
      <c r="B12" s="23">
        <v>32</v>
      </c>
      <c r="C12" s="23">
        <v>11</v>
      </c>
      <c r="D12" s="22">
        <f t="shared" si="0"/>
        <v>43</v>
      </c>
      <c r="I12" s="5" t="s">
        <v>12</v>
      </c>
      <c r="J12" s="1">
        <v>17</v>
      </c>
    </row>
    <row r="13" spans="1:10" ht="21" customHeight="1">
      <c r="A13" s="5" t="s">
        <v>8</v>
      </c>
      <c r="B13" s="22">
        <v>14</v>
      </c>
      <c r="C13" s="22">
        <v>2</v>
      </c>
      <c r="D13" s="22">
        <f t="shared" si="0"/>
        <v>16</v>
      </c>
      <c r="I13" s="5" t="s">
        <v>5</v>
      </c>
      <c r="J13" s="1">
        <v>25</v>
      </c>
    </row>
    <row r="14" spans="1:10" ht="21" customHeight="1">
      <c r="A14" s="5" t="s">
        <v>9</v>
      </c>
      <c r="B14" s="23">
        <v>14</v>
      </c>
      <c r="C14" s="23">
        <v>3</v>
      </c>
      <c r="D14" s="22">
        <f t="shared" si="0"/>
        <v>17</v>
      </c>
      <c r="I14" s="5" t="s">
        <v>11</v>
      </c>
      <c r="J14" s="1">
        <v>28</v>
      </c>
    </row>
    <row r="15" spans="1:10" ht="21" customHeight="1">
      <c r="A15" s="5" t="s">
        <v>10</v>
      </c>
      <c r="B15" s="22">
        <v>11</v>
      </c>
      <c r="C15" s="22">
        <v>0</v>
      </c>
      <c r="D15" s="22">
        <f t="shared" si="0"/>
        <v>11</v>
      </c>
      <c r="I15" s="5" t="s">
        <v>4</v>
      </c>
      <c r="J15" s="1">
        <v>33</v>
      </c>
    </row>
    <row r="16" spans="1:10" ht="21" customHeight="1">
      <c r="A16" s="5" t="s">
        <v>11</v>
      </c>
      <c r="B16" s="23">
        <v>25</v>
      </c>
      <c r="C16" s="23">
        <v>3</v>
      </c>
      <c r="D16" s="22">
        <f t="shared" si="0"/>
        <v>28</v>
      </c>
      <c r="I16" s="5" t="s">
        <v>7</v>
      </c>
      <c r="J16" s="1">
        <v>43</v>
      </c>
    </row>
    <row r="17" spans="1:10" ht="21" customHeight="1">
      <c r="A17" s="5" t="s">
        <v>12</v>
      </c>
      <c r="B17" s="22">
        <v>14</v>
      </c>
      <c r="C17" s="22">
        <v>3</v>
      </c>
      <c r="D17" s="22">
        <f t="shared" si="0"/>
        <v>17</v>
      </c>
      <c r="I17" s="5" t="s">
        <v>6</v>
      </c>
      <c r="J17" s="1">
        <v>87</v>
      </c>
    </row>
    <row r="18" spans="1:10" ht="21" customHeight="1">
      <c r="A18" s="5" t="s">
        <v>13</v>
      </c>
      <c r="B18" s="23">
        <v>10</v>
      </c>
      <c r="C18" s="23">
        <v>0</v>
      </c>
      <c r="D18" s="22">
        <f t="shared" si="0"/>
        <v>10</v>
      </c>
      <c r="I18" s="5" t="s">
        <v>3</v>
      </c>
      <c r="J18" s="1">
        <v>99</v>
      </c>
    </row>
    <row r="19" spans="1:10" ht="21" customHeight="1">
      <c r="A19" s="5" t="s">
        <v>14</v>
      </c>
      <c r="B19" s="22">
        <v>14</v>
      </c>
      <c r="C19" s="22">
        <v>1</v>
      </c>
      <c r="D19" s="22">
        <f t="shared" si="0"/>
        <v>15</v>
      </c>
      <c r="I19" s="5" t="s">
        <v>2</v>
      </c>
      <c r="J19" s="1">
        <v>115</v>
      </c>
    </row>
    <row r="20" spans="1:10" ht="21" customHeight="1">
      <c r="A20" s="6" t="s">
        <v>0</v>
      </c>
      <c r="B20" s="24">
        <v>350</v>
      </c>
      <c r="C20" s="24">
        <v>166</v>
      </c>
      <c r="D20" s="24">
        <v>516</v>
      </c>
    </row>
    <row r="21" spans="1:10" ht="21" customHeight="1">
      <c r="A21" s="64" t="s">
        <v>38</v>
      </c>
      <c r="B21" s="64"/>
      <c r="C21" s="64"/>
      <c r="D21" s="64"/>
    </row>
    <row r="22" spans="1:10">
      <c r="B22" s="7"/>
      <c r="C22" s="7"/>
      <c r="D22" s="7"/>
    </row>
    <row r="23" spans="1:10">
      <c r="B23" s="7"/>
      <c r="C23" s="7"/>
      <c r="D23" s="7"/>
    </row>
    <row r="24" spans="1:10">
      <c r="B24" s="7"/>
      <c r="C24" s="7"/>
      <c r="D24" s="7"/>
    </row>
    <row r="25" spans="1:10">
      <c r="B25" s="7"/>
      <c r="C25" s="7"/>
      <c r="D25" s="7"/>
    </row>
    <row r="26" spans="1:10">
      <c r="B26" s="7"/>
      <c r="C26" s="7"/>
      <c r="D26" s="7"/>
    </row>
    <row r="27" spans="1:10">
      <c r="B27" s="7"/>
      <c r="C27" s="7"/>
      <c r="D27" s="7"/>
    </row>
    <row r="28" spans="1:10">
      <c r="B28" s="7"/>
      <c r="C28" s="7"/>
      <c r="D28" s="7"/>
    </row>
    <row r="29" spans="1:10">
      <c r="B29" s="7"/>
      <c r="C29" s="7"/>
      <c r="D29" s="7"/>
    </row>
    <row r="30" spans="1:10">
      <c r="B30" s="7"/>
      <c r="C30" s="7"/>
      <c r="D30" s="7"/>
    </row>
    <row r="31" spans="1:10">
      <c r="B31" s="7"/>
      <c r="C31" s="7"/>
      <c r="D31" s="7"/>
    </row>
    <row r="32" spans="1:10">
      <c r="B32" s="7"/>
      <c r="C32" s="7"/>
      <c r="D32" s="7"/>
    </row>
    <row r="33" spans="2:4">
      <c r="B33" s="7"/>
      <c r="C33" s="7"/>
      <c r="D33" s="7"/>
    </row>
    <row r="34" spans="2:4">
      <c r="B34" s="7"/>
      <c r="C34" s="7"/>
      <c r="D34" s="7"/>
    </row>
    <row r="35" spans="2:4">
      <c r="B35" s="7"/>
      <c r="C35" s="7"/>
      <c r="D35" s="7"/>
    </row>
    <row r="36" spans="2:4">
      <c r="B36" s="7"/>
    </row>
  </sheetData>
  <sortState xmlns:xlrd2="http://schemas.microsoft.com/office/spreadsheetml/2017/richdata2" ref="I7:J19">
    <sortCondition ref="J7:J19"/>
  </sortState>
  <mergeCells count="2">
    <mergeCell ref="A21:D21"/>
    <mergeCell ref="A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66BFB-51F4-4D65-AB2A-DBAA8694523F}">
  <sheetPr codeName="Sheet19">
    <tabColor theme="9"/>
  </sheetPr>
  <dimension ref="A1:F25"/>
  <sheetViews>
    <sheetView showGridLines="0" rightToLeft="1" view="pageBreakPreview" zoomScaleNormal="112" zoomScaleSheetLayoutView="100" workbookViewId="0">
      <selection activeCell="D15" sqref="D15"/>
    </sheetView>
  </sheetViews>
  <sheetFormatPr defaultColWidth="9" defaultRowHeight="19"/>
  <cols>
    <col min="1" max="1" width="22.81640625" style="35" customWidth="1"/>
    <col min="2" max="4" width="10.81640625" style="35" customWidth="1"/>
    <col min="5" max="5" width="9" style="35"/>
    <col min="6" max="6" width="11.36328125" style="35" customWidth="1"/>
    <col min="7" max="16384" width="9" style="35"/>
  </cols>
  <sheetData>
    <row r="1" spans="1:6" ht="21" customHeight="1"/>
    <row r="2" spans="1:6" ht="21" customHeight="1"/>
    <row r="3" spans="1:6" ht="21" customHeight="1"/>
    <row r="4" spans="1:6" s="37" customFormat="1" ht="44.15" customHeight="1">
      <c r="A4" s="73" t="s">
        <v>75</v>
      </c>
      <c r="B4" s="73"/>
      <c r="C4" s="73"/>
      <c r="D4" s="73"/>
    </row>
    <row r="5" spans="1:6" ht="21" customHeight="1">
      <c r="A5" s="38"/>
      <c r="B5" s="39"/>
      <c r="C5" s="39"/>
    </row>
    <row r="6" spans="1:6" ht="35" customHeight="1">
      <c r="A6" s="74" t="s">
        <v>29</v>
      </c>
      <c r="B6" s="76" t="s">
        <v>28</v>
      </c>
      <c r="C6" s="77"/>
      <c r="D6" s="78" t="s">
        <v>0</v>
      </c>
    </row>
    <row r="7" spans="1:6" ht="13.5" customHeight="1">
      <c r="A7" s="75"/>
      <c r="B7" s="40" t="s">
        <v>30</v>
      </c>
      <c r="C7" s="40" t="s">
        <v>31</v>
      </c>
      <c r="D7" s="79"/>
    </row>
    <row r="8" spans="1:6" ht="21" customHeight="1">
      <c r="A8" s="41" t="s">
        <v>32</v>
      </c>
      <c r="B8" s="31">
        <v>2.9739140879335806</v>
      </c>
      <c r="C8" s="31">
        <v>2.3019647436224302</v>
      </c>
      <c r="D8" s="31">
        <v>5.2758788315560103</v>
      </c>
    </row>
    <row r="9" spans="1:6" ht="21" customHeight="1">
      <c r="A9" s="41" t="s">
        <v>33</v>
      </c>
      <c r="B9" s="30">
        <v>2.5778832349205163</v>
      </c>
      <c r="C9" s="30">
        <v>1.7073518963588958</v>
      </c>
      <c r="D9" s="30">
        <v>4.2852351312794115</v>
      </c>
    </row>
    <row r="10" spans="1:6" ht="21" customHeight="1">
      <c r="A10" s="42" t="s">
        <v>0</v>
      </c>
      <c r="B10" s="33">
        <v>5.5517973228540969</v>
      </c>
      <c r="C10" s="33">
        <v>4.0093166399813258</v>
      </c>
      <c r="D10" s="33">
        <v>9.5611139628354227</v>
      </c>
    </row>
    <row r="11" spans="1:6" customFormat="1">
      <c r="A11" s="49" t="s">
        <v>36</v>
      </c>
      <c r="B11" s="49"/>
      <c r="F11" s="35"/>
    </row>
    <row r="12" spans="1:6">
      <c r="B12" s="7"/>
      <c r="C12" s="7"/>
      <c r="D12" s="7"/>
    </row>
    <row r="13" spans="1:6">
      <c r="B13" s="7"/>
      <c r="C13" s="7"/>
      <c r="D13" s="7"/>
    </row>
    <row r="14" spans="1:6">
      <c r="B14" s="7"/>
      <c r="C14" s="7"/>
      <c r="D14" s="7"/>
    </row>
    <row r="15" spans="1:6">
      <c r="B15" s="7"/>
      <c r="C15" s="7"/>
      <c r="D15" s="7"/>
    </row>
    <row r="16" spans="1:6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4">
    <mergeCell ref="A4:D4"/>
    <mergeCell ref="A6:A7"/>
    <mergeCell ref="B6:C6"/>
    <mergeCell ref="D6:D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AD4E2-7A07-4138-96D8-6BA89E6E408B}">
  <sheetPr codeName="Sheet20">
    <tabColor theme="9"/>
  </sheetPr>
  <dimension ref="A1:F25"/>
  <sheetViews>
    <sheetView showGridLines="0" rightToLeft="1" view="pageBreakPreview" zoomScaleNormal="112" zoomScaleSheetLayoutView="100" workbookViewId="0">
      <selection activeCell="C13" sqref="C13"/>
    </sheetView>
  </sheetViews>
  <sheetFormatPr defaultColWidth="9" defaultRowHeight="19"/>
  <cols>
    <col min="1" max="1" width="22.81640625" style="35" customWidth="1"/>
    <col min="2" max="4" width="10.81640625" style="35" customWidth="1"/>
    <col min="5" max="5" width="9" style="35"/>
    <col min="6" max="6" width="11.36328125" style="35" customWidth="1"/>
    <col min="7" max="16384" width="9" style="35"/>
  </cols>
  <sheetData>
    <row r="1" spans="1:6" ht="21" customHeight="1"/>
    <row r="2" spans="1:6" ht="21" customHeight="1"/>
    <row r="3" spans="1:6" ht="21" customHeight="1"/>
    <row r="4" spans="1:6" s="37" customFormat="1" ht="44.15" customHeight="1">
      <c r="A4" s="73" t="s">
        <v>82</v>
      </c>
      <c r="B4" s="73"/>
      <c r="C4" s="73"/>
      <c r="D4" s="73"/>
    </row>
    <row r="5" spans="1:6" ht="21" customHeight="1">
      <c r="A5" s="38"/>
      <c r="B5" s="39"/>
      <c r="C5" s="39"/>
    </row>
    <row r="6" spans="1:6" ht="35" customHeight="1">
      <c r="A6" s="74" t="s">
        <v>29</v>
      </c>
      <c r="B6" s="76" t="s">
        <v>28</v>
      </c>
      <c r="C6" s="77"/>
      <c r="D6" s="78" t="s">
        <v>0</v>
      </c>
    </row>
    <row r="7" spans="1:6" ht="13.5" customHeight="1">
      <c r="A7" s="75"/>
      <c r="B7" s="40" t="s">
        <v>30</v>
      </c>
      <c r="C7" s="40" t="s">
        <v>31</v>
      </c>
      <c r="D7" s="79"/>
    </row>
    <row r="8" spans="1:6" ht="21" customHeight="1">
      <c r="A8" s="41" t="s">
        <v>32</v>
      </c>
      <c r="B8" s="31">
        <v>12.303018559626155</v>
      </c>
      <c r="C8" s="31">
        <v>15.619706132642575</v>
      </c>
      <c r="D8" s="31">
        <v>27.922724692268726</v>
      </c>
      <c r="F8" s="43"/>
    </row>
    <row r="9" spans="1:6" ht="21" customHeight="1">
      <c r="A9" s="41" t="s">
        <v>33</v>
      </c>
      <c r="B9" s="30">
        <v>8.8744338571818684</v>
      </c>
      <c r="C9" s="30">
        <v>9.5262700465831998</v>
      </c>
      <c r="D9" s="30">
        <v>18.40070390376507</v>
      </c>
      <c r="F9" s="43"/>
    </row>
    <row r="10" spans="1:6" ht="21" customHeight="1">
      <c r="A10" s="42" t="s">
        <v>0</v>
      </c>
      <c r="B10" s="33">
        <v>21.177452416808023</v>
      </c>
      <c r="C10" s="33">
        <v>25.145976179225773</v>
      </c>
      <c r="D10" s="33">
        <v>46.3234285960338</v>
      </c>
      <c r="F10" s="43"/>
    </row>
    <row r="11" spans="1:6" customFormat="1" ht="14.5">
      <c r="A11" s="49" t="s">
        <v>36</v>
      </c>
      <c r="B11" s="49"/>
    </row>
    <row r="12" spans="1:6">
      <c r="B12" s="7"/>
      <c r="C12" s="7"/>
      <c r="D12" s="7"/>
    </row>
    <row r="13" spans="1:6">
      <c r="B13" s="7"/>
      <c r="C13" s="7"/>
      <c r="D13" s="7"/>
    </row>
    <row r="14" spans="1:6">
      <c r="B14" s="7"/>
      <c r="C14" s="7"/>
      <c r="D14" s="7"/>
    </row>
    <row r="15" spans="1:6">
      <c r="B15" s="7"/>
      <c r="C15" s="7"/>
      <c r="D15" s="7"/>
    </row>
    <row r="16" spans="1:6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4">
    <mergeCell ref="A4:D4"/>
    <mergeCell ref="A6:A7"/>
    <mergeCell ref="B6:C6"/>
    <mergeCell ref="D6:D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4A5C5-08A8-484C-BD72-08230971CAED}">
  <sheetPr codeName="Sheet21">
    <tabColor theme="9"/>
  </sheetPr>
  <dimension ref="A1:F25"/>
  <sheetViews>
    <sheetView showGridLines="0" rightToLeft="1" view="pageBreakPreview" zoomScaleNormal="112" zoomScaleSheetLayoutView="100" workbookViewId="0">
      <selection activeCell="K16" sqref="K16"/>
    </sheetView>
  </sheetViews>
  <sheetFormatPr defaultColWidth="9" defaultRowHeight="19"/>
  <cols>
    <col min="1" max="1" width="22.81640625" style="35" customWidth="1"/>
    <col min="2" max="4" width="10.81640625" style="35" customWidth="1"/>
    <col min="5" max="5" width="9" style="35"/>
    <col min="6" max="6" width="11.36328125" style="35" customWidth="1"/>
    <col min="7" max="16384" width="9" style="35"/>
  </cols>
  <sheetData>
    <row r="1" spans="1:6" ht="21" customHeight="1"/>
    <row r="2" spans="1:6" ht="21" customHeight="1"/>
    <row r="3" spans="1:6" ht="21" customHeight="1"/>
    <row r="4" spans="1:6" s="37" customFormat="1" ht="44.15" customHeight="1">
      <c r="A4" s="73" t="s">
        <v>78</v>
      </c>
      <c r="B4" s="73"/>
      <c r="C4" s="73"/>
      <c r="D4" s="73"/>
    </row>
    <row r="5" spans="1:6" ht="21" customHeight="1">
      <c r="A5" s="38"/>
      <c r="B5" s="39"/>
      <c r="C5" s="39"/>
    </row>
    <row r="6" spans="1:6" ht="35" customHeight="1">
      <c r="A6" s="74" t="s">
        <v>29</v>
      </c>
      <c r="B6" s="76" t="s">
        <v>28</v>
      </c>
      <c r="C6" s="77"/>
      <c r="D6" s="78" t="s">
        <v>0</v>
      </c>
    </row>
    <row r="7" spans="1:6" ht="13.5" customHeight="1">
      <c r="A7" s="75"/>
      <c r="B7" s="40" t="s">
        <v>30</v>
      </c>
      <c r="C7" s="40" t="s">
        <v>31</v>
      </c>
      <c r="D7" s="79"/>
    </row>
    <row r="8" spans="1:6" ht="21" customHeight="1">
      <c r="A8" s="41" t="s">
        <v>32</v>
      </c>
      <c r="B8" s="31">
        <v>13.321990647099684</v>
      </c>
      <c r="C8" s="31">
        <v>4.8532192945778334</v>
      </c>
      <c r="D8" s="31">
        <v>18.175209941677515</v>
      </c>
    </row>
    <row r="9" spans="1:6" ht="21" customHeight="1">
      <c r="A9" s="41" t="s">
        <v>33</v>
      </c>
      <c r="B9" s="30">
        <v>16.74717594308034</v>
      </c>
      <c r="C9" s="30">
        <v>34.010778384760684</v>
      </c>
      <c r="D9" s="30">
        <v>50.757954327841027</v>
      </c>
    </row>
    <row r="10" spans="1:6" ht="21" customHeight="1">
      <c r="A10" s="42" t="s">
        <v>0</v>
      </c>
      <c r="B10" s="33">
        <v>30.069166590180021</v>
      </c>
      <c r="C10" s="33">
        <v>38.863997679338517</v>
      </c>
      <c r="D10" s="33">
        <v>68.933164269518542</v>
      </c>
    </row>
    <row r="11" spans="1:6" customFormat="1">
      <c r="A11" s="49" t="s">
        <v>36</v>
      </c>
      <c r="B11" s="49"/>
      <c r="F11" s="35"/>
    </row>
    <row r="12" spans="1:6">
      <c r="B12" s="7"/>
      <c r="C12" s="7"/>
      <c r="D12" s="7"/>
    </row>
    <row r="13" spans="1:6">
      <c r="B13" s="7"/>
      <c r="C13" s="7"/>
      <c r="D13" s="7"/>
    </row>
    <row r="14" spans="1:6">
      <c r="B14" s="7"/>
      <c r="C14" s="7"/>
      <c r="D14" s="7"/>
    </row>
    <row r="15" spans="1:6">
      <c r="B15" s="7"/>
      <c r="C15" s="7"/>
      <c r="D15" s="7"/>
    </row>
    <row r="16" spans="1:6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4">
    <mergeCell ref="A4:D4"/>
    <mergeCell ref="A6:A7"/>
    <mergeCell ref="B6:C6"/>
    <mergeCell ref="D6:D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EFE46-A327-458F-98C8-DAEF75D6C77F}">
  <sheetPr codeName="Sheet22">
    <tabColor theme="9"/>
  </sheetPr>
  <dimension ref="A1:F25"/>
  <sheetViews>
    <sheetView showGridLines="0" rightToLeft="1" view="pageBreakPreview" zoomScaleNormal="112" zoomScaleSheetLayoutView="100" workbookViewId="0">
      <selection activeCell="C15" sqref="C15"/>
    </sheetView>
  </sheetViews>
  <sheetFormatPr defaultColWidth="9" defaultRowHeight="19"/>
  <cols>
    <col min="1" max="1" width="22.81640625" style="35" customWidth="1"/>
    <col min="2" max="4" width="10.81640625" style="35" customWidth="1"/>
    <col min="5" max="5" width="9" style="35"/>
    <col min="6" max="6" width="11.36328125" style="35" customWidth="1"/>
    <col min="7" max="16384" width="9" style="35"/>
  </cols>
  <sheetData>
    <row r="1" spans="1:6" ht="21" customHeight="1"/>
    <row r="2" spans="1:6" ht="21" customHeight="1"/>
    <row r="3" spans="1:6" ht="21" customHeight="1"/>
    <row r="4" spans="1:6" s="37" customFormat="1" ht="44.15" customHeight="1">
      <c r="A4" s="73" t="s">
        <v>77</v>
      </c>
      <c r="B4" s="73"/>
      <c r="C4" s="73"/>
      <c r="D4" s="73"/>
    </row>
    <row r="5" spans="1:6" ht="21" customHeight="1">
      <c r="A5" s="38"/>
      <c r="B5" s="39"/>
      <c r="C5" s="39"/>
    </row>
    <row r="6" spans="1:6" ht="35" customHeight="1">
      <c r="A6" s="74" t="s">
        <v>29</v>
      </c>
      <c r="B6" s="76" t="s">
        <v>28</v>
      </c>
      <c r="C6" s="77"/>
      <c r="D6" s="78" t="s">
        <v>0</v>
      </c>
    </row>
    <row r="7" spans="1:6" ht="13.5" customHeight="1">
      <c r="A7" s="75"/>
      <c r="B7" s="40" t="s">
        <v>30</v>
      </c>
      <c r="C7" s="40" t="s">
        <v>31</v>
      </c>
      <c r="D7" s="79"/>
    </row>
    <row r="8" spans="1:6" ht="21" customHeight="1">
      <c r="A8" s="41" t="s">
        <v>32</v>
      </c>
      <c r="B8" s="31">
        <v>13.321990647099684</v>
      </c>
      <c r="C8" s="31">
        <v>4.8532192945778334</v>
      </c>
      <c r="D8" s="31">
        <v>18.175209941677515</v>
      </c>
    </row>
    <row r="9" spans="1:6" ht="21" customHeight="1">
      <c r="A9" s="41" t="s">
        <v>33</v>
      </c>
      <c r="B9" s="30">
        <v>17.234707486739481</v>
      </c>
      <c r="C9" s="30">
        <v>35.262326531120998</v>
      </c>
      <c r="D9" s="30">
        <v>52.497034017860486</v>
      </c>
    </row>
    <row r="10" spans="1:6" ht="21" customHeight="1">
      <c r="A10" s="42" t="s">
        <v>0</v>
      </c>
      <c r="B10" s="33">
        <v>30.556698133839166</v>
      </c>
      <c r="C10" s="33">
        <v>40.115545825698838</v>
      </c>
      <c r="D10" s="33">
        <v>70.672243959537994</v>
      </c>
    </row>
    <row r="11" spans="1:6" customFormat="1">
      <c r="A11" s="49" t="s">
        <v>36</v>
      </c>
      <c r="B11" s="49"/>
      <c r="F11" s="35"/>
    </row>
    <row r="12" spans="1:6">
      <c r="B12" s="7"/>
      <c r="C12" s="7"/>
      <c r="D12" s="7"/>
    </row>
    <row r="13" spans="1:6">
      <c r="B13" s="7"/>
      <c r="C13" s="7"/>
      <c r="D13" s="7"/>
    </row>
    <row r="14" spans="1:6">
      <c r="B14" s="7"/>
      <c r="C14" s="7"/>
      <c r="D14" s="7"/>
    </row>
    <row r="15" spans="1:6">
      <c r="B15" s="7"/>
      <c r="C15" s="7"/>
      <c r="D15" s="7"/>
    </row>
    <row r="16" spans="1:6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4">
    <mergeCell ref="A4:D4"/>
    <mergeCell ref="A6:A7"/>
    <mergeCell ref="B6:C6"/>
    <mergeCell ref="D6:D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786BA-4FDB-47CE-84D2-468848720FDB}">
  <sheetPr codeName="Sheet23">
    <tabColor theme="9"/>
  </sheetPr>
  <dimension ref="A1:F25"/>
  <sheetViews>
    <sheetView showGridLines="0" rightToLeft="1" view="pageBreakPreview" zoomScaleNormal="112" zoomScaleSheetLayoutView="100" workbookViewId="0">
      <selection activeCell="D13" sqref="D13"/>
    </sheetView>
  </sheetViews>
  <sheetFormatPr defaultColWidth="9" defaultRowHeight="19"/>
  <cols>
    <col min="1" max="1" width="22.81640625" style="35" customWidth="1"/>
    <col min="2" max="4" width="10.81640625" style="35" customWidth="1"/>
    <col min="5" max="16384" width="9" style="35"/>
  </cols>
  <sheetData>
    <row r="1" spans="1:6" ht="21" customHeight="1"/>
    <row r="2" spans="1:6" ht="21" customHeight="1"/>
    <row r="3" spans="1:6" ht="21" customHeight="1"/>
    <row r="4" spans="1:6" s="37" customFormat="1" ht="44.15" customHeight="1">
      <c r="A4" s="73" t="s">
        <v>79</v>
      </c>
      <c r="B4" s="73"/>
      <c r="C4" s="73"/>
      <c r="D4" s="73"/>
    </row>
    <row r="5" spans="1:6" ht="21" customHeight="1">
      <c r="A5" s="38"/>
      <c r="B5" s="39"/>
      <c r="C5" s="39"/>
    </row>
    <row r="6" spans="1:6" ht="35" customHeight="1">
      <c r="A6" s="74" t="s">
        <v>29</v>
      </c>
      <c r="B6" s="76" t="s">
        <v>28</v>
      </c>
      <c r="C6" s="77"/>
      <c r="D6" s="78" t="s">
        <v>0</v>
      </c>
    </row>
    <row r="7" spans="1:6" ht="13.5" customHeight="1">
      <c r="A7" s="75"/>
      <c r="B7" s="40" t="s">
        <v>30</v>
      </c>
      <c r="C7" s="40" t="s">
        <v>31</v>
      </c>
      <c r="D7" s="79"/>
    </row>
    <row r="8" spans="1:6" ht="21" customHeight="1">
      <c r="A8" s="41" t="s">
        <v>32</v>
      </c>
      <c r="B8" s="81" t="s">
        <v>40</v>
      </c>
      <c r="C8" s="82"/>
      <c r="D8" s="83"/>
    </row>
    <row r="9" spans="1:6" ht="21" customHeight="1">
      <c r="A9" s="41" t="s">
        <v>33</v>
      </c>
      <c r="B9" s="30">
        <v>0.48753154365914375</v>
      </c>
      <c r="C9" s="30">
        <v>1.2515481463603122</v>
      </c>
      <c r="D9" s="30">
        <v>1.7390796900194561</v>
      </c>
    </row>
    <row r="10" spans="1:6" ht="21" customHeight="1">
      <c r="A10" s="42" t="s">
        <v>0</v>
      </c>
      <c r="B10" s="33">
        <v>0.48753154365914375</v>
      </c>
      <c r="C10" s="33">
        <v>1.2515481463603122</v>
      </c>
      <c r="D10" s="33">
        <v>1.7390796900194561</v>
      </c>
    </row>
    <row r="11" spans="1:6" customFormat="1">
      <c r="A11" s="49" t="s">
        <v>36</v>
      </c>
      <c r="B11" s="49"/>
      <c r="F11" s="35"/>
    </row>
    <row r="12" spans="1:6">
      <c r="B12" s="7"/>
      <c r="C12" s="7"/>
      <c r="D12" s="7"/>
    </row>
    <row r="13" spans="1:6">
      <c r="B13" s="7"/>
      <c r="C13" s="7"/>
      <c r="D13" s="7"/>
    </row>
    <row r="14" spans="1:6">
      <c r="B14" s="7"/>
      <c r="C14" s="7"/>
      <c r="D14" s="7"/>
    </row>
    <row r="15" spans="1:6">
      <c r="B15" s="7"/>
      <c r="C15" s="7"/>
      <c r="D15" s="7"/>
    </row>
    <row r="16" spans="1:6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5">
    <mergeCell ref="A4:D4"/>
    <mergeCell ref="A6:A7"/>
    <mergeCell ref="B6:C6"/>
    <mergeCell ref="D6:D7"/>
    <mergeCell ref="B8:D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F6E1F-2CF1-4044-87EB-8544F60DA194}">
  <sheetPr codeName="Sheet24">
    <tabColor theme="9"/>
  </sheetPr>
  <dimension ref="A1:F25"/>
  <sheetViews>
    <sheetView showGridLines="0" rightToLeft="1" view="pageBreakPreview" zoomScaleNormal="112" zoomScaleSheetLayoutView="100" workbookViewId="0">
      <selection activeCell="D14" sqref="D14"/>
    </sheetView>
  </sheetViews>
  <sheetFormatPr defaultColWidth="9" defaultRowHeight="19"/>
  <cols>
    <col min="1" max="1" width="22.81640625" style="35" customWidth="1"/>
    <col min="2" max="4" width="10.81640625" style="35" customWidth="1"/>
    <col min="5" max="5" width="9" style="35"/>
    <col min="6" max="6" width="12.36328125" style="35" bestFit="1" customWidth="1"/>
    <col min="7" max="16384" width="9" style="35"/>
  </cols>
  <sheetData>
    <row r="1" spans="1:6" ht="21" customHeight="1"/>
    <row r="2" spans="1:6" ht="21" customHeight="1"/>
    <row r="3" spans="1:6" ht="21" customHeight="1"/>
    <row r="4" spans="1:6" s="37" customFormat="1" ht="44.15" customHeight="1">
      <c r="A4" s="73" t="s">
        <v>80</v>
      </c>
      <c r="B4" s="73"/>
      <c r="C4" s="73"/>
      <c r="D4" s="73"/>
    </row>
    <row r="5" spans="1:6" ht="21" customHeight="1">
      <c r="A5" s="38"/>
      <c r="B5" s="39"/>
      <c r="C5" s="39"/>
    </row>
    <row r="6" spans="1:6" ht="35" customHeight="1">
      <c r="A6" s="74" t="s">
        <v>29</v>
      </c>
      <c r="B6" s="76" t="s">
        <v>28</v>
      </c>
      <c r="C6" s="77"/>
      <c r="D6" s="78" t="s">
        <v>0</v>
      </c>
    </row>
    <row r="7" spans="1:6" ht="13.5" customHeight="1">
      <c r="A7" s="75"/>
      <c r="B7" s="40" t="s">
        <v>30</v>
      </c>
      <c r="C7" s="40" t="s">
        <v>31</v>
      </c>
      <c r="D7" s="79"/>
    </row>
    <row r="8" spans="1:6" ht="21" customHeight="1">
      <c r="A8" s="41" t="s">
        <v>32</v>
      </c>
      <c r="B8" s="31">
        <v>3.2702290180134548</v>
      </c>
      <c r="C8" s="31">
        <v>6.3030661513166466</v>
      </c>
      <c r="D8" s="31">
        <v>9.5732951693301018</v>
      </c>
    </row>
    <row r="9" spans="1:6" ht="21" customHeight="1">
      <c r="A9" s="41" t="s">
        <v>33</v>
      </c>
      <c r="B9" s="30">
        <v>3.0421855010781784</v>
      </c>
      <c r="C9" s="30">
        <v>0.6580684345846548</v>
      </c>
      <c r="D9" s="30">
        <v>3.700253935662833</v>
      </c>
    </row>
    <row r="10" spans="1:6" ht="21" customHeight="1">
      <c r="A10" s="42" t="s">
        <v>0</v>
      </c>
      <c r="B10" s="33">
        <v>6.3124145190916332</v>
      </c>
      <c r="C10" s="33">
        <v>6.9611345859013012</v>
      </c>
      <c r="D10" s="33">
        <v>13.273549104992936</v>
      </c>
    </row>
    <row r="11" spans="1:6" customFormat="1">
      <c r="A11" s="49" t="s">
        <v>36</v>
      </c>
      <c r="B11" s="49"/>
      <c r="F11" s="35"/>
    </row>
    <row r="12" spans="1:6">
      <c r="B12" s="7"/>
      <c r="C12" s="7"/>
      <c r="D12" s="7"/>
    </row>
    <row r="13" spans="1:6">
      <c r="B13" s="7"/>
      <c r="C13" s="7"/>
      <c r="D13" s="7"/>
    </row>
    <row r="14" spans="1:6">
      <c r="B14" s="7"/>
      <c r="C14" s="7"/>
      <c r="D14" s="7"/>
    </row>
    <row r="15" spans="1:6">
      <c r="B15" s="7"/>
      <c r="C15" s="7"/>
      <c r="D15" s="7"/>
    </row>
    <row r="16" spans="1:6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4">
    <mergeCell ref="A4:D4"/>
    <mergeCell ref="A6:A7"/>
    <mergeCell ref="B6:C6"/>
    <mergeCell ref="D6:D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56DD0-1ED0-434F-9BE3-B559228AB0B6}">
  <sheetPr codeName="Sheet25">
    <tabColor theme="9"/>
  </sheetPr>
  <dimension ref="A1:D25"/>
  <sheetViews>
    <sheetView showGridLines="0" rightToLeft="1" view="pageBreakPreview" zoomScaleNormal="112" zoomScaleSheetLayoutView="100" workbookViewId="0">
      <selection activeCell="D15" sqref="D15"/>
    </sheetView>
  </sheetViews>
  <sheetFormatPr defaultColWidth="9" defaultRowHeight="19"/>
  <cols>
    <col min="1" max="1" width="22.81640625" style="35" customWidth="1"/>
    <col min="2" max="4" width="10.81640625" style="35" customWidth="1"/>
    <col min="5" max="16384" width="9" style="35"/>
  </cols>
  <sheetData>
    <row r="1" spans="1:4" ht="21" customHeight="1"/>
    <row r="2" spans="1:4" ht="21" customHeight="1"/>
    <row r="3" spans="1:4" ht="21" customHeight="1"/>
    <row r="4" spans="1:4" s="37" customFormat="1" ht="44.15" customHeight="1">
      <c r="A4" s="73" t="s">
        <v>81</v>
      </c>
      <c r="B4" s="73"/>
      <c r="C4" s="73"/>
      <c r="D4" s="73"/>
    </row>
    <row r="5" spans="1:4" ht="21" customHeight="1">
      <c r="A5" s="38"/>
      <c r="B5" s="39"/>
      <c r="C5" s="39"/>
    </row>
    <row r="6" spans="1:4" ht="35" customHeight="1">
      <c r="A6" s="74" t="s">
        <v>29</v>
      </c>
      <c r="B6" s="76" t="s">
        <v>28</v>
      </c>
      <c r="C6" s="77"/>
      <c r="D6" s="78" t="s">
        <v>0</v>
      </c>
    </row>
    <row r="7" spans="1:4" ht="13.5" customHeight="1">
      <c r="A7" s="75"/>
      <c r="B7" s="40" t="s">
        <v>30</v>
      </c>
      <c r="C7" s="40" t="s">
        <v>31</v>
      </c>
      <c r="D7" s="79"/>
    </row>
    <row r="8" spans="1:4" ht="21" customHeight="1">
      <c r="A8" s="41" t="s">
        <v>32</v>
      </c>
      <c r="B8" s="31">
        <v>30.074265699875468</v>
      </c>
      <c r="C8" s="31">
        <v>3.7637095229839534</v>
      </c>
      <c r="D8" s="31">
        <v>33.837975222859427</v>
      </c>
    </row>
    <row r="9" spans="1:4" ht="21" customHeight="1">
      <c r="A9" s="41" t="s">
        <v>33</v>
      </c>
      <c r="B9" s="30">
        <v>24.989320198026757</v>
      </c>
      <c r="C9" s="30">
        <v>4.0787211886138017</v>
      </c>
      <c r="D9" s="30">
        <v>29.068041386640559</v>
      </c>
    </row>
    <row r="10" spans="1:4" ht="21" customHeight="1">
      <c r="A10" s="42" t="s">
        <v>0</v>
      </c>
      <c r="B10" s="33">
        <v>55.063585897902229</v>
      </c>
      <c r="C10" s="33">
        <v>7.8424307115977543</v>
      </c>
      <c r="D10" s="33">
        <v>62.906016609499986</v>
      </c>
    </row>
    <row r="11" spans="1:4" customFormat="1" ht="14.5">
      <c r="A11" s="49" t="s">
        <v>36</v>
      </c>
      <c r="B11" s="49"/>
    </row>
    <row r="12" spans="1:4">
      <c r="B12" s="7"/>
      <c r="C12" s="7"/>
      <c r="D12" s="7"/>
    </row>
    <row r="13" spans="1:4">
      <c r="B13" s="7"/>
      <c r="C13" s="7"/>
      <c r="D13" s="7"/>
    </row>
    <row r="14" spans="1:4">
      <c r="B14" s="7"/>
      <c r="C14" s="7"/>
      <c r="D14" s="7"/>
    </row>
    <row r="15" spans="1:4">
      <c r="B15" s="7"/>
      <c r="C15" s="7"/>
      <c r="D15" s="7"/>
    </row>
    <row r="16" spans="1:4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4">
    <mergeCell ref="A4:D4"/>
    <mergeCell ref="A6:A7"/>
    <mergeCell ref="B6:C6"/>
    <mergeCell ref="D6:D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3D493-63B0-4CFF-B7E3-0767ABBAA6E9}">
  <sheetPr codeName="Sheet26">
    <tabColor theme="9"/>
  </sheetPr>
  <dimension ref="A1:G25"/>
  <sheetViews>
    <sheetView showGridLines="0" rightToLeft="1" view="pageBreakPreview" zoomScaleNormal="112" zoomScaleSheetLayoutView="100" workbookViewId="0">
      <selection activeCell="A4" sqref="A4:D4"/>
    </sheetView>
  </sheetViews>
  <sheetFormatPr defaultColWidth="9" defaultRowHeight="19"/>
  <cols>
    <col min="1" max="1" width="22.81640625" style="35" customWidth="1"/>
    <col min="2" max="4" width="10.81640625" style="35" customWidth="1"/>
    <col min="5" max="16384" width="9" style="35"/>
  </cols>
  <sheetData>
    <row r="1" spans="1:7" ht="21" customHeight="1"/>
    <row r="2" spans="1:7" ht="21" customHeight="1"/>
    <row r="3" spans="1:7" ht="21" customHeight="1"/>
    <row r="4" spans="1:7" s="37" customFormat="1" ht="44.15" customHeight="1">
      <c r="A4" s="73" t="s">
        <v>43</v>
      </c>
      <c r="B4" s="73"/>
      <c r="C4" s="73"/>
      <c r="D4" s="73"/>
    </row>
    <row r="5" spans="1:7" ht="21" customHeight="1">
      <c r="A5" s="38"/>
      <c r="B5" s="39"/>
      <c r="C5" s="39"/>
    </row>
    <row r="6" spans="1:7" ht="35" customHeight="1">
      <c r="A6" s="74" t="s">
        <v>29</v>
      </c>
      <c r="B6" s="76" t="s">
        <v>28</v>
      </c>
      <c r="C6" s="77"/>
      <c r="D6" s="78" t="s">
        <v>0</v>
      </c>
    </row>
    <row r="7" spans="1:7" ht="13.5" customHeight="1">
      <c r="A7" s="75"/>
      <c r="B7" s="40" t="s">
        <v>30</v>
      </c>
      <c r="C7" s="40" t="s">
        <v>31</v>
      </c>
      <c r="D7" s="79"/>
    </row>
    <row r="8" spans="1:7" ht="21" customHeight="1">
      <c r="A8" s="41" t="s">
        <v>32</v>
      </c>
      <c r="B8" s="81" t="s">
        <v>40</v>
      </c>
      <c r="C8" s="82"/>
      <c r="D8" s="83"/>
    </row>
    <row r="9" spans="1:7" ht="21" customHeight="1">
      <c r="A9" s="41" t="s">
        <v>41</v>
      </c>
      <c r="B9" s="30">
        <v>3.3419552282860296</v>
      </c>
      <c r="C9" s="30">
        <v>8.579173851579128</v>
      </c>
      <c r="D9" s="30">
        <v>11.921129079865157</v>
      </c>
      <c r="G9" s="50"/>
    </row>
    <row r="10" spans="1:7" ht="21" customHeight="1">
      <c r="A10" s="42" t="s">
        <v>0</v>
      </c>
      <c r="B10" s="33">
        <v>3.3419552282860296</v>
      </c>
      <c r="C10" s="33">
        <v>8.579173851579128</v>
      </c>
      <c r="D10" s="33">
        <v>11.921129079865157</v>
      </c>
      <c r="G10" s="50"/>
    </row>
    <row r="11" spans="1:7" customFormat="1" ht="14.5">
      <c r="A11" s="80" t="s">
        <v>37</v>
      </c>
      <c r="B11" s="80"/>
    </row>
    <row r="12" spans="1:7">
      <c r="B12" s="7"/>
      <c r="C12" s="7"/>
      <c r="D12" s="7"/>
    </row>
    <row r="13" spans="1:7">
      <c r="B13" s="7"/>
      <c r="C13" s="7"/>
      <c r="D13" s="7"/>
    </row>
    <row r="14" spans="1:7">
      <c r="B14" s="7"/>
      <c r="C14" s="7"/>
      <c r="D14" s="7"/>
    </row>
    <row r="15" spans="1:7">
      <c r="B15" s="7"/>
      <c r="C15" s="7"/>
      <c r="D15" s="7"/>
    </row>
    <row r="16" spans="1:7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6">
    <mergeCell ref="A11:B11"/>
    <mergeCell ref="A4:D4"/>
    <mergeCell ref="A6:A7"/>
    <mergeCell ref="B6:C6"/>
    <mergeCell ref="D6:D7"/>
    <mergeCell ref="B8:D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4DB0F-22C4-4E98-B179-928D160F18D5}">
  <sheetPr codeName="Sheet33">
    <tabColor theme="9"/>
  </sheetPr>
  <dimension ref="A1:D25"/>
  <sheetViews>
    <sheetView showGridLines="0" rightToLeft="1" view="pageBreakPreview" zoomScaleNormal="112" zoomScaleSheetLayoutView="100" workbookViewId="0">
      <selection activeCell="C13" sqref="C13"/>
    </sheetView>
  </sheetViews>
  <sheetFormatPr defaultColWidth="9" defaultRowHeight="19"/>
  <cols>
    <col min="1" max="1" width="22.81640625" style="35" customWidth="1"/>
    <col min="2" max="4" width="10.81640625" style="35" customWidth="1"/>
    <col min="5" max="16384" width="9" style="35"/>
  </cols>
  <sheetData>
    <row r="1" spans="1:4" ht="21" customHeight="1"/>
    <row r="2" spans="1:4" ht="21" customHeight="1"/>
    <row r="3" spans="1:4" ht="21" customHeight="1"/>
    <row r="4" spans="1:4" s="37" customFormat="1" ht="44.15" customHeight="1">
      <c r="A4" s="73" t="s">
        <v>42</v>
      </c>
      <c r="B4" s="73"/>
      <c r="C4" s="73"/>
      <c r="D4" s="73"/>
    </row>
    <row r="5" spans="1:4" ht="21" customHeight="1">
      <c r="A5" s="38"/>
      <c r="B5" s="39"/>
      <c r="C5" s="39"/>
    </row>
    <row r="6" spans="1:4" ht="35" customHeight="1">
      <c r="A6" s="74" t="s">
        <v>29</v>
      </c>
      <c r="B6" s="76" t="s">
        <v>28</v>
      </c>
      <c r="C6" s="77"/>
      <c r="D6" s="78" t="s">
        <v>0</v>
      </c>
    </row>
    <row r="7" spans="1:4" ht="13.5" customHeight="1">
      <c r="A7" s="75"/>
      <c r="B7" s="40" t="s">
        <v>30</v>
      </c>
      <c r="C7" s="40" t="s">
        <v>31</v>
      </c>
      <c r="D7" s="79"/>
    </row>
    <row r="8" spans="1:4" ht="21" customHeight="1">
      <c r="A8" s="41" t="s">
        <v>32</v>
      </c>
      <c r="B8" s="31">
        <v>0.36238171562432575</v>
      </c>
      <c r="C8" s="31">
        <v>0.13201615140400086</v>
      </c>
      <c r="D8" s="31">
        <v>0.49439786702832661</v>
      </c>
    </row>
    <row r="9" spans="1:4" ht="21" customHeight="1">
      <c r="A9" s="41" t="s">
        <v>33</v>
      </c>
      <c r="B9" s="30">
        <v>0.45555281570754863</v>
      </c>
      <c r="C9" s="30">
        <v>0.92515334586813791</v>
      </c>
      <c r="D9" s="30">
        <v>1.3807061615756866</v>
      </c>
    </row>
    <row r="10" spans="1:4" ht="21" customHeight="1">
      <c r="A10" s="42" t="s">
        <v>0</v>
      </c>
      <c r="B10" s="33">
        <v>0.81793453133187433</v>
      </c>
      <c r="C10" s="33">
        <v>1.0571694972721388</v>
      </c>
      <c r="D10" s="33">
        <v>1.8751040286040133</v>
      </c>
    </row>
    <row r="11" spans="1:4" customFormat="1" ht="14.5">
      <c r="A11" s="80" t="s">
        <v>37</v>
      </c>
      <c r="B11" s="80"/>
    </row>
    <row r="12" spans="1:4">
      <c r="B12" s="7"/>
      <c r="C12" s="7"/>
      <c r="D12" s="7"/>
    </row>
    <row r="13" spans="1:4">
      <c r="B13" s="7"/>
      <c r="C13" s="7"/>
      <c r="D13" s="7"/>
    </row>
    <row r="14" spans="1:4">
      <c r="B14" s="7"/>
      <c r="C14" s="7"/>
      <c r="D14" s="7"/>
    </row>
    <row r="15" spans="1:4">
      <c r="B15" s="7"/>
      <c r="C15" s="7"/>
      <c r="D15" s="7"/>
    </row>
    <row r="16" spans="1:4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5">
    <mergeCell ref="A4:D4"/>
    <mergeCell ref="A6:A7"/>
    <mergeCell ref="B6:C6"/>
    <mergeCell ref="D6:D7"/>
    <mergeCell ref="A11:B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F795E-0324-408B-A5D8-E67D420AA6A5}">
  <sheetPr>
    <tabColor theme="9"/>
  </sheetPr>
  <dimension ref="A1:I34"/>
  <sheetViews>
    <sheetView showGridLines="0" rightToLeft="1" view="pageBreakPreview" zoomScale="80" zoomScaleNormal="112" zoomScaleSheetLayoutView="80" workbookViewId="0">
      <selection activeCell="M15" sqref="M15"/>
    </sheetView>
  </sheetViews>
  <sheetFormatPr defaultColWidth="9" defaultRowHeight="19"/>
  <cols>
    <col min="1" max="1" width="22.81640625" style="1" customWidth="1"/>
    <col min="2" max="3" width="13.81640625" style="1" customWidth="1"/>
    <col min="4" max="4" width="23.7265625" style="1" customWidth="1"/>
    <col min="5" max="5" width="15.54296875" style="1" customWidth="1"/>
    <col min="6" max="6" width="9" style="1"/>
    <col min="7" max="7" width="15.90625" style="1" customWidth="1"/>
    <col min="8" max="16384" width="9" style="1"/>
  </cols>
  <sheetData>
    <row r="1" spans="1:9" ht="21" customHeight="1"/>
    <row r="2" spans="1:9" ht="21" customHeight="1"/>
    <row r="3" spans="1:9" ht="21" customHeight="1">
      <c r="E3" s="68"/>
    </row>
    <row r="4" spans="1:9" s="2" customFormat="1" ht="44.15" customHeight="1">
      <c r="A4" s="65" t="s">
        <v>85</v>
      </c>
      <c r="B4" s="65"/>
      <c r="C4" s="65"/>
      <c r="D4" s="65"/>
      <c r="E4" s="68"/>
      <c r="F4" s="70"/>
      <c r="G4" s="69"/>
    </row>
    <row r="5" spans="1:9" ht="21" customHeight="1">
      <c r="A5" s="3"/>
      <c r="B5" s="4"/>
      <c r="C5" s="4"/>
      <c r="E5" s="68"/>
      <c r="F5" s="70"/>
      <c r="G5" s="69"/>
    </row>
    <row r="6" spans="1:9" ht="23.25" customHeight="1">
      <c r="A6" s="21" t="s">
        <v>51</v>
      </c>
      <c r="B6" s="21" t="s">
        <v>44</v>
      </c>
      <c r="C6" s="21" t="s">
        <v>27</v>
      </c>
      <c r="D6" s="20" t="s">
        <v>66</v>
      </c>
      <c r="G6" s="21"/>
      <c r="H6" s="59">
        <v>2023</v>
      </c>
      <c r="I6" s="60">
        <v>2024</v>
      </c>
    </row>
    <row r="7" spans="1:9" ht="21" customHeight="1">
      <c r="A7" s="5" t="s">
        <v>50</v>
      </c>
      <c r="B7" s="59">
        <v>2023</v>
      </c>
      <c r="C7" s="25">
        <v>113300</v>
      </c>
      <c r="D7" s="84">
        <f>((C8-C7)/C7)*100</f>
        <v>14.538393645189762</v>
      </c>
      <c r="E7" s="70"/>
      <c r="G7" s="5" t="s">
        <v>50</v>
      </c>
      <c r="H7" s="25">
        <v>113300</v>
      </c>
      <c r="I7" s="26">
        <v>129772</v>
      </c>
    </row>
    <row r="8" spans="1:9" ht="21" customHeight="1">
      <c r="A8" s="5" t="s">
        <v>50</v>
      </c>
      <c r="B8" s="60">
        <v>2024</v>
      </c>
      <c r="C8" s="26">
        <v>129772</v>
      </c>
      <c r="D8" s="85"/>
      <c r="E8" s="70"/>
      <c r="G8" s="5" t="s">
        <v>52</v>
      </c>
      <c r="H8" s="25">
        <v>25970</v>
      </c>
      <c r="I8" s="26">
        <v>33751</v>
      </c>
    </row>
    <row r="9" spans="1:9" ht="21" customHeight="1">
      <c r="A9" s="5" t="s">
        <v>52</v>
      </c>
      <c r="B9" s="59">
        <v>2023</v>
      </c>
      <c r="C9" s="25">
        <v>25970</v>
      </c>
      <c r="D9" s="84">
        <f t="shared" ref="D9" si="0">((C10-C9)/C9)*100</f>
        <v>29.961494031574894</v>
      </c>
      <c r="G9" s="5" t="s">
        <v>56</v>
      </c>
      <c r="H9" s="25">
        <v>213110</v>
      </c>
      <c r="I9" s="26">
        <v>243336</v>
      </c>
    </row>
    <row r="10" spans="1:9" ht="21" customHeight="1">
      <c r="A10" s="5" t="s">
        <v>52</v>
      </c>
      <c r="B10" s="60">
        <v>2024</v>
      </c>
      <c r="C10" s="26">
        <v>33751</v>
      </c>
      <c r="D10" s="85"/>
      <c r="G10" s="5" t="s">
        <v>55</v>
      </c>
      <c r="H10" s="25">
        <v>4997</v>
      </c>
      <c r="I10" s="26">
        <v>6139</v>
      </c>
    </row>
    <row r="11" spans="1:9" ht="21" customHeight="1">
      <c r="A11" s="5" t="s">
        <v>56</v>
      </c>
      <c r="B11" s="59">
        <v>2023</v>
      </c>
      <c r="C11" s="25">
        <v>213110</v>
      </c>
      <c r="D11" s="84">
        <f t="shared" ref="D11" si="1">((C12-C11)/C11)*100</f>
        <v>14.183285627140913</v>
      </c>
      <c r="G11" s="5" t="s">
        <v>53</v>
      </c>
      <c r="H11" s="25">
        <v>36810</v>
      </c>
      <c r="I11" s="26">
        <v>46856</v>
      </c>
    </row>
    <row r="12" spans="1:9" ht="21" customHeight="1">
      <c r="A12" s="5" t="s">
        <v>56</v>
      </c>
      <c r="B12" s="60">
        <v>2024</v>
      </c>
      <c r="C12" s="26">
        <v>243336</v>
      </c>
      <c r="D12" s="85"/>
      <c r="G12" s="5" t="s">
        <v>54</v>
      </c>
      <c r="H12" s="25">
        <v>153688</v>
      </c>
      <c r="I12" s="26">
        <v>222060</v>
      </c>
    </row>
    <row r="13" spans="1:9" ht="21" customHeight="1">
      <c r="A13" s="5" t="s">
        <v>55</v>
      </c>
      <c r="B13" s="59">
        <v>2023</v>
      </c>
      <c r="C13" s="25">
        <v>4997</v>
      </c>
      <c r="D13" s="84">
        <f t="shared" ref="D13" si="2">((C14-C13)/C13)*100</f>
        <v>22.853712227336402</v>
      </c>
    </row>
    <row r="14" spans="1:9" ht="21" customHeight="1">
      <c r="A14" s="5" t="s">
        <v>55</v>
      </c>
      <c r="B14" s="60">
        <v>2024</v>
      </c>
      <c r="C14" s="26">
        <v>6139</v>
      </c>
      <c r="D14" s="85"/>
    </row>
    <row r="15" spans="1:9" ht="21" customHeight="1">
      <c r="A15" s="5" t="s">
        <v>53</v>
      </c>
      <c r="B15" s="59">
        <v>2023</v>
      </c>
      <c r="C15" s="25">
        <v>36810</v>
      </c>
      <c r="D15" s="84">
        <f t="shared" ref="D15" si="3">((C16-C15)/C15)*100</f>
        <v>27.291496875848953</v>
      </c>
    </row>
    <row r="16" spans="1:9" ht="21" customHeight="1">
      <c r="A16" s="5" t="s">
        <v>53</v>
      </c>
      <c r="B16" s="60">
        <v>2024</v>
      </c>
      <c r="C16" s="26">
        <v>46856</v>
      </c>
      <c r="D16" s="85"/>
    </row>
    <row r="17" spans="1:4" ht="21" customHeight="1">
      <c r="A17" s="5" t="s">
        <v>54</v>
      </c>
      <c r="B17" s="59">
        <v>2023</v>
      </c>
      <c r="C17" s="25">
        <v>153688</v>
      </c>
      <c r="D17" s="84">
        <f t="shared" ref="D17" si="4">((C18-C17)/C17)*100</f>
        <v>44.487533184113268</v>
      </c>
    </row>
    <row r="18" spans="1:4" ht="21" customHeight="1">
      <c r="A18" s="5" t="s">
        <v>54</v>
      </c>
      <c r="B18" s="60">
        <v>2024</v>
      </c>
      <c r="C18" s="26">
        <v>222060</v>
      </c>
      <c r="D18" s="85"/>
    </row>
    <row r="19" spans="1:4" ht="21" customHeight="1">
      <c r="A19" s="64" t="s">
        <v>38</v>
      </c>
      <c r="B19" s="64"/>
      <c r="C19" s="64"/>
      <c r="D19" s="64"/>
    </row>
    <row r="20" spans="1:4">
      <c r="B20" s="7"/>
      <c r="C20" s="7"/>
      <c r="D20" s="7"/>
    </row>
    <row r="21" spans="1:4">
      <c r="B21" s="7"/>
      <c r="C21" s="7"/>
      <c r="D21" s="7"/>
    </row>
    <row r="22" spans="1:4">
      <c r="B22" s="7"/>
      <c r="C22" s="7"/>
      <c r="D22" s="7"/>
    </row>
    <row r="23" spans="1:4">
      <c r="B23" s="7"/>
      <c r="C23" s="7"/>
      <c r="D23" s="7"/>
    </row>
    <row r="24" spans="1:4">
      <c r="B24" s="7"/>
      <c r="C24" s="7"/>
      <c r="D24" s="7"/>
    </row>
    <row r="25" spans="1:4">
      <c r="B25" s="7"/>
      <c r="C25" s="7"/>
      <c r="D25" s="7"/>
    </row>
    <row r="26" spans="1:4">
      <c r="B26" s="7"/>
      <c r="C26" s="7"/>
      <c r="D26" s="7"/>
    </row>
    <row r="27" spans="1:4">
      <c r="B27" s="7"/>
      <c r="C27" s="7"/>
      <c r="D27" s="7"/>
    </row>
    <row r="28" spans="1:4">
      <c r="B28" s="7"/>
      <c r="C28" s="7"/>
      <c r="D28" s="7"/>
    </row>
    <row r="29" spans="1:4">
      <c r="B29" s="7"/>
      <c r="C29" s="7"/>
      <c r="D29" s="7"/>
    </row>
    <row r="30" spans="1:4">
      <c r="B30" s="7"/>
      <c r="C30" s="7"/>
      <c r="D30" s="7"/>
    </row>
    <row r="31" spans="1:4">
      <c r="B31" s="7"/>
      <c r="C31" s="7"/>
      <c r="D31" s="7"/>
    </row>
    <row r="32" spans="1:4">
      <c r="B32" s="7"/>
      <c r="C32" s="7"/>
      <c r="D32" s="7"/>
    </row>
    <row r="33" spans="2:4">
      <c r="B33" s="7"/>
      <c r="C33" s="7"/>
      <c r="D33" s="7"/>
    </row>
    <row r="34" spans="2:4">
      <c r="B34" s="7"/>
    </row>
  </sheetData>
  <mergeCells count="12">
    <mergeCell ref="E7:E8"/>
    <mergeCell ref="E3:E5"/>
    <mergeCell ref="A4:D4"/>
    <mergeCell ref="F4:F5"/>
    <mergeCell ref="G4:G5"/>
    <mergeCell ref="A19:D19"/>
    <mergeCell ref="D7:D8"/>
    <mergeCell ref="D9:D10"/>
    <mergeCell ref="D11:D12"/>
    <mergeCell ref="D13:D14"/>
    <mergeCell ref="D15:D16"/>
    <mergeCell ref="D17:D1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1B23F-563B-4E8E-8A16-6F4820A680B9}">
  <sheetPr codeName="Sheet7">
    <tabColor theme="9"/>
  </sheetPr>
  <dimension ref="A1:B36"/>
  <sheetViews>
    <sheetView showGridLines="0" rightToLeft="1" view="pageBreakPreview" topLeftCell="A11" zoomScaleNormal="112" zoomScaleSheetLayoutView="100" workbookViewId="0">
      <selection activeCell="A21" sqref="A21:B21"/>
    </sheetView>
  </sheetViews>
  <sheetFormatPr defaultColWidth="9" defaultRowHeight="19"/>
  <cols>
    <col min="1" max="1" width="22.81640625" style="1" customWidth="1"/>
    <col min="2" max="2" width="16" style="1" customWidth="1"/>
    <col min="3" max="16384" width="9" style="1"/>
  </cols>
  <sheetData>
    <row r="1" spans="1:2" ht="21" customHeight="1"/>
    <row r="2" spans="1:2" ht="21" customHeight="1"/>
    <row r="3" spans="1:2" ht="21" customHeight="1"/>
    <row r="4" spans="1:2" s="2" customFormat="1" ht="44.15" customHeight="1">
      <c r="A4" s="65" t="s">
        <v>72</v>
      </c>
      <c r="B4" s="65"/>
    </row>
    <row r="5" spans="1:2" ht="21" customHeight="1">
      <c r="A5" s="3"/>
      <c r="B5" s="4"/>
    </row>
    <row r="6" spans="1:2" ht="35" customHeight="1">
      <c r="A6" s="21" t="s">
        <v>1</v>
      </c>
      <c r="B6" s="20" t="s">
        <v>27</v>
      </c>
    </row>
    <row r="7" spans="1:2" ht="21" customHeight="1">
      <c r="A7" s="5" t="s">
        <v>2</v>
      </c>
      <c r="B7" s="31">
        <v>0.12052074182927011</v>
      </c>
    </row>
    <row r="8" spans="1:2" ht="21" customHeight="1">
      <c r="A8" s="5" t="s">
        <v>3</v>
      </c>
      <c r="B8" s="30">
        <v>0.11296891084162637</v>
      </c>
    </row>
    <row r="9" spans="1:2" ht="21" customHeight="1">
      <c r="A9" s="5" t="s">
        <v>4</v>
      </c>
      <c r="B9" s="31">
        <v>0.14163327197322187</v>
      </c>
    </row>
    <row r="10" spans="1:2" ht="21" customHeight="1">
      <c r="A10" s="5" t="s">
        <v>5</v>
      </c>
      <c r="B10" s="30">
        <v>0.17406113166192874</v>
      </c>
    </row>
    <row r="11" spans="1:2" ht="21" customHeight="1">
      <c r="A11" s="5" t="s">
        <v>6</v>
      </c>
      <c r="B11" s="31">
        <v>0.15334430714547456</v>
      </c>
    </row>
    <row r="12" spans="1:2" ht="21" customHeight="1">
      <c r="A12" s="5" t="s">
        <v>7</v>
      </c>
      <c r="B12" s="30">
        <v>0.19560765289922386</v>
      </c>
    </row>
    <row r="13" spans="1:2" ht="21" customHeight="1">
      <c r="A13" s="5" t="s">
        <v>8</v>
      </c>
      <c r="B13" s="31">
        <v>0.1654846580207828</v>
      </c>
    </row>
    <row r="14" spans="1:2" ht="21" customHeight="1">
      <c r="A14" s="5" t="s">
        <v>9</v>
      </c>
      <c r="B14" s="30">
        <v>0.20860559431120274</v>
      </c>
    </row>
    <row r="15" spans="1:2" ht="21" customHeight="1">
      <c r="A15" s="5" t="s">
        <v>10</v>
      </c>
      <c r="B15" s="31">
        <v>0.27102808343722745</v>
      </c>
    </row>
    <row r="16" spans="1:2" ht="21" customHeight="1">
      <c r="A16" s="5" t="s">
        <v>11</v>
      </c>
      <c r="B16" s="30">
        <v>0.18488486955051847</v>
      </c>
    </row>
    <row r="17" spans="1:2" ht="21" customHeight="1">
      <c r="A17" s="5" t="s">
        <v>12</v>
      </c>
      <c r="B17" s="31">
        <v>0.26192369084376405</v>
      </c>
    </row>
    <row r="18" spans="1:2" ht="21" customHeight="1">
      <c r="A18" s="5" t="s">
        <v>13</v>
      </c>
      <c r="B18" s="30">
        <v>0.27598997604407005</v>
      </c>
    </row>
    <row r="19" spans="1:2" ht="21" customHeight="1">
      <c r="A19" s="5" t="s">
        <v>14</v>
      </c>
      <c r="B19" s="31">
        <v>0.23314660880485941</v>
      </c>
    </row>
    <row r="20" spans="1:2" ht="21" customHeight="1">
      <c r="A20" s="6" t="s">
        <v>0</v>
      </c>
      <c r="B20" s="33">
        <v>0.14617447793615235</v>
      </c>
    </row>
    <row r="21" spans="1:2" ht="21" customHeight="1">
      <c r="A21" s="64" t="s">
        <v>36</v>
      </c>
      <c r="B21" s="64"/>
    </row>
    <row r="22" spans="1:2">
      <c r="B22" s="7"/>
    </row>
    <row r="23" spans="1:2">
      <c r="B23" s="7"/>
    </row>
    <row r="24" spans="1:2">
      <c r="B24" s="7"/>
    </row>
    <row r="25" spans="1:2">
      <c r="B25" s="7"/>
    </row>
    <row r="26" spans="1:2">
      <c r="B26" s="7"/>
    </row>
    <row r="27" spans="1:2">
      <c r="B27" s="7"/>
    </row>
    <row r="28" spans="1:2">
      <c r="B28" s="7"/>
    </row>
    <row r="29" spans="1:2">
      <c r="B29" s="7"/>
    </row>
    <row r="30" spans="1:2">
      <c r="B30" s="7"/>
    </row>
    <row r="31" spans="1:2">
      <c r="B31" s="7"/>
    </row>
    <row r="32" spans="1:2">
      <c r="B32" s="7"/>
    </row>
    <row r="33" spans="2:2">
      <c r="B33" s="7"/>
    </row>
    <row r="34" spans="2:2">
      <c r="B34" s="7"/>
    </row>
    <row r="35" spans="2:2">
      <c r="B35" s="7"/>
    </row>
    <row r="36" spans="2:2">
      <c r="B36" s="7"/>
    </row>
  </sheetData>
  <mergeCells count="2">
    <mergeCell ref="A4:B4"/>
    <mergeCell ref="A21:B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5B857-7FEB-4667-86EB-DBEC53EC12B0}">
  <sheetPr codeName="Sheet8">
    <tabColor theme="9"/>
  </sheetPr>
  <dimension ref="A1:B36"/>
  <sheetViews>
    <sheetView showGridLines="0" rightToLeft="1" view="pageBreakPreview" topLeftCell="A9" zoomScaleNormal="112" zoomScaleSheetLayoutView="100" workbookViewId="0">
      <selection activeCell="A21" sqref="A21:B21"/>
    </sheetView>
  </sheetViews>
  <sheetFormatPr defaultColWidth="9" defaultRowHeight="19"/>
  <cols>
    <col min="1" max="1" width="22.81640625" style="1" customWidth="1"/>
    <col min="2" max="2" width="17" style="1" customWidth="1"/>
    <col min="3" max="6" width="9" style="1"/>
    <col min="7" max="7" width="9" style="1" customWidth="1"/>
    <col min="8" max="16384" width="9" style="1"/>
  </cols>
  <sheetData>
    <row r="1" spans="1:2" ht="21" customHeight="1"/>
    <row r="2" spans="1:2" ht="21" customHeight="1"/>
    <row r="3" spans="1:2" ht="21" customHeight="1"/>
    <row r="4" spans="1:2" s="2" customFormat="1" ht="44.15" customHeight="1">
      <c r="A4" s="65" t="s">
        <v>57</v>
      </c>
      <c r="B4" s="65"/>
    </row>
    <row r="5" spans="1:2" ht="21" customHeight="1">
      <c r="A5" s="3"/>
      <c r="B5" s="4"/>
    </row>
    <row r="6" spans="1:2" ht="35" customHeight="1">
      <c r="A6" s="21" t="s">
        <v>1</v>
      </c>
      <c r="B6" s="20" t="s">
        <v>27</v>
      </c>
    </row>
    <row r="7" spans="1:2" ht="21" customHeight="1">
      <c r="A7" s="5" t="s">
        <v>2</v>
      </c>
      <c r="B7" s="31">
        <v>1.2052074182927011</v>
      </c>
    </row>
    <row r="8" spans="1:2" ht="21" customHeight="1">
      <c r="A8" s="5" t="s">
        <v>3</v>
      </c>
      <c r="B8" s="30">
        <v>1.1296891084162637</v>
      </c>
    </row>
    <row r="9" spans="1:2" ht="21" customHeight="1">
      <c r="A9" s="5" t="s">
        <v>4</v>
      </c>
      <c r="B9" s="31">
        <v>1.4163327197322186</v>
      </c>
    </row>
    <row r="10" spans="1:2" ht="21" customHeight="1">
      <c r="A10" s="5" t="s">
        <v>5</v>
      </c>
      <c r="B10" s="30">
        <v>1.7406113166192874</v>
      </c>
    </row>
    <row r="11" spans="1:2" ht="21" customHeight="1">
      <c r="A11" s="5" t="s">
        <v>6</v>
      </c>
      <c r="B11" s="31">
        <v>1.5334430714547456</v>
      </c>
    </row>
    <row r="12" spans="1:2" ht="21" customHeight="1">
      <c r="A12" s="5" t="s">
        <v>7</v>
      </c>
      <c r="B12" s="30">
        <v>1.9560765289922384</v>
      </c>
    </row>
    <row r="13" spans="1:2" ht="21" customHeight="1">
      <c r="A13" s="5" t="s">
        <v>8</v>
      </c>
      <c r="B13" s="31">
        <v>1.654846580207828</v>
      </c>
    </row>
    <row r="14" spans="1:2" ht="21" customHeight="1">
      <c r="A14" s="5" t="s">
        <v>9</v>
      </c>
      <c r="B14" s="30">
        <v>2.0860559431120276</v>
      </c>
    </row>
    <row r="15" spans="1:2" ht="21" customHeight="1">
      <c r="A15" s="5" t="s">
        <v>10</v>
      </c>
      <c r="B15" s="31">
        <v>2.7102808343722744</v>
      </c>
    </row>
    <row r="16" spans="1:2" ht="21" customHeight="1">
      <c r="A16" s="5" t="s">
        <v>11</v>
      </c>
      <c r="B16" s="30">
        <v>1.8488486955051846</v>
      </c>
    </row>
    <row r="17" spans="1:2" ht="21" customHeight="1">
      <c r="A17" s="5" t="s">
        <v>12</v>
      </c>
      <c r="B17" s="31">
        <v>2.6192369084376406</v>
      </c>
    </row>
    <row r="18" spans="1:2" ht="21" customHeight="1">
      <c r="A18" s="5" t="s">
        <v>13</v>
      </c>
      <c r="B18" s="30">
        <v>2.7598997604407005</v>
      </c>
    </row>
    <row r="19" spans="1:2" ht="21" customHeight="1">
      <c r="A19" s="5" t="s">
        <v>14</v>
      </c>
      <c r="B19" s="31">
        <v>2.331466088048594</v>
      </c>
    </row>
    <row r="20" spans="1:2" ht="21" customHeight="1">
      <c r="A20" s="6" t="s">
        <v>0</v>
      </c>
      <c r="B20" s="33">
        <v>1.4617447793615235</v>
      </c>
    </row>
    <row r="21" spans="1:2" ht="21" customHeight="1">
      <c r="A21" s="64" t="s">
        <v>36</v>
      </c>
      <c r="B21" s="64"/>
    </row>
    <row r="22" spans="1:2">
      <c r="B22" s="7"/>
    </row>
    <row r="23" spans="1:2">
      <c r="B23" s="7"/>
    </row>
    <row r="24" spans="1:2">
      <c r="B24" s="7"/>
    </row>
    <row r="25" spans="1:2">
      <c r="B25" s="7"/>
    </row>
    <row r="26" spans="1:2">
      <c r="B26" s="7"/>
    </row>
    <row r="27" spans="1:2">
      <c r="B27" s="7"/>
    </row>
    <row r="28" spans="1:2">
      <c r="B28" s="7"/>
    </row>
    <row r="29" spans="1:2">
      <c r="B29" s="7"/>
    </row>
    <row r="30" spans="1:2">
      <c r="B30" s="7"/>
    </row>
    <row r="31" spans="1:2">
      <c r="B31" s="7"/>
    </row>
    <row r="32" spans="1:2">
      <c r="B32" s="7"/>
    </row>
    <row r="33" spans="2:2">
      <c r="B33" s="7"/>
    </row>
    <row r="34" spans="2:2">
      <c r="B34" s="7"/>
    </row>
    <row r="35" spans="2:2">
      <c r="B35" s="7"/>
    </row>
    <row r="36" spans="2:2">
      <c r="B36" s="7"/>
    </row>
  </sheetData>
  <mergeCells count="2">
    <mergeCell ref="A4:B4"/>
    <mergeCell ref="A21:B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599B8-2D64-4DC4-8BD7-BDC043A9A971}">
  <sheetPr codeName="Sheet3">
    <tabColor theme="9"/>
  </sheetPr>
  <dimension ref="A1:I36"/>
  <sheetViews>
    <sheetView showGridLines="0" rightToLeft="1" view="pageBreakPreview" topLeftCell="A4" zoomScale="80" zoomScaleNormal="112" zoomScaleSheetLayoutView="80" workbookViewId="0">
      <selection activeCell="D6" sqref="D6"/>
    </sheetView>
  </sheetViews>
  <sheetFormatPr defaultColWidth="9" defaultRowHeight="19"/>
  <cols>
    <col min="1" max="1" width="22.81640625" style="1" customWidth="1"/>
    <col min="2" max="4" width="10.81640625" style="1" customWidth="1"/>
    <col min="5" max="5" width="11.453125" style="1" customWidth="1"/>
    <col min="6" max="8" width="9" style="1"/>
    <col min="9" max="9" width="21.81640625" style="1" customWidth="1"/>
    <col min="10" max="16384" width="9" style="1"/>
  </cols>
  <sheetData>
    <row r="1" spans="1:9" ht="21" customHeight="1"/>
    <row r="2" spans="1:9" ht="21" customHeight="1"/>
    <row r="3" spans="1:9" ht="21" customHeight="1"/>
    <row r="4" spans="1:9" s="2" customFormat="1" ht="44.15" customHeight="1">
      <c r="A4" s="65" t="s">
        <v>67</v>
      </c>
      <c r="B4" s="65"/>
      <c r="C4" s="65"/>
      <c r="D4" s="65"/>
    </row>
    <row r="5" spans="1:9" ht="21" customHeight="1">
      <c r="A5" s="3"/>
      <c r="B5" s="4"/>
      <c r="C5" s="4"/>
    </row>
    <row r="6" spans="1:9" ht="23.25" customHeight="1">
      <c r="A6" s="21" t="s">
        <v>1</v>
      </c>
      <c r="B6" s="20" t="s">
        <v>34</v>
      </c>
      <c r="C6" s="20" t="s">
        <v>17</v>
      </c>
      <c r="D6" s="20" t="s">
        <v>0</v>
      </c>
    </row>
    <row r="7" spans="1:9" ht="21" customHeight="1">
      <c r="A7" s="5" t="s">
        <v>2</v>
      </c>
      <c r="B7" s="25">
        <v>14672</v>
      </c>
      <c r="C7" s="25">
        <v>7428</v>
      </c>
      <c r="D7" s="25">
        <v>22100</v>
      </c>
      <c r="E7" s="44"/>
      <c r="G7" s="28"/>
    </row>
    <row r="8" spans="1:9" ht="21" customHeight="1">
      <c r="A8" s="5" t="s">
        <v>3</v>
      </c>
      <c r="B8" s="26">
        <v>13085</v>
      </c>
      <c r="C8" s="26">
        <v>4548</v>
      </c>
      <c r="D8" s="26">
        <v>17633</v>
      </c>
      <c r="E8" s="44"/>
      <c r="G8" s="28"/>
    </row>
    <row r="9" spans="1:9" ht="21" customHeight="1">
      <c r="A9" s="5" t="s">
        <v>4</v>
      </c>
      <c r="B9" s="25">
        <v>3922</v>
      </c>
      <c r="C9" s="25">
        <v>1026</v>
      </c>
      <c r="D9" s="25">
        <v>4948</v>
      </c>
      <c r="E9" s="44"/>
      <c r="G9" s="28"/>
    </row>
    <row r="10" spans="1:9" ht="21" customHeight="1">
      <c r="A10" s="5" t="s">
        <v>5</v>
      </c>
      <c r="B10" s="26">
        <v>3724</v>
      </c>
      <c r="C10" s="26">
        <v>363</v>
      </c>
      <c r="D10" s="26">
        <v>4087</v>
      </c>
      <c r="E10" s="44"/>
      <c r="G10" s="28"/>
      <c r="I10" s="52"/>
    </row>
    <row r="11" spans="1:9" ht="21" customHeight="1">
      <c r="A11" s="5" t="s">
        <v>6</v>
      </c>
      <c r="B11" s="25">
        <v>8753</v>
      </c>
      <c r="C11" s="25">
        <v>5109</v>
      </c>
      <c r="D11" s="25">
        <v>13862</v>
      </c>
      <c r="E11" s="44"/>
      <c r="G11" s="28"/>
    </row>
    <row r="12" spans="1:9" ht="21" customHeight="1">
      <c r="A12" s="5" t="s">
        <v>7</v>
      </c>
      <c r="B12" s="26">
        <v>4081</v>
      </c>
      <c r="C12" s="26">
        <v>1294</v>
      </c>
      <c r="D12" s="26">
        <v>5375</v>
      </c>
      <c r="E12" s="44"/>
      <c r="G12" s="28"/>
    </row>
    <row r="13" spans="1:9" ht="21" customHeight="1">
      <c r="A13" s="5" t="s">
        <v>8</v>
      </c>
      <c r="B13" s="25">
        <v>2513</v>
      </c>
      <c r="C13" s="25">
        <v>136</v>
      </c>
      <c r="D13" s="25">
        <v>2649</v>
      </c>
      <c r="E13" s="44"/>
      <c r="G13" s="28"/>
    </row>
    <row r="14" spans="1:9" ht="21" customHeight="1">
      <c r="A14" s="5" t="s">
        <v>9</v>
      </c>
      <c r="B14" s="26">
        <v>1940</v>
      </c>
      <c r="C14" s="26">
        <v>260</v>
      </c>
      <c r="D14" s="26">
        <v>2200</v>
      </c>
      <c r="E14" s="44"/>
      <c r="G14" s="28"/>
    </row>
    <row r="15" spans="1:9" ht="21" customHeight="1">
      <c r="A15" s="5" t="s">
        <v>10</v>
      </c>
      <c r="B15" s="25">
        <v>1460</v>
      </c>
      <c r="C15" s="22">
        <v>0</v>
      </c>
      <c r="D15" s="25">
        <v>1460</v>
      </c>
      <c r="E15" s="44"/>
      <c r="G15" s="28"/>
    </row>
    <row r="16" spans="1:9" ht="21" customHeight="1">
      <c r="A16" s="5" t="s">
        <v>11</v>
      </c>
      <c r="B16" s="26">
        <v>2986</v>
      </c>
      <c r="C16" s="26">
        <v>252</v>
      </c>
      <c r="D16" s="26">
        <v>3236</v>
      </c>
      <c r="E16" s="44"/>
      <c r="G16" s="28"/>
    </row>
    <row r="17" spans="1:9" ht="21" customHeight="1">
      <c r="A17" s="5" t="s">
        <v>12</v>
      </c>
      <c r="B17" s="25">
        <v>1726</v>
      </c>
      <c r="C17" s="25">
        <v>180</v>
      </c>
      <c r="D17" s="25">
        <v>1906</v>
      </c>
      <c r="E17" s="44"/>
      <c r="G17" s="28"/>
    </row>
    <row r="18" spans="1:9" ht="21" customHeight="1">
      <c r="A18" s="5" t="s">
        <v>13</v>
      </c>
      <c r="B18" s="26">
        <v>1295</v>
      </c>
      <c r="C18" s="22">
        <v>0</v>
      </c>
      <c r="D18" s="26">
        <v>1295</v>
      </c>
      <c r="E18" s="44"/>
      <c r="G18" s="28"/>
    </row>
    <row r="19" spans="1:9" ht="21" customHeight="1">
      <c r="A19" s="5" t="s">
        <v>14</v>
      </c>
      <c r="B19" s="25">
        <v>1940</v>
      </c>
      <c r="C19" s="25">
        <v>30</v>
      </c>
      <c r="D19" s="25">
        <v>1970</v>
      </c>
      <c r="E19" s="44"/>
      <c r="G19" s="28"/>
      <c r="I19" s="66"/>
    </row>
    <row r="20" spans="1:9" ht="21" customHeight="1">
      <c r="A20" s="6" t="s">
        <v>0</v>
      </c>
      <c r="B20" s="27">
        <v>62097</v>
      </c>
      <c r="C20" s="27">
        <v>20626</v>
      </c>
      <c r="D20" s="27">
        <v>82721</v>
      </c>
      <c r="E20" s="44"/>
      <c r="G20" s="28"/>
      <c r="I20" s="66"/>
    </row>
    <row r="21" spans="1:9" ht="21" customHeight="1">
      <c r="A21" s="64" t="s">
        <v>38</v>
      </c>
      <c r="B21" s="64"/>
      <c r="C21" s="64"/>
      <c r="D21" s="64"/>
    </row>
    <row r="22" spans="1:9">
      <c r="B22" s="7"/>
      <c r="C22" s="7"/>
      <c r="D22" s="7"/>
    </row>
    <row r="23" spans="1:9">
      <c r="B23" s="7"/>
      <c r="C23" s="7"/>
      <c r="D23" s="7"/>
    </row>
    <row r="24" spans="1:9">
      <c r="B24" s="7"/>
      <c r="C24" s="7"/>
      <c r="D24" s="7"/>
    </row>
    <row r="25" spans="1:9">
      <c r="B25" s="7"/>
      <c r="C25" s="7"/>
      <c r="D25" s="7"/>
    </row>
    <row r="26" spans="1:9">
      <c r="B26" s="7"/>
      <c r="C26" s="7"/>
      <c r="D26" s="7"/>
    </row>
    <row r="27" spans="1:9">
      <c r="B27" s="7"/>
      <c r="C27" s="7"/>
      <c r="D27" s="7"/>
    </row>
    <row r="28" spans="1:9">
      <c r="B28" s="7"/>
      <c r="C28" s="7"/>
      <c r="D28" s="7"/>
    </row>
    <row r="29" spans="1:9">
      <c r="B29" s="7"/>
      <c r="C29" s="7"/>
      <c r="D29" s="7"/>
    </row>
    <row r="30" spans="1:9">
      <c r="B30" s="7"/>
      <c r="C30" s="7"/>
      <c r="D30" s="7"/>
    </row>
    <row r="31" spans="1:9">
      <c r="B31" s="7"/>
      <c r="C31" s="7"/>
      <c r="D31" s="7"/>
    </row>
    <row r="32" spans="1:9">
      <c r="B32" s="7"/>
      <c r="C32" s="7"/>
      <c r="D32" s="7"/>
    </row>
    <row r="33" spans="2:4">
      <c r="B33" s="7"/>
      <c r="C33" s="7"/>
      <c r="D33" s="7"/>
    </row>
    <row r="34" spans="2:4">
      <c r="B34" s="7"/>
      <c r="C34" s="7"/>
      <c r="D34" s="7"/>
    </row>
    <row r="35" spans="2:4">
      <c r="B35" s="7"/>
      <c r="C35" s="7"/>
      <c r="D35" s="7"/>
    </row>
    <row r="36" spans="2:4">
      <c r="B36" s="7"/>
    </row>
  </sheetData>
  <mergeCells count="3">
    <mergeCell ref="A4:D4"/>
    <mergeCell ref="A21:D21"/>
    <mergeCell ref="I19:I2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35385-6040-4F1A-9AFE-CC2D1346E131}">
  <sheetPr>
    <tabColor theme="9"/>
  </sheetPr>
  <dimension ref="A1:K23"/>
  <sheetViews>
    <sheetView showGridLines="0" rightToLeft="1" view="pageBreakPreview" zoomScale="70" zoomScaleNormal="112" zoomScaleSheetLayoutView="70" workbookViewId="0">
      <selection activeCell="E5" sqref="E5"/>
    </sheetView>
  </sheetViews>
  <sheetFormatPr defaultColWidth="9" defaultRowHeight="19"/>
  <cols>
    <col min="1" max="1" width="22.81640625" style="1" customWidth="1"/>
    <col min="2" max="9" width="15.81640625" style="1" customWidth="1"/>
    <col min="10" max="10" width="10.81640625" style="1" customWidth="1"/>
    <col min="11" max="11" width="12.81640625" style="1" customWidth="1"/>
    <col min="12" max="12" width="11.453125" style="1" customWidth="1"/>
    <col min="13" max="13" width="11.1796875" style="1" customWidth="1"/>
    <col min="14" max="14" width="10.453125" style="1" customWidth="1"/>
    <col min="15" max="16384" width="9" style="1"/>
  </cols>
  <sheetData>
    <row r="1" spans="1:11" ht="21" customHeight="1"/>
    <row r="2" spans="1:11" ht="21" customHeight="1"/>
    <row r="3" spans="1:11" ht="21" customHeight="1"/>
    <row r="4" spans="1:11" s="2" customFormat="1" ht="44.15" customHeight="1">
      <c r="A4" s="65" t="s">
        <v>68</v>
      </c>
      <c r="B4" s="65"/>
      <c r="C4" s="65"/>
      <c r="D4" s="65"/>
      <c r="E4" s="65"/>
      <c r="F4" s="65"/>
      <c r="G4" s="65"/>
      <c r="H4" s="65"/>
      <c r="I4" s="65"/>
      <c r="J4" s="65"/>
    </row>
    <row r="5" spans="1:11" ht="21" customHeight="1">
      <c r="A5" s="3"/>
      <c r="B5" s="3"/>
      <c r="C5" s="3"/>
      <c r="D5" s="3"/>
      <c r="E5" s="3"/>
      <c r="F5" s="3"/>
      <c r="G5" s="3"/>
      <c r="H5" s="3"/>
      <c r="I5" s="3"/>
    </row>
    <row r="6" spans="1:11">
      <c r="A6" s="21" t="s">
        <v>1</v>
      </c>
      <c r="B6" s="20" t="s">
        <v>24</v>
      </c>
      <c r="C6" s="20" t="s">
        <v>20</v>
      </c>
      <c r="D6" s="20" t="s">
        <v>25</v>
      </c>
      <c r="E6" s="20" t="s">
        <v>18</v>
      </c>
      <c r="F6" s="20" t="s">
        <v>26</v>
      </c>
      <c r="G6" s="20" t="s">
        <v>21</v>
      </c>
      <c r="H6" s="20" t="s">
        <v>22</v>
      </c>
      <c r="I6" s="20" t="s">
        <v>23</v>
      </c>
      <c r="J6" s="20" t="s">
        <v>0</v>
      </c>
    </row>
    <row r="7" spans="1:11" ht="21" customHeight="1">
      <c r="A7" s="5" t="s">
        <v>2</v>
      </c>
      <c r="B7" s="25">
        <v>3521</v>
      </c>
      <c r="C7" s="25">
        <v>2699</v>
      </c>
      <c r="D7" s="25">
        <v>1389</v>
      </c>
      <c r="E7" s="25">
        <v>1514</v>
      </c>
      <c r="F7" s="25">
        <v>1690</v>
      </c>
      <c r="G7" s="25">
        <v>821</v>
      </c>
      <c r="H7" s="25">
        <v>682</v>
      </c>
      <c r="I7" s="25">
        <v>2356</v>
      </c>
      <c r="J7" s="25">
        <f t="shared" ref="J7:J19" si="0">SUM(B7:I7)</f>
        <v>14672</v>
      </c>
      <c r="K7" s="53"/>
    </row>
    <row r="8" spans="1:11" ht="21" customHeight="1">
      <c r="A8" s="5" t="s">
        <v>3</v>
      </c>
      <c r="B8" s="26">
        <v>3036</v>
      </c>
      <c r="C8" s="26">
        <v>2526</v>
      </c>
      <c r="D8" s="26">
        <v>951</v>
      </c>
      <c r="E8" s="26">
        <v>913</v>
      </c>
      <c r="F8" s="26">
        <v>1772</v>
      </c>
      <c r="G8" s="26">
        <v>1150</v>
      </c>
      <c r="H8" s="26">
        <v>631</v>
      </c>
      <c r="I8" s="26">
        <v>2106</v>
      </c>
      <c r="J8" s="25">
        <f t="shared" si="0"/>
        <v>13085</v>
      </c>
      <c r="K8" s="53"/>
    </row>
    <row r="9" spans="1:11" ht="21" customHeight="1">
      <c r="A9" s="5" t="s">
        <v>4</v>
      </c>
      <c r="B9" s="25">
        <v>881</v>
      </c>
      <c r="C9" s="25">
        <v>722</v>
      </c>
      <c r="D9" s="25">
        <v>491</v>
      </c>
      <c r="E9" s="25">
        <v>455</v>
      </c>
      <c r="F9" s="25">
        <v>655</v>
      </c>
      <c r="G9" s="25">
        <v>214</v>
      </c>
      <c r="H9" s="25">
        <v>226</v>
      </c>
      <c r="I9" s="25">
        <v>278</v>
      </c>
      <c r="J9" s="25">
        <f t="shared" si="0"/>
        <v>3922</v>
      </c>
      <c r="K9" s="53"/>
    </row>
    <row r="10" spans="1:11" ht="21" customHeight="1">
      <c r="A10" s="5" t="s">
        <v>5</v>
      </c>
      <c r="B10" s="26">
        <v>751</v>
      </c>
      <c r="C10" s="26">
        <v>877</v>
      </c>
      <c r="D10" s="26">
        <v>462</v>
      </c>
      <c r="E10" s="26">
        <v>312</v>
      </c>
      <c r="F10" s="26">
        <v>434</v>
      </c>
      <c r="G10" s="26">
        <v>200</v>
      </c>
      <c r="H10" s="26">
        <v>138</v>
      </c>
      <c r="I10" s="26">
        <v>550</v>
      </c>
      <c r="J10" s="25">
        <f t="shared" si="0"/>
        <v>3724</v>
      </c>
      <c r="K10" s="53"/>
    </row>
    <row r="11" spans="1:11" ht="21" customHeight="1">
      <c r="A11" s="5" t="s">
        <v>6</v>
      </c>
      <c r="B11" s="25">
        <v>2245</v>
      </c>
      <c r="C11" s="25">
        <v>1838</v>
      </c>
      <c r="D11" s="25">
        <v>730</v>
      </c>
      <c r="E11" s="25">
        <v>903</v>
      </c>
      <c r="F11" s="25">
        <v>933</v>
      </c>
      <c r="G11" s="25">
        <v>847</v>
      </c>
      <c r="H11" s="25">
        <v>664</v>
      </c>
      <c r="I11" s="25">
        <v>593</v>
      </c>
      <c r="J11" s="25">
        <f t="shared" si="0"/>
        <v>8753</v>
      </c>
      <c r="K11" s="53"/>
    </row>
    <row r="12" spans="1:11" ht="21" customHeight="1">
      <c r="A12" s="5" t="s">
        <v>7</v>
      </c>
      <c r="B12" s="26">
        <v>1223</v>
      </c>
      <c r="C12" s="26">
        <v>1040</v>
      </c>
      <c r="D12" s="26">
        <v>421</v>
      </c>
      <c r="E12" s="26">
        <v>421</v>
      </c>
      <c r="F12" s="26">
        <v>519</v>
      </c>
      <c r="G12" s="26">
        <v>213</v>
      </c>
      <c r="H12" s="26">
        <v>197</v>
      </c>
      <c r="I12" s="26">
        <v>47</v>
      </c>
      <c r="J12" s="25">
        <f t="shared" si="0"/>
        <v>4081</v>
      </c>
      <c r="K12" s="53"/>
    </row>
    <row r="13" spans="1:11" ht="21" customHeight="1">
      <c r="A13" s="5" t="s">
        <v>8</v>
      </c>
      <c r="B13" s="25">
        <v>609</v>
      </c>
      <c r="C13" s="25">
        <v>590</v>
      </c>
      <c r="D13" s="25">
        <v>266</v>
      </c>
      <c r="E13" s="25">
        <v>241</v>
      </c>
      <c r="F13" s="25">
        <v>408</v>
      </c>
      <c r="G13" s="25">
        <v>260</v>
      </c>
      <c r="H13" s="25">
        <v>88</v>
      </c>
      <c r="I13" s="25">
        <v>51</v>
      </c>
      <c r="J13" s="25">
        <f t="shared" si="0"/>
        <v>2513</v>
      </c>
      <c r="K13" s="53"/>
    </row>
    <row r="14" spans="1:11" ht="21" customHeight="1">
      <c r="A14" s="5" t="s">
        <v>9</v>
      </c>
      <c r="B14" s="26">
        <v>624</v>
      </c>
      <c r="C14" s="26">
        <v>361</v>
      </c>
      <c r="D14" s="26">
        <v>169</v>
      </c>
      <c r="E14" s="26">
        <v>212</v>
      </c>
      <c r="F14" s="26">
        <v>227</v>
      </c>
      <c r="G14" s="26">
        <v>212</v>
      </c>
      <c r="H14" s="26">
        <v>135</v>
      </c>
      <c r="I14" s="26">
        <v>0</v>
      </c>
      <c r="J14" s="25">
        <f t="shared" si="0"/>
        <v>1940</v>
      </c>
      <c r="K14" s="53"/>
    </row>
    <row r="15" spans="1:11" ht="21" customHeight="1">
      <c r="A15" s="5" t="s">
        <v>10</v>
      </c>
      <c r="B15" s="25">
        <v>304</v>
      </c>
      <c r="C15" s="25">
        <v>280</v>
      </c>
      <c r="D15" s="25">
        <v>208</v>
      </c>
      <c r="E15" s="25">
        <v>236</v>
      </c>
      <c r="F15" s="25">
        <v>217</v>
      </c>
      <c r="G15" s="25">
        <v>136</v>
      </c>
      <c r="H15" s="25">
        <v>79</v>
      </c>
      <c r="I15" s="25">
        <v>0</v>
      </c>
      <c r="J15" s="25">
        <f t="shared" si="0"/>
        <v>1460</v>
      </c>
      <c r="K15" s="54"/>
    </row>
    <row r="16" spans="1:11" ht="21" customHeight="1">
      <c r="A16" s="5" t="s">
        <v>11</v>
      </c>
      <c r="B16" s="26">
        <v>624</v>
      </c>
      <c r="C16" s="26">
        <v>601</v>
      </c>
      <c r="D16" s="26">
        <v>282</v>
      </c>
      <c r="E16" s="26">
        <v>265</v>
      </c>
      <c r="F16" s="26">
        <v>387</v>
      </c>
      <c r="G16" s="26">
        <v>264</v>
      </c>
      <c r="H16" s="26">
        <v>179</v>
      </c>
      <c r="I16" s="26">
        <v>384</v>
      </c>
      <c r="J16" s="25">
        <f t="shared" si="0"/>
        <v>2986</v>
      </c>
      <c r="K16" s="54"/>
    </row>
    <row r="17" spans="1:11" ht="21" customHeight="1">
      <c r="A17" s="5" t="s">
        <v>12</v>
      </c>
      <c r="B17" s="25">
        <v>382</v>
      </c>
      <c r="C17" s="25">
        <v>280</v>
      </c>
      <c r="D17" s="25">
        <v>183</v>
      </c>
      <c r="E17" s="25">
        <v>186</v>
      </c>
      <c r="F17" s="25">
        <v>237</v>
      </c>
      <c r="G17" s="25">
        <v>260</v>
      </c>
      <c r="H17" s="25">
        <v>143</v>
      </c>
      <c r="I17" s="25">
        <v>55</v>
      </c>
      <c r="J17" s="25">
        <f t="shared" si="0"/>
        <v>1726</v>
      </c>
      <c r="K17" s="54"/>
    </row>
    <row r="18" spans="1:11" ht="21" customHeight="1">
      <c r="A18" s="5" t="s">
        <v>13</v>
      </c>
      <c r="B18" s="26">
        <v>329</v>
      </c>
      <c r="C18" s="26">
        <v>320</v>
      </c>
      <c r="D18" s="26">
        <v>166</v>
      </c>
      <c r="E18" s="26">
        <v>147</v>
      </c>
      <c r="F18" s="26">
        <v>175</v>
      </c>
      <c r="G18" s="26">
        <v>98</v>
      </c>
      <c r="H18" s="26">
        <v>60</v>
      </c>
      <c r="I18" s="26">
        <v>0</v>
      </c>
      <c r="J18" s="25">
        <f t="shared" si="0"/>
        <v>1295</v>
      </c>
      <c r="K18" s="54"/>
    </row>
    <row r="19" spans="1:11" ht="21" customHeight="1">
      <c r="A19" s="5" t="s">
        <v>14</v>
      </c>
      <c r="B19" s="25">
        <v>347</v>
      </c>
      <c r="C19" s="25">
        <v>318</v>
      </c>
      <c r="D19" s="25">
        <v>221</v>
      </c>
      <c r="E19" s="25">
        <v>171</v>
      </c>
      <c r="F19" s="25">
        <v>345</v>
      </c>
      <c r="G19" s="25">
        <v>400</v>
      </c>
      <c r="H19" s="25">
        <v>138</v>
      </c>
      <c r="I19" s="25">
        <v>0</v>
      </c>
      <c r="J19" s="25">
        <f t="shared" si="0"/>
        <v>1940</v>
      </c>
      <c r="K19" s="54"/>
    </row>
    <row r="20" spans="1:11" ht="21" customHeight="1">
      <c r="A20" s="6" t="s">
        <v>0</v>
      </c>
      <c r="B20" s="51">
        <f t="shared" ref="B20:J20" si="1">SUM(B7:B19)</f>
        <v>14876</v>
      </c>
      <c r="C20" s="51">
        <f t="shared" si="1"/>
        <v>12452</v>
      </c>
      <c r="D20" s="51">
        <f t="shared" si="1"/>
        <v>5939</v>
      </c>
      <c r="E20" s="51">
        <f t="shared" si="1"/>
        <v>5976</v>
      </c>
      <c r="F20" s="51">
        <f t="shared" si="1"/>
        <v>7999</v>
      </c>
      <c r="G20" s="51">
        <f t="shared" si="1"/>
        <v>5075</v>
      </c>
      <c r="H20" s="51">
        <f t="shared" si="1"/>
        <v>3360</v>
      </c>
      <c r="I20" s="51">
        <f t="shared" si="1"/>
        <v>6420</v>
      </c>
      <c r="J20" s="51">
        <f t="shared" si="1"/>
        <v>62097</v>
      </c>
    </row>
    <row r="21" spans="1:11" ht="21" customHeight="1">
      <c r="A21" s="64" t="s">
        <v>38</v>
      </c>
      <c r="B21" s="64"/>
      <c r="C21" s="64"/>
      <c r="D21" s="64"/>
      <c r="E21" s="64"/>
      <c r="F21" s="64"/>
      <c r="G21" s="64"/>
      <c r="H21" s="64"/>
      <c r="I21" s="64"/>
      <c r="J21" s="64"/>
      <c r="K21" s="28"/>
    </row>
    <row r="22" spans="1:11">
      <c r="J22" s="7"/>
      <c r="K22" s="28"/>
    </row>
    <row r="23" spans="1:11">
      <c r="J23" s="7"/>
    </row>
  </sheetData>
  <mergeCells count="2">
    <mergeCell ref="A4:J4"/>
    <mergeCell ref="A21:J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1" fitToWidth="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F35AF-90BC-47B4-BBB4-5602135E04C6}">
  <sheetPr codeName="Sheet6">
    <tabColor theme="9"/>
  </sheetPr>
  <dimension ref="A1:M38"/>
  <sheetViews>
    <sheetView showGridLines="0" rightToLeft="1" view="pageBreakPreview" zoomScale="70" zoomScaleNormal="112" zoomScaleSheetLayoutView="70" workbookViewId="0">
      <selection activeCell="A4" sqref="A4:K4"/>
    </sheetView>
  </sheetViews>
  <sheetFormatPr defaultColWidth="9" defaultRowHeight="19"/>
  <cols>
    <col min="1" max="1" width="22.81640625" style="1" customWidth="1"/>
    <col min="2" max="10" width="17.26953125" style="1" customWidth="1"/>
    <col min="11" max="11" width="10.81640625" style="1" customWidth="1"/>
    <col min="12" max="12" width="12.81640625" style="1" customWidth="1"/>
    <col min="13" max="13" width="11.453125" style="1" customWidth="1"/>
    <col min="14" max="14" width="11.1796875" style="1" customWidth="1"/>
    <col min="15" max="15" width="10.453125" style="1" customWidth="1"/>
    <col min="16" max="16384" width="9" style="1"/>
  </cols>
  <sheetData>
    <row r="1" spans="1:13" ht="21" customHeight="1"/>
    <row r="2" spans="1:13" ht="21" customHeight="1"/>
    <row r="3" spans="1:13" ht="21" customHeight="1"/>
    <row r="4" spans="1:13" s="2" customFormat="1" ht="44.15" customHeight="1">
      <c r="A4" s="65" t="s">
        <v>69</v>
      </c>
      <c r="B4" s="65"/>
      <c r="C4" s="65"/>
      <c r="D4" s="65"/>
      <c r="E4" s="65"/>
      <c r="F4" s="65"/>
      <c r="G4" s="65"/>
      <c r="H4" s="65"/>
      <c r="I4" s="65"/>
      <c r="J4" s="65"/>
      <c r="K4" s="65"/>
    </row>
    <row r="5" spans="1:13" ht="21" customHeight="1">
      <c r="A5" s="3"/>
      <c r="B5" s="3"/>
      <c r="C5" s="3"/>
      <c r="D5" s="3"/>
      <c r="E5" s="3"/>
      <c r="F5" s="3"/>
      <c r="G5" s="3"/>
      <c r="H5" s="3"/>
      <c r="I5" s="3"/>
      <c r="J5" s="3"/>
    </row>
    <row r="6" spans="1:13">
      <c r="A6" s="21" t="s">
        <v>1</v>
      </c>
      <c r="B6" s="20" t="s">
        <v>19</v>
      </c>
      <c r="C6" s="20" t="s">
        <v>24</v>
      </c>
      <c r="D6" s="20" t="s">
        <v>20</v>
      </c>
      <c r="E6" s="20" t="s">
        <v>25</v>
      </c>
      <c r="F6" s="20" t="s">
        <v>18</v>
      </c>
      <c r="G6" s="20" t="s">
        <v>26</v>
      </c>
      <c r="H6" s="20" t="s">
        <v>21</v>
      </c>
      <c r="I6" s="20" t="s">
        <v>22</v>
      </c>
      <c r="J6" s="20" t="s">
        <v>23</v>
      </c>
      <c r="K6" s="20" t="s">
        <v>0</v>
      </c>
    </row>
    <row r="7" spans="1:13" ht="21" customHeight="1">
      <c r="A7" s="5" t="s">
        <v>2</v>
      </c>
      <c r="B7" s="25">
        <v>277</v>
      </c>
      <c r="C7" s="25">
        <v>2004</v>
      </c>
      <c r="D7" s="25">
        <v>1775</v>
      </c>
      <c r="E7" s="25">
        <v>631</v>
      </c>
      <c r="F7" s="25">
        <v>640</v>
      </c>
      <c r="G7" s="25">
        <v>1439</v>
      </c>
      <c r="H7" s="25">
        <v>237</v>
      </c>
      <c r="I7" s="25">
        <v>425</v>
      </c>
      <c r="J7" s="25">
        <v>0</v>
      </c>
      <c r="K7" s="25">
        <f>SUM(B7:J7)</f>
        <v>7428</v>
      </c>
      <c r="M7" s="28"/>
    </row>
    <row r="8" spans="1:13" ht="21" customHeight="1">
      <c r="A8" s="5" t="s">
        <v>3</v>
      </c>
      <c r="B8" s="26">
        <v>628</v>
      </c>
      <c r="C8" s="26">
        <v>812</v>
      </c>
      <c r="D8" s="26">
        <v>896</v>
      </c>
      <c r="E8" s="26">
        <v>598</v>
      </c>
      <c r="F8" s="26">
        <v>499</v>
      </c>
      <c r="G8" s="26">
        <v>472</v>
      </c>
      <c r="H8" s="26">
        <v>51</v>
      </c>
      <c r="I8" s="26">
        <v>242</v>
      </c>
      <c r="J8" s="26">
        <v>350</v>
      </c>
      <c r="K8" s="25">
        <f t="shared" ref="K8:K19" si="0">SUM(B8:J8)</f>
        <v>4548</v>
      </c>
      <c r="M8" s="28"/>
    </row>
    <row r="9" spans="1:13" ht="21" customHeight="1">
      <c r="A9" s="5" t="s">
        <v>4</v>
      </c>
      <c r="B9" s="25">
        <v>116</v>
      </c>
      <c r="C9" s="25">
        <v>168</v>
      </c>
      <c r="D9" s="25">
        <v>188</v>
      </c>
      <c r="E9" s="25">
        <v>67</v>
      </c>
      <c r="F9" s="25">
        <v>67</v>
      </c>
      <c r="G9" s="25">
        <v>350</v>
      </c>
      <c r="H9" s="25">
        <v>0</v>
      </c>
      <c r="I9" s="25">
        <v>70</v>
      </c>
      <c r="J9" s="25">
        <v>0</v>
      </c>
      <c r="K9" s="25">
        <f t="shared" si="0"/>
        <v>1026</v>
      </c>
      <c r="M9" s="28"/>
    </row>
    <row r="10" spans="1:13" ht="21" customHeight="1">
      <c r="A10" s="5" t="s">
        <v>5</v>
      </c>
      <c r="B10" s="26">
        <v>18</v>
      </c>
      <c r="C10" s="26">
        <v>49</v>
      </c>
      <c r="D10" s="26">
        <v>40</v>
      </c>
      <c r="E10" s="26">
        <v>56</v>
      </c>
      <c r="F10" s="26">
        <v>19</v>
      </c>
      <c r="G10" s="26">
        <v>149</v>
      </c>
      <c r="H10" s="26">
        <v>2</v>
      </c>
      <c r="I10" s="26">
        <v>30</v>
      </c>
      <c r="J10" s="26">
        <v>0</v>
      </c>
      <c r="K10" s="25">
        <f t="shared" si="0"/>
        <v>363</v>
      </c>
      <c r="M10" s="28"/>
    </row>
    <row r="11" spans="1:13" ht="21" customHeight="1">
      <c r="A11" s="5" t="s">
        <v>6</v>
      </c>
      <c r="B11" s="25">
        <v>335</v>
      </c>
      <c r="C11" s="25">
        <v>1120</v>
      </c>
      <c r="D11" s="25">
        <v>980</v>
      </c>
      <c r="E11" s="25">
        <v>577</v>
      </c>
      <c r="F11" s="25">
        <v>909</v>
      </c>
      <c r="G11" s="25">
        <v>757</v>
      </c>
      <c r="H11" s="25">
        <v>68</v>
      </c>
      <c r="I11" s="25">
        <v>363</v>
      </c>
      <c r="J11" s="25">
        <v>0</v>
      </c>
      <c r="K11" s="25">
        <f t="shared" si="0"/>
        <v>5109</v>
      </c>
      <c r="M11" s="28"/>
    </row>
    <row r="12" spans="1:13" ht="21" customHeight="1">
      <c r="A12" s="5" t="s">
        <v>7</v>
      </c>
      <c r="B12" s="26">
        <v>48</v>
      </c>
      <c r="C12" s="26">
        <v>167</v>
      </c>
      <c r="D12" s="26">
        <v>307</v>
      </c>
      <c r="E12" s="26">
        <v>135</v>
      </c>
      <c r="F12" s="26">
        <v>67</v>
      </c>
      <c r="G12" s="26">
        <v>440</v>
      </c>
      <c r="H12" s="26">
        <v>10</v>
      </c>
      <c r="I12" s="26">
        <v>80</v>
      </c>
      <c r="J12" s="26">
        <v>40</v>
      </c>
      <c r="K12" s="25">
        <f t="shared" si="0"/>
        <v>1294</v>
      </c>
      <c r="M12" s="28"/>
    </row>
    <row r="13" spans="1:13" ht="21" customHeight="1">
      <c r="A13" s="5" t="s">
        <v>8</v>
      </c>
      <c r="B13" s="25">
        <v>15</v>
      </c>
      <c r="C13" s="25">
        <v>27</v>
      </c>
      <c r="D13" s="25">
        <v>36</v>
      </c>
      <c r="E13" s="25">
        <v>10</v>
      </c>
      <c r="F13" s="25">
        <v>15</v>
      </c>
      <c r="G13" s="25">
        <v>24</v>
      </c>
      <c r="H13" s="25">
        <v>2</v>
      </c>
      <c r="I13" s="25">
        <v>7</v>
      </c>
      <c r="J13" s="25">
        <v>0</v>
      </c>
      <c r="K13" s="25">
        <f t="shared" si="0"/>
        <v>136</v>
      </c>
      <c r="M13" s="28"/>
    </row>
    <row r="14" spans="1:13" ht="21" customHeight="1">
      <c r="A14" s="5" t="s">
        <v>9</v>
      </c>
      <c r="B14" s="26">
        <v>15</v>
      </c>
      <c r="C14" s="26">
        <v>38</v>
      </c>
      <c r="D14" s="26">
        <v>62</v>
      </c>
      <c r="E14" s="26">
        <v>16</v>
      </c>
      <c r="F14" s="26">
        <v>29</v>
      </c>
      <c r="G14" s="26">
        <v>69</v>
      </c>
      <c r="H14" s="26">
        <v>0</v>
      </c>
      <c r="I14" s="26">
        <v>10</v>
      </c>
      <c r="J14" s="26">
        <v>21</v>
      </c>
      <c r="K14" s="25">
        <f t="shared" si="0"/>
        <v>260</v>
      </c>
      <c r="M14" s="28"/>
    </row>
    <row r="15" spans="1:13" ht="21" customHeight="1">
      <c r="A15" s="5" t="s">
        <v>10</v>
      </c>
      <c r="B15" s="29" t="s">
        <v>39</v>
      </c>
      <c r="C15" s="29" t="s">
        <v>39</v>
      </c>
      <c r="D15" s="29" t="s">
        <v>39</v>
      </c>
      <c r="E15" s="29" t="s">
        <v>39</v>
      </c>
      <c r="F15" s="29" t="s">
        <v>39</v>
      </c>
      <c r="G15" s="29" t="s">
        <v>39</v>
      </c>
      <c r="H15" s="29" t="s">
        <v>39</v>
      </c>
      <c r="I15" s="29" t="s">
        <v>39</v>
      </c>
      <c r="J15" s="29" t="s">
        <v>39</v>
      </c>
      <c r="K15" s="25">
        <f t="shared" si="0"/>
        <v>0</v>
      </c>
      <c r="M15" s="28"/>
    </row>
    <row r="16" spans="1:13" ht="21" customHeight="1">
      <c r="A16" s="5" t="s">
        <v>11</v>
      </c>
      <c r="B16" s="26">
        <v>6</v>
      </c>
      <c r="C16" s="26">
        <v>42</v>
      </c>
      <c r="D16" s="26">
        <v>72</v>
      </c>
      <c r="E16" s="26">
        <v>15</v>
      </c>
      <c r="F16" s="26">
        <v>10</v>
      </c>
      <c r="G16" s="26">
        <v>96</v>
      </c>
      <c r="H16" s="26">
        <v>1</v>
      </c>
      <c r="I16" s="26">
        <v>10</v>
      </c>
      <c r="J16" s="26">
        <v>0</v>
      </c>
      <c r="K16" s="25">
        <f t="shared" si="0"/>
        <v>252</v>
      </c>
      <c r="M16" s="28"/>
    </row>
    <row r="17" spans="1:13" ht="21" customHeight="1">
      <c r="A17" s="5" t="s">
        <v>12</v>
      </c>
      <c r="B17" s="25">
        <v>33</v>
      </c>
      <c r="C17" s="25">
        <v>24</v>
      </c>
      <c r="D17" s="25">
        <v>33</v>
      </c>
      <c r="E17" s="25">
        <v>19</v>
      </c>
      <c r="F17" s="25">
        <v>21</v>
      </c>
      <c r="G17" s="25">
        <v>34</v>
      </c>
      <c r="H17" s="25">
        <v>6</v>
      </c>
      <c r="I17" s="25">
        <v>10</v>
      </c>
      <c r="J17" s="25">
        <v>0</v>
      </c>
      <c r="K17" s="25">
        <f t="shared" si="0"/>
        <v>180</v>
      </c>
      <c r="M17" s="28"/>
    </row>
    <row r="18" spans="1:13" ht="21" customHeight="1">
      <c r="A18" s="5" t="s">
        <v>13</v>
      </c>
      <c r="B18" s="26">
        <v>0</v>
      </c>
      <c r="C18" s="26" t="s">
        <v>39</v>
      </c>
      <c r="D18" s="26" t="s">
        <v>39</v>
      </c>
      <c r="E18" s="26" t="s">
        <v>39</v>
      </c>
      <c r="F18" s="26" t="s">
        <v>39</v>
      </c>
      <c r="G18" s="26" t="s">
        <v>39</v>
      </c>
      <c r="H18" s="26">
        <v>0</v>
      </c>
      <c r="I18" s="26" t="s">
        <v>39</v>
      </c>
      <c r="J18" s="26" t="s">
        <v>39</v>
      </c>
      <c r="K18" s="25">
        <f t="shared" si="0"/>
        <v>0</v>
      </c>
      <c r="M18" s="28"/>
    </row>
    <row r="19" spans="1:13" ht="21" customHeight="1">
      <c r="A19" s="5" t="s">
        <v>14</v>
      </c>
      <c r="B19" s="25">
        <v>2</v>
      </c>
      <c r="C19" s="29">
        <v>6</v>
      </c>
      <c r="D19" s="29">
        <v>10</v>
      </c>
      <c r="E19" s="29">
        <v>5</v>
      </c>
      <c r="F19" s="29">
        <v>5</v>
      </c>
      <c r="G19" s="29">
        <v>2</v>
      </c>
      <c r="H19" s="29" t="s">
        <v>39</v>
      </c>
      <c r="I19" s="29" t="s">
        <v>39</v>
      </c>
      <c r="J19" s="29" t="s">
        <v>39</v>
      </c>
      <c r="K19" s="25">
        <f t="shared" si="0"/>
        <v>30</v>
      </c>
      <c r="M19" s="28"/>
    </row>
    <row r="20" spans="1:13" ht="21" customHeight="1">
      <c r="A20" s="6" t="s">
        <v>0</v>
      </c>
      <c r="B20" s="27">
        <f>SUM(B7:B19)</f>
        <v>1493</v>
      </c>
      <c r="C20" s="27">
        <f t="shared" ref="C20:K20" si="1">SUM(C7:C19)</f>
        <v>4457</v>
      </c>
      <c r="D20" s="27">
        <f t="shared" si="1"/>
        <v>4399</v>
      </c>
      <c r="E20" s="27">
        <f t="shared" si="1"/>
        <v>2129</v>
      </c>
      <c r="F20" s="27">
        <f t="shared" si="1"/>
        <v>2281</v>
      </c>
      <c r="G20" s="27">
        <f t="shared" si="1"/>
        <v>3832</v>
      </c>
      <c r="H20" s="27">
        <f t="shared" si="1"/>
        <v>377</v>
      </c>
      <c r="I20" s="27">
        <f t="shared" si="1"/>
        <v>1247</v>
      </c>
      <c r="J20" s="27">
        <f t="shared" si="1"/>
        <v>411</v>
      </c>
      <c r="K20" s="27">
        <f t="shared" si="1"/>
        <v>20626</v>
      </c>
    </row>
    <row r="21" spans="1:13" ht="21" customHeight="1">
      <c r="A21" s="64" t="s">
        <v>38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3">
      <c r="K22" s="7"/>
    </row>
    <row r="23" spans="1:13">
      <c r="K23" s="7"/>
    </row>
    <row r="24" spans="1:13">
      <c r="K24" s="7"/>
    </row>
    <row r="25" spans="1:13">
      <c r="K25" s="7"/>
    </row>
    <row r="26" spans="1:13">
      <c r="K26" s="7"/>
    </row>
    <row r="27" spans="1:13">
      <c r="K27" s="7"/>
    </row>
    <row r="28" spans="1:13">
      <c r="K28" s="7"/>
    </row>
    <row r="29" spans="1:13">
      <c r="K29" s="7"/>
    </row>
    <row r="30" spans="1:13">
      <c r="K30" s="7"/>
    </row>
    <row r="31" spans="1:13">
      <c r="K31" s="7"/>
    </row>
    <row r="32" spans="1:13">
      <c r="K32" s="7"/>
    </row>
    <row r="33" spans="4:11">
      <c r="K33" s="7"/>
    </row>
    <row r="34" spans="4:11">
      <c r="K34" s="7"/>
    </row>
    <row r="35" spans="4:11">
      <c r="K35" s="7"/>
    </row>
    <row r="38" spans="4:11">
      <c r="D38" s="28"/>
    </row>
  </sheetData>
  <mergeCells count="2">
    <mergeCell ref="A4:K4"/>
    <mergeCell ref="A21:K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1" fitToWidth="0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E1882-0D88-40F8-B018-F730137BEF19}">
  <sheetPr codeName="Sheet9">
    <tabColor theme="9"/>
  </sheetPr>
  <dimension ref="A1:B36"/>
  <sheetViews>
    <sheetView showGridLines="0" rightToLeft="1" view="pageBreakPreview" topLeftCell="A11" zoomScale="90" zoomScaleNormal="112" zoomScaleSheetLayoutView="90" workbookViewId="0">
      <selection activeCell="A21" sqref="A21:B21"/>
    </sheetView>
  </sheetViews>
  <sheetFormatPr defaultColWidth="9" defaultRowHeight="19"/>
  <cols>
    <col min="1" max="1" width="22.81640625" style="1" customWidth="1"/>
    <col min="2" max="2" width="19.54296875" style="1" customWidth="1"/>
    <col min="3" max="16384" width="9" style="1"/>
  </cols>
  <sheetData>
    <row r="1" spans="1:2" ht="21" customHeight="1"/>
    <row r="2" spans="1:2" ht="21" customHeight="1"/>
    <row r="3" spans="1:2" ht="21" customHeight="1"/>
    <row r="4" spans="1:2" s="2" customFormat="1" ht="44.15" customHeight="1">
      <c r="A4" s="65" t="s">
        <v>70</v>
      </c>
      <c r="B4" s="65"/>
    </row>
    <row r="5" spans="1:2" ht="21" customHeight="1">
      <c r="A5" s="3"/>
      <c r="B5" s="4"/>
    </row>
    <row r="6" spans="1:2" ht="35" customHeight="1">
      <c r="A6" s="21" t="s">
        <v>1</v>
      </c>
      <c r="B6" s="20" t="s">
        <v>27</v>
      </c>
    </row>
    <row r="7" spans="1:2" ht="21" customHeight="1">
      <c r="A7" s="5" t="s">
        <v>2</v>
      </c>
      <c r="B7" s="31">
        <v>2.3160942560233648</v>
      </c>
    </row>
    <row r="8" spans="1:2" ht="21" customHeight="1">
      <c r="A8" s="5" t="s">
        <v>3</v>
      </c>
      <c r="B8" s="30">
        <v>2.0121018231014118</v>
      </c>
    </row>
    <row r="9" spans="1:2" ht="21" customHeight="1">
      <c r="A9" s="5" t="s">
        <v>4</v>
      </c>
      <c r="B9" s="31">
        <v>2.1236406961318237</v>
      </c>
    </row>
    <row r="10" spans="1:2" ht="21" customHeight="1">
      <c r="A10" s="5" t="s">
        <v>5</v>
      </c>
      <c r="B10" s="30">
        <v>2.8455513804092107</v>
      </c>
    </row>
    <row r="11" spans="1:2" ht="21" customHeight="1">
      <c r="A11" s="5" t="s">
        <v>6</v>
      </c>
      <c r="B11" s="31">
        <v>2.4432859605178949</v>
      </c>
    </row>
    <row r="12" spans="1:2" ht="21" customHeight="1">
      <c r="A12" s="5" t="s">
        <v>7</v>
      </c>
      <c r="B12" s="30">
        <v>2.4450956612402983</v>
      </c>
    </row>
    <row r="13" spans="1:2" ht="21" customHeight="1">
      <c r="A13" s="5" t="s">
        <v>8</v>
      </c>
      <c r="B13" s="31">
        <v>2.7398053693565854</v>
      </c>
    </row>
    <row r="14" spans="1:2" ht="21" customHeight="1">
      <c r="A14" s="5" t="s">
        <v>9</v>
      </c>
      <c r="B14" s="30">
        <v>2.6996018087332119</v>
      </c>
    </row>
    <row r="15" spans="1:2" ht="21" customHeight="1">
      <c r="A15" s="5" t="s">
        <v>10</v>
      </c>
      <c r="B15" s="31">
        <v>3.5972818347122915</v>
      </c>
    </row>
    <row r="16" spans="1:2" ht="21" customHeight="1">
      <c r="A16" s="5" t="s">
        <v>11</v>
      </c>
      <c r="B16" s="30">
        <v>2.1367408495195637</v>
      </c>
    </row>
    <row r="17" spans="1:2" ht="21" customHeight="1">
      <c r="A17" s="5" t="s">
        <v>12</v>
      </c>
      <c r="B17" s="31">
        <v>2.936626792636555</v>
      </c>
    </row>
    <row r="18" spans="1:2" ht="21" customHeight="1">
      <c r="A18" s="5" t="s">
        <v>13</v>
      </c>
      <c r="B18" s="30">
        <v>3.5740701897707075</v>
      </c>
    </row>
    <row r="19" spans="1:2" ht="21" customHeight="1">
      <c r="A19" s="5" t="s">
        <v>14</v>
      </c>
      <c r="B19" s="31">
        <v>3.0619921289704868</v>
      </c>
    </row>
    <row r="20" spans="1:2" ht="21" customHeight="1">
      <c r="A20" s="6" t="s">
        <v>0</v>
      </c>
      <c r="B20" s="33">
        <v>2.3433525173171432</v>
      </c>
    </row>
    <row r="21" spans="1:2" ht="21" customHeight="1">
      <c r="A21" s="64" t="s">
        <v>36</v>
      </c>
      <c r="B21" s="64"/>
    </row>
    <row r="22" spans="1:2">
      <c r="B22" s="7"/>
    </row>
    <row r="23" spans="1:2">
      <c r="B23" s="7"/>
    </row>
    <row r="24" spans="1:2">
      <c r="B24" s="7"/>
    </row>
    <row r="25" spans="1:2">
      <c r="B25" s="7"/>
    </row>
    <row r="26" spans="1:2">
      <c r="B26" s="7"/>
    </row>
    <row r="27" spans="1:2">
      <c r="B27" s="7"/>
    </row>
    <row r="28" spans="1:2">
      <c r="B28" s="7"/>
    </row>
    <row r="29" spans="1:2">
      <c r="B29" s="7"/>
    </row>
    <row r="30" spans="1:2">
      <c r="B30" s="7"/>
    </row>
    <row r="31" spans="1:2">
      <c r="B31" s="7"/>
    </row>
    <row r="32" spans="1:2">
      <c r="B32" s="7"/>
    </row>
    <row r="33" spans="2:2">
      <c r="B33" s="7"/>
    </row>
    <row r="34" spans="2:2">
      <c r="B34" s="7"/>
    </row>
    <row r="35" spans="2:2">
      <c r="B35" s="7"/>
    </row>
    <row r="36" spans="2:2">
      <c r="B36" s="7"/>
    </row>
  </sheetData>
  <mergeCells count="2">
    <mergeCell ref="A4:B4"/>
    <mergeCell ref="A21:B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CB2DF-05F6-4470-B1E8-F82932664DAC}">
  <sheetPr codeName="Sheet10">
    <tabColor theme="9"/>
  </sheetPr>
  <dimension ref="A1:G36"/>
  <sheetViews>
    <sheetView showGridLines="0" rightToLeft="1" view="pageBreakPreview" topLeftCell="A4" zoomScale="90" zoomScaleNormal="112" zoomScaleSheetLayoutView="90" workbookViewId="0">
      <selection activeCell="J18" sqref="J18"/>
    </sheetView>
  </sheetViews>
  <sheetFormatPr defaultColWidth="9" defaultRowHeight="19"/>
  <cols>
    <col min="1" max="1" width="22.81640625" style="1" customWidth="1"/>
    <col min="2" max="2" width="24" style="1" customWidth="1"/>
    <col min="3" max="6" width="9" style="1"/>
    <col min="7" max="8" width="9" style="1" customWidth="1"/>
    <col min="9" max="16384" width="9" style="1"/>
  </cols>
  <sheetData>
    <row r="1" spans="1:7" ht="21" customHeight="1"/>
    <row r="2" spans="1:7" ht="21" customHeight="1"/>
    <row r="3" spans="1:7" ht="21" customHeight="1"/>
    <row r="4" spans="1:7" s="2" customFormat="1" ht="44.15" customHeight="1">
      <c r="A4" s="65" t="s">
        <v>73</v>
      </c>
      <c r="B4" s="65"/>
    </row>
    <row r="5" spans="1:7" ht="21" customHeight="1">
      <c r="A5" s="3"/>
      <c r="B5" s="4"/>
    </row>
    <row r="6" spans="1:7" ht="35" customHeight="1">
      <c r="A6" s="21" t="s">
        <v>1</v>
      </c>
      <c r="B6" s="20" t="s">
        <v>27</v>
      </c>
    </row>
    <row r="7" spans="1:7" ht="21" customHeight="1">
      <c r="A7" s="5" t="s">
        <v>2</v>
      </c>
      <c r="B7" s="31">
        <v>23.160942560233647</v>
      </c>
      <c r="F7" s="5" t="s">
        <v>13</v>
      </c>
      <c r="G7" s="32">
        <v>35.740701897707076</v>
      </c>
    </row>
    <row r="8" spans="1:7" ht="21" customHeight="1">
      <c r="A8" s="5" t="s">
        <v>3</v>
      </c>
      <c r="B8" s="30">
        <v>20.121018231014119</v>
      </c>
      <c r="F8" s="5" t="s">
        <v>14</v>
      </c>
      <c r="G8" s="34">
        <v>30.619921289704866</v>
      </c>
    </row>
    <row r="9" spans="1:7" ht="21" customHeight="1">
      <c r="A9" s="5" t="s">
        <v>4</v>
      </c>
      <c r="B9" s="31">
        <v>21.236406961318234</v>
      </c>
      <c r="F9" s="5" t="s">
        <v>10</v>
      </c>
      <c r="G9" s="34">
        <v>35.972818347122917</v>
      </c>
    </row>
    <row r="10" spans="1:7" ht="21" customHeight="1">
      <c r="A10" s="5" t="s">
        <v>5</v>
      </c>
      <c r="B10" s="30">
        <v>28.455513804092107</v>
      </c>
      <c r="F10" s="5" t="s">
        <v>2</v>
      </c>
      <c r="G10" s="32">
        <v>23.160942560233647</v>
      </c>
    </row>
    <row r="11" spans="1:7" ht="21" customHeight="1">
      <c r="A11" s="5" t="s">
        <v>6</v>
      </c>
      <c r="B11" s="31">
        <v>24.432859605178948</v>
      </c>
      <c r="F11" s="5" t="s">
        <v>5</v>
      </c>
      <c r="G11" s="32">
        <v>28.455513804092107</v>
      </c>
    </row>
    <row r="12" spans="1:7" ht="21" customHeight="1">
      <c r="A12" s="5" t="s">
        <v>7</v>
      </c>
      <c r="B12" s="30">
        <v>24.450956612402983</v>
      </c>
      <c r="F12" s="5" t="s">
        <v>4</v>
      </c>
      <c r="G12" s="34">
        <v>21.236406961318234</v>
      </c>
    </row>
    <row r="13" spans="1:7" ht="21" customHeight="1">
      <c r="A13" s="5" t="s">
        <v>8</v>
      </c>
      <c r="B13" s="31">
        <v>27.398053693565853</v>
      </c>
      <c r="F13" s="5" t="s">
        <v>6</v>
      </c>
      <c r="G13" s="32">
        <v>24.432859605178948</v>
      </c>
    </row>
    <row r="14" spans="1:7" ht="21" customHeight="1">
      <c r="A14" s="5" t="s">
        <v>9</v>
      </c>
      <c r="B14" s="30">
        <v>26.996018087332118</v>
      </c>
      <c r="F14" s="5" t="s">
        <v>8</v>
      </c>
      <c r="G14" s="32">
        <v>27.398053693565853</v>
      </c>
    </row>
    <row r="15" spans="1:7" ht="21" customHeight="1">
      <c r="A15" s="5" t="s">
        <v>10</v>
      </c>
      <c r="B15" s="31">
        <v>35.972818347122917</v>
      </c>
      <c r="F15" s="5" t="s">
        <v>11</v>
      </c>
      <c r="G15" s="32">
        <v>21.367408495195633</v>
      </c>
    </row>
    <row r="16" spans="1:7" ht="21" customHeight="1">
      <c r="A16" s="5" t="s">
        <v>11</v>
      </c>
      <c r="B16" s="30">
        <v>21.367408495195633</v>
      </c>
      <c r="F16" s="5" t="s">
        <v>9</v>
      </c>
      <c r="G16" s="34">
        <v>26.996018087332118</v>
      </c>
    </row>
    <row r="17" spans="1:7" ht="21" customHeight="1">
      <c r="A17" s="5" t="s">
        <v>12</v>
      </c>
      <c r="B17" s="31">
        <v>29.366267926365548</v>
      </c>
      <c r="F17" s="5" t="s">
        <v>7</v>
      </c>
      <c r="G17" s="34">
        <v>24.450956612402983</v>
      </c>
    </row>
    <row r="18" spans="1:7" ht="21" customHeight="1">
      <c r="A18" s="5" t="s">
        <v>13</v>
      </c>
      <c r="B18" s="30">
        <v>35.740701897707076</v>
      </c>
      <c r="F18" s="5" t="s">
        <v>3</v>
      </c>
      <c r="G18" s="32">
        <v>20.121018231014119</v>
      </c>
    </row>
    <row r="19" spans="1:7" ht="21" customHeight="1">
      <c r="A19" s="5" t="s">
        <v>14</v>
      </c>
      <c r="B19" s="31">
        <v>30.619921289704866</v>
      </c>
      <c r="F19" s="5" t="s">
        <v>12</v>
      </c>
      <c r="G19" s="34">
        <v>29.366267926365548</v>
      </c>
    </row>
    <row r="20" spans="1:7" ht="21" customHeight="1">
      <c r="A20" s="6" t="s">
        <v>0</v>
      </c>
      <c r="B20" s="33">
        <v>23.4335251731714</v>
      </c>
    </row>
    <row r="21" spans="1:7" ht="21" customHeight="1">
      <c r="A21" s="64" t="s">
        <v>36</v>
      </c>
      <c r="B21" s="64"/>
    </row>
    <row r="22" spans="1:7">
      <c r="B22" s="7"/>
    </row>
    <row r="23" spans="1:7">
      <c r="B23" s="7"/>
    </row>
    <row r="24" spans="1:7">
      <c r="B24" s="7"/>
    </row>
    <row r="25" spans="1:7">
      <c r="B25" s="7"/>
    </row>
    <row r="26" spans="1:7">
      <c r="B26" s="7"/>
    </row>
    <row r="27" spans="1:7">
      <c r="B27" s="7"/>
    </row>
    <row r="28" spans="1:7">
      <c r="B28" s="7"/>
    </row>
    <row r="29" spans="1:7">
      <c r="B29" s="7"/>
    </row>
    <row r="30" spans="1:7">
      <c r="B30" s="7"/>
    </row>
    <row r="31" spans="1:7">
      <c r="B31" s="7"/>
    </row>
    <row r="32" spans="1:7">
      <c r="B32" s="7"/>
    </row>
    <row r="33" spans="2:2">
      <c r="B33" s="7"/>
    </row>
    <row r="34" spans="2:2">
      <c r="B34" s="7"/>
    </row>
    <row r="35" spans="2:2">
      <c r="B35" s="7"/>
    </row>
    <row r="36" spans="2:2">
      <c r="B36" s="7"/>
    </row>
  </sheetData>
  <sortState xmlns:xlrd2="http://schemas.microsoft.com/office/spreadsheetml/2017/richdata2" ref="F7:G19">
    <sortCondition ref="F7:F19"/>
  </sortState>
  <mergeCells count="2">
    <mergeCell ref="A4:B4"/>
    <mergeCell ref="A21:B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46b6945-77e9-4c19-9e96-36ae7937d43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774373F62C8F45928726CC4E0F8048" ma:contentTypeVersion="15" ma:contentTypeDescription="Create a new document." ma:contentTypeScope="" ma:versionID="dfdd636813295b387ca3bfe5a290b878">
  <xsd:schema xmlns:xsd="http://www.w3.org/2001/XMLSchema" xmlns:xs="http://www.w3.org/2001/XMLSchema" xmlns:p="http://schemas.microsoft.com/office/2006/metadata/properties" xmlns:ns3="67af0f95-1aa7-485d-a2c5-c0accc5769f0" xmlns:ns4="046b6945-77e9-4c19-9e96-36ae7937d432" targetNamespace="http://schemas.microsoft.com/office/2006/metadata/properties" ma:root="true" ma:fieldsID="e8aff8ac035c325fdd5de0c9b10ceeda" ns3:_="" ns4:_="">
    <xsd:import namespace="67af0f95-1aa7-485d-a2c5-c0accc5769f0"/>
    <xsd:import namespace="046b6945-77e9-4c19-9e96-36ae7937d43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f0f95-1aa7-485d-a2c5-c0accc5769f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b6945-77e9-4c19-9e96-36ae7937d4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70F5AC-A64F-4C19-B14D-26F783C7A656}">
  <ds:schemaRefs>
    <ds:schemaRef ds:uri="http://schemas.microsoft.com/office/2006/metadata/properties"/>
    <ds:schemaRef ds:uri="http://schemas.microsoft.com/office/infopath/2007/PartnerControls"/>
    <ds:schemaRef ds:uri="046b6945-77e9-4c19-9e96-36ae7937d432"/>
  </ds:schemaRefs>
</ds:datastoreItem>
</file>

<file path=customXml/itemProps2.xml><?xml version="1.0" encoding="utf-8"?>
<ds:datastoreItem xmlns:ds="http://schemas.openxmlformats.org/officeDocument/2006/customXml" ds:itemID="{2436E406-BA2F-4B92-926E-11EE815E12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af0f95-1aa7-485d-a2c5-c0accc5769f0"/>
    <ds:schemaRef ds:uri="046b6945-77e9-4c19-9e96-36ae7937d4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084871-6EA3-42AE-B88A-1F7476A826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29</vt:i4>
      </vt:variant>
    </vt:vector>
  </HeadingPairs>
  <TitlesOfParts>
    <vt:vector size="58" baseType="lpstr">
      <vt:lpstr>جدول المحتويات 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'21'!Print_Area</vt:lpstr>
      <vt:lpstr>'22'!Print_Area</vt:lpstr>
      <vt:lpstr>'23'!Print_Area</vt:lpstr>
      <vt:lpstr>'24'!Print_Area</vt:lpstr>
      <vt:lpstr>'25'!Print_Area</vt:lpstr>
      <vt:lpstr>'26'!Print_Area</vt:lpstr>
      <vt:lpstr>'27'!Print_Area</vt:lpstr>
      <vt:lpstr>'28'!Print_Area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'جدول المحتويات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Lama Mohammed Alshawi</dc:creator>
  <cp:keywords/>
  <dc:description/>
  <cp:lastModifiedBy>د.عمر الدباسي - DR Omar Aldibasi</cp:lastModifiedBy>
  <cp:revision/>
  <dcterms:created xsi:type="dcterms:W3CDTF">2022-02-24T08:15:59Z</dcterms:created>
  <dcterms:modified xsi:type="dcterms:W3CDTF">2025-10-14T11:16:59Z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0x010100A9774373F62C8F45928726CC4E0F8048</vt:lpwstr>
  </property>
</Properties>
</file>