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6CA6238-230B-421B-AAA3-F09643AF5C04}" xr6:coauthVersionLast="36" xr6:coauthVersionMax="36" xr10:uidLastSave="{00000000-0000-0000-0000-000000000000}"/>
  <bookViews>
    <workbookView xWindow="0" yWindow="0" windowWidth="23040" windowHeight="9372" tabRatio="950" xr2:uid="{00000000-000D-0000-FFFF-FFFF00000000}"/>
  </bookViews>
  <sheets>
    <sheet name="الفهرس" sheetId="162" r:id="rId1"/>
    <sheet name="1" sheetId="1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55" r:id="rId13"/>
    <sheet name="6-1" sheetId="64" r:id="rId14"/>
    <sheet name="6-2" sheetId="65" r:id="rId15"/>
    <sheet name="7" sheetId="66" r:id="rId16"/>
    <sheet name="7-1" sheetId="67" r:id="rId17"/>
    <sheet name="7-2" sheetId="68" r:id="rId18"/>
    <sheet name="8" sheetId="69" r:id="rId19"/>
    <sheet name="8-1" sheetId="70" r:id="rId20"/>
    <sheet name="8-2" sheetId="71" r:id="rId21"/>
    <sheet name="9" sheetId="90" r:id="rId22"/>
    <sheet name="9-1" sheetId="91" r:id="rId23"/>
    <sheet name="9-2" sheetId="92" r:id="rId24"/>
    <sheet name="10" sheetId="93" r:id="rId25"/>
    <sheet name="10-1" sheetId="94" r:id="rId26"/>
    <sheet name="10-2" sheetId="95" r:id="rId27"/>
    <sheet name="11" sheetId="96" r:id="rId28"/>
    <sheet name="11-1" sheetId="97" r:id="rId29"/>
    <sheet name="11-2" sheetId="98" r:id="rId30"/>
    <sheet name="12" sheetId="139" r:id="rId31"/>
    <sheet name="12-1" sheetId="142" r:id="rId32"/>
    <sheet name="12-2" sheetId="146" r:id="rId33"/>
    <sheet name="13" sheetId="117" r:id="rId34"/>
    <sheet name="14" sheetId="130" r:id="rId35"/>
    <sheet name="1." sheetId="155" r:id="rId36"/>
    <sheet name="1.-1" sheetId="156" r:id="rId37"/>
    <sheet name="1.-2" sheetId="157" r:id="rId38"/>
    <sheet name="2." sheetId="158" r:id="rId39"/>
    <sheet name="2.-1" sheetId="159" r:id="rId40"/>
    <sheet name="2.-2" sheetId="160" r:id="rId41"/>
    <sheet name="3." sheetId="161" r:id="rId42"/>
  </sheets>
  <definedNames>
    <definedName name="_xlcn.WorksheetConnection_3Z24AM251" hidden="1">'1'!$O$6:$X$6</definedName>
    <definedName name="_xlnm.Print_Area" localSheetId="1">'1'!$A$1:$M$23</definedName>
    <definedName name="_xlnm.Print_Area" localSheetId="35">'1.'!$A$1:$P$18</definedName>
    <definedName name="_xlnm.Print_Area" localSheetId="36">'1.-1'!$A$1:$P$18</definedName>
    <definedName name="_xlnm.Print_Area" localSheetId="37">'1.-2'!$A$1:$P$19</definedName>
    <definedName name="_xlnm.Print_Area" localSheetId="24">'10'!$A$1:$J$23</definedName>
    <definedName name="_xlnm.Print_Area" localSheetId="25">'10-1'!$A$1:$J$23</definedName>
    <definedName name="_xlnm.Print_Area" localSheetId="26">'10-2'!$A$1:$J$23</definedName>
    <definedName name="_xlnm.Print_Area" localSheetId="27">'11'!$A$1:$J$23</definedName>
    <definedName name="_xlnm.Print_Area" localSheetId="28">'11-1'!$A$1:$J$23</definedName>
    <definedName name="_xlnm.Print_Area" localSheetId="29">'11-2'!$A$1:$J$23</definedName>
    <definedName name="_xlnm.Print_Area" localSheetId="30">'12'!$A$1:$I$23</definedName>
    <definedName name="_xlnm.Print_Area" localSheetId="31">'12-1'!$A$1:$I$23</definedName>
    <definedName name="_xlnm.Print_Area" localSheetId="32">'12-2'!$A$1:$I$23</definedName>
    <definedName name="_xlnm.Print_Area" localSheetId="33">'13'!$A$1:$I$12</definedName>
    <definedName name="_xlnm.Print_Area" localSheetId="34">'14'!$A$1:$H$11</definedName>
    <definedName name="_xlnm.Print_Area" localSheetId="2">'2'!$A$1:$M$18</definedName>
    <definedName name="_xlnm.Print_Area" localSheetId="38">'2.'!$A$1:$I$21</definedName>
    <definedName name="_xlnm.Print_Area" localSheetId="39">'2.-1'!$A$1:$I$21</definedName>
    <definedName name="_xlnm.Print_Area" localSheetId="40">'2.-2'!$A$1:$I$21</definedName>
    <definedName name="_xlnm.Print_Area" localSheetId="3">'3'!$A$1:$Q$23</definedName>
    <definedName name="_xlnm.Print_Area" localSheetId="41">'3.'!$A$1:$P$28</definedName>
    <definedName name="_xlnm.Print_Area" localSheetId="4">'3-1'!$A$1:$Q$23</definedName>
    <definedName name="_xlnm.Print_Area" localSheetId="5">'3-2'!$A$1:$Q$23</definedName>
    <definedName name="_xlnm.Print_Area" localSheetId="6">'4'!$A$1:$Q$23</definedName>
    <definedName name="_xlnm.Print_Area" localSheetId="7">'4-1'!$A$1:$Q$23</definedName>
    <definedName name="_xlnm.Print_Area" localSheetId="8">'4-2'!$A$1:$Q$23</definedName>
    <definedName name="_xlnm.Print_Area" localSheetId="9">'5'!$A$1:$Q$23</definedName>
    <definedName name="_xlnm.Print_Area" localSheetId="10">'5-1'!$A$1:$Q$23</definedName>
    <definedName name="_xlnm.Print_Area" localSheetId="11">'5-2'!$A$1:$Q$23</definedName>
    <definedName name="_xlnm.Print_Area" localSheetId="12">'6'!$A$1:$J$22</definedName>
    <definedName name="_xlnm.Print_Area" localSheetId="13">'6-1'!$A$1:$J$22</definedName>
    <definedName name="_xlnm.Print_Area" localSheetId="14">'6-2'!$A$1:$J$22</definedName>
    <definedName name="_xlnm.Print_Area" localSheetId="15">'7'!$A$1:$J$22</definedName>
    <definedName name="_xlnm.Print_Area" localSheetId="16">'7-1'!$A$1:$J$22</definedName>
    <definedName name="_xlnm.Print_Area" localSheetId="17">'7-2'!$A$1:$J$22</definedName>
    <definedName name="_xlnm.Print_Area" localSheetId="18">'8'!$A$1:$J$22</definedName>
    <definedName name="_xlnm.Print_Area" localSheetId="19">'8-1'!$A$1:$J$22</definedName>
    <definedName name="_xlnm.Print_Area" localSheetId="20">'8-2'!$A$1:$J$22</definedName>
    <definedName name="_xlnm.Print_Area" localSheetId="21">'9'!$A$1:$J$23</definedName>
    <definedName name="_xlnm.Print_Area" localSheetId="22">'9-1'!$A$1:$J$23</definedName>
    <definedName name="_xlnm.Print_Area" localSheetId="23">'9-2'!$A$1:$J$23</definedName>
    <definedName name="_xlnm.Print_Area" localSheetId="0">الفهرس!$A$1:$L$61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‏‏نطاق" name="‏‏نطاق" connection="WorksheetConnection_3!$Z$24:$AM$25"/>
        </x15:modelTables>
      </x15:dataModel>
    </ext>
  </extLst>
</workbook>
</file>

<file path=xl/calcChain.xml><?xml version="1.0" encoding="utf-8"?>
<calcChain xmlns="http://schemas.openxmlformats.org/spreadsheetml/2006/main">
  <c r="D26" i="161" l="1"/>
  <c r="E26" i="161"/>
  <c r="F26" i="161"/>
  <c r="G26" i="161"/>
  <c r="H26" i="161"/>
  <c r="I26" i="161"/>
  <c r="J26" i="161"/>
  <c r="K26" i="161"/>
  <c r="L26" i="161"/>
  <c r="M26" i="161"/>
  <c r="C26" i="161"/>
  <c r="N9" i="161"/>
  <c r="N10" i="161"/>
  <c r="N11" i="161"/>
  <c r="N12" i="161"/>
  <c r="N13" i="161"/>
  <c r="N14" i="161"/>
  <c r="N15" i="161"/>
  <c r="N16" i="161"/>
  <c r="N17" i="161"/>
  <c r="N18" i="161"/>
  <c r="N19" i="161"/>
  <c r="N20" i="161"/>
  <c r="N21" i="161"/>
  <c r="N22" i="161"/>
  <c r="N23" i="161"/>
  <c r="N24" i="161"/>
  <c r="N25" i="161"/>
  <c r="N8" i="161"/>
  <c r="N26" i="161" s="1"/>
  <c r="D19" i="158"/>
  <c r="E19" i="158"/>
  <c r="F19" i="158"/>
  <c r="C19" i="158"/>
  <c r="G9" i="158"/>
  <c r="G10" i="158"/>
  <c r="G11" i="158"/>
  <c r="G12" i="158"/>
  <c r="G13" i="158"/>
  <c r="G14" i="158"/>
  <c r="G15" i="158"/>
  <c r="G16" i="158"/>
  <c r="G17" i="158"/>
  <c r="G18" i="158"/>
  <c r="G8" i="158"/>
  <c r="G19" i="158" s="1"/>
  <c r="D8" i="158"/>
  <c r="E8" i="158"/>
  <c r="F8" i="158"/>
  <c r="D9" i="158"/>
  <c r="E9" i="158"/>
  <c r="F9" i="158"/>
  <c r="D10" i="158"/>
  <c r="E10" i="158"/>
  <c r="F10" i="158"/>
  <c r="D11" i="158"/>
  <c r="E11" i="158"/>
  <c r="F11" i="158"/>
  <c r="D12" i="158"/>
  <c r="E12" i="158"/>
  <c r="F12" i="158"/>
  <c r="D13" i="158"/>
  <c r="E13" i="158"/>
  <c r="F13" i="158"/>
  <c r="D14" i="158"/>
  <c r="E14" i="158"/>
  <c r="F14" i="158"/>
  <c r="D15" i="158"/>
  <c r="E15" i="158"/>
  <c r="F15" i="158"/>
  <c r="D16" i="158"/>
  <c r="E16" i="158"/>
  <c r="F16" i="158"/>
  <c r="D17" i="158"/>
  <c r="E17" i="158"/>
  <c r="F17" i="158"/>
  <c r="D18" i="158"/>
  <c r="E18" i="158"/>
  <c r="F18" i="158"/>
  <c r="C9" i="158"/>
  <c r="C10" i="158"/>
  <c r="C11" i="158"/>
  <c r="C12" i="158"/>
  <c r="C13" i="158"/>
  <c r="C14" i="158"/>
  <c r="C15" i="158"/>
  <c r="C16" i="158"/>
  <c r="C17" i="158"/>
  <c r="C18" i="158"/>
  <c r="C8" i="158"/>
  <c r="D19" i="159"/>
  <c r="E19" i="159"/>
  <c r="F19" i="159"/>
  <c r="G19" i="159"/>
  <c r="C19" i="159"/>
  <c r="G9" i="159"/>
  <c r="G10" i="159"/>
  <c r="G11" i="159"/>
  <c r="G12" i="159"/>
  <c r="G13" i="159"/>
  <c r="G14" i="159"/>
  <c r="G15" i="159"/>
  <c r="G16" i="159"/>
  <c r="G17" i="159"/>
  <c r="G18" i="159"/>
  <c r="G8" i="159"/>
  <c r="D19" i="160"/>
  <c r="E19" i="160"/>
  <c r="F19" i="160"/>
  <c r="G19" i="160"/>
  <c r="C19" i="160"/>
  <c r="G9" i="160"/>
  <c r="G10" i="160"/>
  <c r="G11" i="160"/>
  <c r="G12" i="160"/>
  <c r="G13" i="160"/>
  <c r="G14" i="160"/>
  <c r="G15" i="160"/>
  <c r="G16" i="160"/>
  <c r="G17" i="160"/>
  <c r="G18" i="160"/>
  <c r="G8" i="160"/>
  <c r="D16" i="155"/>
  <c r="E16" i="155"/>
  <c r="F16" i="155"/>
  <c r="G16" i="155"/>
  <c r="H16" i="155"/>
  <c r="I16" i="155"/>
  <c r="J16" i="155"/>
  <c r="K16" i="155"/>
  <c r="L16" i="155"/>
  <c r="M16" i="155"/>
  <c r="C16" i="155"/>
  <c r="N10" i="155"/>
  <c r="N11" i="155"/>
  <c r="N12" i="155"/>
  <c r="N13" i="155"/>
  <c r="N14" i="155"/>
  <c r="N15" i="155"/>
  <c r="N9" i="155"/>
  <c r="D9" i="155"/>
  <c r="E9" i="155"/>
  <c r="F9" i="155"/>
  <c r="G9" i="155"/>
  <c r="H9" i="155"/>
  <c r="I9" i="155"/>
  <c r="J9" i="155"/>
  <c r="K9" i="155"/>
  <c r="L9" i="155"/>
  <c r="M9" i="155"/>
  <c r="D10" i="155"/>
  <c r="E10" i="155"/>
  <c r="F10" i="155"/>
  <c r="G10" i="155"/>
  <c r="H10" i="155"/>
  <c r="I10" i="155"/>
  <c r="J10" i="155"/>
  <c r="K10" i="155"/>
  <c r="L10" i="155"/>
  <c r="M10" i="155"/>
  <c r="D11" i="155"/>
  <c r="E11" i="155"/>
  <c r="F11" i="155"/>
  <c r="G11" i="155"/>
  <c r="H11" i="155"/>
  <c r="I11" i="155"/>
  <c r="J11" i="155"/>
  <c r="K11" i="155"/>
  <c r="L11" i="155"/>
  <c r="M11" i="155"/>
  <c r="D12" i="155"/>
  <c r="E12" i="155"/>
  <c r="F12" i="155"/>
  <c r="G12" i="155"/>
  <c r="H12" i="155"/>
  <c r="I12" i="155"/>
  <c r="J12" i="155"/>
  <c r="K12" i="155"/>
  <c r="L12" i="155"/>
  <c r="M12" i="155"/>
  <c r="D13" i="155"/>
  <c r="E13" i="155"/>
  <c r="F13" i="155"/>
  <c r="G13" i="155"/>
  <c r="H13" i="155"/>
  <c r="I13" i="155"/>
  <c r="J13" i="155"/>
  <c r="K13" i="155"/>
  <c r="L13" i="155"/>
  <c r="M13" i="155"/>
  <c r="D14" i="155"/>
  <c r="E14" i="155"/>
  <c r="F14" i="155"/>
  <c r="G14" i="155"/>
  <c r="H14" i="155"/>
  <c r="I14" i="155"/>
  <c r="J14" i="155"/>
  <c r="K14" i="155"/>
  <c r="L14" i="155"/>
  <c r="M14" i="155"/>
  <c r="D15" i="155"/>
  <c r="E15" i="155"/>
  <c r="F15" i="155"/>
  <c r="G15" i="155"/>
  <c r="H15" i="155"/>
  <c r="I15" i="155"/>
  <c r="J15" i="155"/>
  <c r="K15" i="155"/>
  <c r="L15" i="155"/>
  <c r="M15" i="155"/>
  <c r="C10" i="155"/>
  <c r="C11" i="155"/>
  <c r="C12" i="155"/>
  <c r="C13" i="155"/>
  <c r="C14" i="155"/>
  <c r="C15" i="155"/>
  <c r="C9" i="155"/>
  <c r="D16" i="157"/>
  <c r="E16" i="157"/>
  <c r="F16" i="157"/>
  <c r="G16" i="157"/>
  <c r="H16" i="157"/>
  <c r="I16" i="157"/>
  <c r="J16" i="157"/>
  <c r="K16" i="157"/>
  <c r="L16" i="157"/>
  <c r="M16" i="157"/>
  <c r="N16" i="157"/>
  <c r="C16" i="157"/>
  <c r="N10" i="157"/>
  <c r="N11" i="157"/>
  <c r="N12" i="157"/>
  <c r="N13" i="157"/>
  <c r="N14" i="157"/>
  <c r="N15" i="157"/>
  <c r="N9" i="157"/>
  <c r="D16" i="156"/>
  <c r="E16" i="156"/>
  <c r="F16" i="156"/>
  <c r="G16" i="156"/>
  <c r="H16" i="156"/>
  <c r="I16" i="156"/>
  <c r="J16" i="156"/>
  <c r="K16" i="156"/>
  <c r="L16" i="156"/>
  <c r="M16" i="156"/>
  <c r="N16" i="156"/>
  <c r="C16" i="156"/>
  <c r="N10" i="156"/>
  <c r="N11" i="156"/>
  <c r="N12" i="156"/>
  <c r="N13" i="156"/>
  <c r="N14" i="156"/>
  <c r="N15" i="156"/>
  <c r="N9" i="156"/>
  <c r="D10" i="130"/>
  <c r="E10" i="130"/>
  <c r="F10" i="130"/>
  <c r="C10" i="130"/>
  <c r="F9" i="130"/>
  <c r="F8" i="130"/>
  <c r="D10" i="117"/>
  <c r="E10" i="117"/>
  <c r="F10" i="117"/>
  <c r="G10" i="117"/>
  <c r="C10" i="117"/>
  <c r="G9" i="117"/>
  <c r="G8" i="117"/>
  <c r="D21" i="1"/>
  <c r="E21" i="1"/>
  <c r="F21" i="1"/>
  <c r="G21" i="1"/>
  <c r="H21" i="1"/>
  <c r="I21" i="1"/>
  <c r="J21" i="1"/>
  <c r="K21" i="1"/>
  <c r="C21" i="1"/>
  <c r="I9" i="1"/>
  <c r="K9" i="1" s="1"/>
  <c r="J9" i="1"/>
  <c r="I10" i="1"/>
  <c r="K10" i="1" s="1"/>
  <c r="J10" i="1"/>
  <c r="I11" i="1"/>
  <c r="J11" i="1"/>
  <c r="I12" i="1"/>
  <c r="J12" i="1"/>
  <c r="I13" i="1"/>
  <c r="K13" i="1" s="1"/>
  <c r="J13" i="1"/>
  <c r="I14" i="1"/>
  <c r="J14" i="1"/>
  <c r="I15" i="1"/>
  <c r="J15" i="1"/>
  <c r="I16" i="1"/>
  <c r="J16" i="1"/>
  <c r="I17" i="1"/>
  <c r="K17" i="1" s="1"/>
  <c r="J17" i="1"/>
  <c r="I18" i="1"/>
  <c r="K18" i="1" s="1"/>
  <c r="J18" i="1"/>
  <c r="I19" i="1"/>
  <c r="J19" i="1"/>
  <c r="I20" i="1"/>
  <c r="J20" i="1"/>
  <c r="J8" i="1"/>
  <c r="K8" i="1" s="1"/>
  <c r="I8" i="1"/>
  <c r="K14" i="1"/>
  <c r="H9" i="1"/>
  <c r="H10" i="1"/>
  <c r="H11" i="1"/>
  <c r="H12" i="1"/>
  <c r="H13" i="1"/>
  <c r="H14" i="1"/>
  <c r="H15" i="1"/>
  <c r="H16" i="1"/>
  <c r="H17" i="1"/>
  <c r="H18" i="1"/>
  <c r="H19" i="1"/>
  <c r="H20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8" i="1"/>
  <c r="D16" i="2"/>
  <c r="E16" i="2"/>
  <c r="F16" i="2"/>
  <c r="G16" i="2"/>
  <c r="H16" i="2"/>
  <c r="I16" i="2"/>
  <c r="J16" i="2"/>
  <c r="K16" i="2"/>
  <c r="C16" i="2"/>
  <c r="J9" i="2"/>
  <c r="I9" i="2"/>
  <c r="K9" i="2"/>
  <c r="H10" i="2"/>
  <c r="H11" i="2"/>
  <c r="H12" i="2"/>
  <c r="H13" i="2"/>
  <c r="H14" i="2"/>
  <c r="H15" i="2"/>
  <c r="H9" i="2"/>
  <c r="E10" i="2"/>
  <c r="E11" i="2"/>
  <c r="E12" i="2"/>
  <c r="E13" i="2"/>
  <c r="E14" i="2"/>
  <c r="E15" i="2"/>
  <c r="E9" i="2"/>
  <c r="E21" i="3"/>
  <c r="D8" i="3"/>
  <c r="E8" i="3"/>
  <c r="F8" i="3"/>
  <c r="G8" i="3"/>
  <c r="H8" i="3"/>
  <c r="I8" i="3"/>
  <c r="D9" i="3"/>
  <c r="E9" i="3"/>
  <c r="F9" i="3"/>
  <c r="G9" i="3"/>
  <c r="H9" i="3"/>
  <c r="I9" i="3"/>
  <c r="M9" i="3"/>
  <c r="D10" i="3"/>
  <c r="E10" i="3"/>
  <c r="F10" i="3"/>
  <c r="G10" i="3"/>
  <c r="H10" i="3"/>
  <c r="I10" i="3"/>
  <c r="D11" i="3"/>
  <c r="E11" i="3"/>
  <c r="F11" i="3"/>
  <c r="G11" i="3"/>
  <c r="H11" i="3"/>
  <c r="D12" i="3"/>
  <c r="E12" i="3"/>
  <c r="F12" i="3"/>
  <c r="G12" i="3"/>
  <c r="H12" i="3"/>
  <c r="I12" i="3"/>
  <c r="D13" i="3"/>
  <c r="E13" i="3"/>
  <c r="G13" i="3"/>
  <c r="H13" i="3"/>
  <c r="I13" i="3"/>
  <c r="D14" i="3"/>
  <c r="E14" i="3"/>
  <c r="F14" i="3"/>
  <c r="E15" i="3"/>
  <c r="F15" i="3"/>
  <c r="D16" i="3"/>
  <c r="E16" i="3"/>
  <c r="F16" i="3"/>
  <c r="G16" i="3"/>
  <c r="H16" i="3"/>
  <c r="E17" i="3"/>
  <c r="F17" i="3"/>
  <c r="G17" i="3"/>
  <c r="H17" i="3"/>
  <c r="I17" i="3"/>
  <c r="D18" i="3"/>
  <c r="E18" i="3"/>
  <c r="F18" i="3"/>
  <c r="G18" i="3"/>
  <c r="H18" i="3"/>
  <c r="D19" i="3"/>
  <c r="E19" i="3"/>
  <c r="F19" i="3"/>
  <c r="G19" i="3"/>
  <c r="D20" i="3"/>
  <c r="E20" i="3"/>
  <c r="F20" i="3"/>
  <c r="H20" i="3"/>
  <c r="I20" i="3"/>
  <c r="C9" i="3"/>
  <c r="C10" i="3"/>
  <c r="C11" i="3"/>
  <c r="C12" i="3"/>
  <c r="C16" i="3"/>
  <c r="C17" i="3"/>
  <c r="C18" i="3"/>
  <c r="C19" i="3"/>
  <c r="C20" i="3"/>
  <c r="C8" i="3"/>
  <c r="D21" i="4"/>
  <c r="E21" i="4"/>
  <c r="F21" i="4"/>
  <c r="H21" i="4"/>
  <c r="I21" i="4"/>
  <c r="C21" i="4"/>
  <c r="D8" i="4"/>
  <c r="E8" i="4"/>
  <c r="F8" i="4"/>
  <c r="G8" i="4"/>
  <c r="H8" i="4"/>
  <c r="I8" i="4"/>
  <c r="J8" i="4"/>
  <c r="K8" i="4"/>
  <c r="L8" i="4"/>
  <c r="M8" i="4"/>
  <c r="N8" i="4"/>
  <c r="D9" i="4"/>
  <c r="E9" i="4"/>
  <c r="F9" i="4"/>
  <c r="G9" i="4"/>
  <c r="H9" i="4"/>
  <c r="I9" i="4"/>
  <c r="J9" i="4"/>
  <c r="K9" i="4"/>
  <c r="L9" i="4"/>
  <c r="M9" i="4"/>
  <c r="N9" i="4"/>
  <c r="N9" i="3" s="1"/>
  <c r="D10" i="4"/>
  <c r="E10" i="4"/>
  <c r="F10" i="4"/>
  <c r="G10" i="4"/>
  <c r="H10" i="4"/>
  <c r="I10" i="4"/>
  <c r="J10" i="4"/>
  <c r="K10" i="4"/>
  <c r="K10" i="3" s="1"/>
  <c r="L10" i="4"/>
  <c r="M10" i="4"/>
  <c r="N10" i="4"/>
  <c r="D11" i="4"/>
  <c r="E11" i="4"/>
  <c r="F11" i="4"/>
  <c r="G11" i="4"/>
  <c r="H11" i="4"/>
  <c r="I11" i="4"/>
  <c r="J11" i="4"/>
  <c r="O11" i="4" s="1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G15" i="3" s="1"/>
  <c r="H15" i="4"/>
  <c r="I15" i="4"/>
  <c r="J15" i="4"/>
  <c r="K15" i="4"/>
  <c r="K15" i="3" s="1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M17" i="3" s="1"/>
  <c r="N17" i="4"/>
  <c r="N17" i="3" s="1"/>
  <c r="D18" i="4"/>
  <c r="E18" i="4"/>
  <c r="F18" i="4"/>
  <c r="G18" i="4"/>
  <c r="H18" i="4"/>
  <c r="I18" i="4"/>
  <c r="J18" i="4"/>
  <c r="J18" i="3" s="1"/>
  <c r="K18" i="4"/>
  <c r="K18" i="3" s="1"/>
  <c r="L18" i="4"/>
  <c r="M18" i="4"/>
  <c r="N18" i="4"/>
  <c r="D19" i="4"/>
  <c r="E19" i="4"/>
  <c r="F19" i="4"/>
  <c r="G19" i="4"/>
  <c r="H19" i="4"/>
  <c r="I19" i="4"/>
  <c r="I19" i="3" s="1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M20" i="3" s="1"/>
  <c r="N20" i="4"/>
  <c r="C9" i="4"/>
  <c r="C10" i="4"/>
  <c r="C11" i="4"/>
  <c r="C12" i="4"/>
  <c r="C13" i="4"/>
  <c r="C14" i="4"/>
  <c r="C15" i="4"/>
  <c r="C16" i="4"/>
  <c r="C17" i="4"/>
  <c r="C18" i="4"/>
  <c r="C19" i="4"/>
  <c r="C20" i="4"/>
  <c r="C8" i="4"/>
  <c r="E21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J9" i="3" s="1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L11" i="3" s="1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F13" i="3" s="1"/>
  <c r="G13" i="5"/>
  <c r="H13" i="5"/>
  <c r="I13" i="5"/>
  <c r="J13" i="5"/>
  <c r="K13" i="5"/>
  <c r="L13" i="5"/>
  <c r="M13" i="5"/>
  <c r="N13" i="5"/>
  <c r="N13" i="3" s="1"/>
  <c r="D14" i="5"/>
  <c r="E14" i="5"/>
  <c r="F14" i="5"/>
  <c r="G14" i="5"/>
  <c r="G14" i="3" s="1"/>
  <c r="H14" i="5"/>
  <c r="H14" i="3" s="1"/>
  <c r="I14" i="5"/>
  <c r="I14" i="3" s="1"/>
  <c r="J14" i="5"/>
  <c r="K14" i="5"/>
  <c r="L14" i="5"/>
  <c r="M14" i="5"/>
  <c r="N14" i="5"/>
  <c r="D15" i="5"/>
  <c r="D15" i="3" s="1"/>
  <c r="E15" i="5"/>
  <c r="F15" i="5"/>
  <c r="G15" i="5"/>
  <c r="H15" i="5"/>
  <c r="H15" i="3" s="1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M16" i="3" s="1"/>
  <c r="N16" i="5"/>
  <c r="D17" i="5"/>
  <c r="D17" i="3" s="1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H19" i="3" s="1"/>
  <c r="I19" i="5"/>
  <c r="J19" i="5"/>
  <c r="K19" i="5"/>
  <c r="L19" i="5"/>
  <c r="L19" i="3" s="1"/>
  <c r="M19" i="5"/>
  <c r="N19" i="5"/>
  <c r="D20" i="5"/>
  <c r="E20" i="5"/>
  <c r="F20" i="5"/>
  <c r="G20" i="5"/>
  <c r="G20" i="3" s="1"/>
  <c r="H20" i="5"/>
  <c r="I20" i="5"/>
  <c r="J20" i="5"/>
  <c r="K20" i="5"/>
  <c r="L20" i="5"/>
  <c r="M20" i="5"/>
  <c r="N20" i="5"/>
  <c r="C9" i="5"/>
  <c r="C10" i="5"/>
  <c r="C11" i="5"/>
  <c r="C12" i="5"/>
  <c r="C13" i="5"/>
  <c r="C13" i="3" s="1"/>
  <c r="C14" i="5"/>
  <c r="C14" i="3" s="1"/>
  <c r="C15" i="5"/>
  <c r="C15" i="3" s="1"/>
  <c r="C16" i="5"/>
  <c r="C17" i="5"/>
  <c r="C18" i="5"/>
  <c r="C19" i="5"/>
  <c r="C20" i="5"/>
  <c r="C8" i="5"/>
  <c r="D21" i="6"/>
  <c r="E21" i="6"/>
  <c r="F21" i="6"/>
  <c r="G21" i="6"/>
  <c r="H21" i="6"/>
  <c r="C21" i="6"/>
  <c r="D8" i="6"/>
  <c r="E8" i="6"/>
  <c r="F8" i="6"/>
  <c r="G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O9" i="6" s="1"/>
  <c r="M9" i="6"/>
  <c r="N9" i="6"/>
  <c r="D10" i="6"/>
  <c r="E10" i="6"/>
  <c r="F10" i="6"/>
  <c r="G10" i="6"/>
  <c r="H10" i="6"/>
  <c r="I10" i="6"/>
  <c r="J10" i="6"/>
  <c r="K10" i="6"/>
  <c r="L10" i="6"/>
  <c r="M10" i="6"/>
  <c r="N10" i="6"/>
  <c r="D11" i="6"/>
  <c r="E11" i="6"/>
  <c r="F11" i="6"/>
  <c r="G11" i="6"/>
  <c r="H11" i="6"/>
  <c r="I11" i="6"/>
  <c r="J11" i="6"/>
  <c r="K11" i="6"/>
  <c r="L11" i="6"/>
  <c r="M11" i="6"/>
  <c r="N11" i="6"/>
  <c r="D12" i="6"/>
  <c r="E12" i="6"/>
  <c r="F12" i="6"/>
  <c r="G12" i="6"/>
  <c r="H12" i="6"/>
  <c r="I12" i="6"/>
  <c r="J12" i="6"/>
  <c r="K12" i="6"/>
  <c r="L12" i="6"/>
  <c r="M12" i="6"/>
  <c r="N12" i="6"/>
  <c r="D13" i="6"/>
  <c r="E13" i="6"/>
  <c r="F13" i="6"/>
  <c r="G13" i="6"/>
  <c r="H13" i="6"/>
  <c r="I13" i="6"/>
  <c r="J13" i="6"/>
  <c r="K13" i="6"/>
  <c r="L13" i="6"/>
  <c r="M13" i="6"/>
  <c r="N13" i="6"/>
  <c r="D14" i="6"/>
  <c r="E14" i="6"/>
  <c r="F14" i="6"/>
  <c r="G14" i="6"/>
  <c r="H14" i="6"/>
  <c r="I14" i="6"/>
  <c r="I21" i="6" s="1"/>
  <c r="J14" i="6"/>
  <c r="K14" i="6"/>
  <c r="L14" i="6"/>
  <c r="M14" i="6"/>
  <c r="N14" i="6"/>
  <c r="D15" i="6"/>
  <c r="E15" i="6"/>
  <c r="F15" i="6"/>
  <c r="G15" i="6"/>
  <c r="H15" i="6"/>
  <c r="I15" i="6"/>
  <c r="J15" i="6"/>
  <c r="O15" i="6" s="1"/>
  <c r="K15" i="6"/>
  <c r="L15" i="6"/>
  <c r="M15" i="6"/>
  <c r="N15" i="6"/>
  <c r="D16" i="6"/>
  <c r="E16" i="6"/>
  <c r="F16" i="6"/>
  <c r="G16" i="6"/>
  <c r="H16" i="6"/>
  <c r="I16" i="6"/>
  <c r="J16" i="6"/>
  <c r="K16" i="6"/>
  <c r="L16" i="6"/>
  <c r="M16" i="6"/>
  <c r="N16" i="6"/>
  <c r="O16" i="6" s="1"/>
  <c r="D17" i="6"/>
  <c r="E17" i="6"/>
  <c r="F17" i="6"/>
  <c r="G17" i="6"/>
  <c r="H17" i="6"/>
  <c r="I17" i="6"/>
  <c r="J17" i="6"/>
  <c r="K17" i="6"/>
  <c r="L17" i="6"/>
  <c r="O17" i="6" s="1"/>
  <c r="M17" i="6"/>
  <c r="N17" i="6"/>
  <c r="D18" i="6"/>
  <c r="E18" i="6"/>
  <c r="F18" i="6"/>
  <c r="G18" i="6"/>
  <c r="H18" i="6"/>
  <c r="I18" i="6"/>
  <c r="J18" i="6"/>
  <c r="K18" i="6"/>
  <c r="L18" i="6"/>
  <c r="M18" i="6"/>
  <c r="N18" i="6"/>
  <c r="D19" i="6"/>
  <c r="E19" i="6"/>
  <c r="F19" i="6"/>
  <c r="G19" i="6"/>
  <c r="H19" i="6"/>
  <c r="I19" i="6"/>
  <c r="J19" i="6"/>
  <c r="K19" i="6"/>
  <c r="L19" i="6"/>
  <c r="M19" i="6"/>
  <c r="N19" i="6"/>
  <c r="D20" i="6"/>
  <c r="E20" i="6"/>
  <c r="F20" i="6"/>
  <c r="G20" i="6"/>
  <c r="H20" i="6"/>
  <c r="I20" i="6"/>
  <c r="J20" i="6"/>
  <c r="K20" i="6"/>
  <c r="L20" i="6"/>
  <c r="M20" i="6"/>
  <c r="N20" i="6"/>
  <c r="C9" i="6"/>
  <c r="C10" i="6"/>
  <c r="C11" i="6"/>
  <c r="C12" i="6"/>
  <c r="C13" i="6"/>
  <c r="C14" i="6"/>
  <c r="C15" i="6"/>
  <c r="C16" i="6"/>
  <c r="C17" i="6"/>
  <c r="C18" i="6"/>
  <c r="C19" i="6"/>
  <c r="C20" i="6"/>
  <c r="C8" i="6"/>
  <c r="E21" i="25"/>
  <c r="D8" i="25"/>
  <c r="E8" i="25"/>
  <c r="F8" i="25"/>
  <c r="G8" i="25"/>
  <c r="H8" i="25"/>
  <c r="I8" i="25"/>
  <c r="J8" i="25"/>
  <c r="K8" i="25"/>
  <c r="L8" i="25"/>
  <c r="M8" i="25"/>
  <c r="N8" i="25"/>
  <c r="D9" i="25"/>
  <c r="E9" i="25"/>
  <c r="F9" i="25"/>
  <c r="G9" i="25"/>
  <c r="H9" i="25"/>
  <c r="I9" i="25"/>
  <c r="J9" i="25"/>
  <c r="K9" i="25"/>
  <c r="L9" i="25"/>
  <c r="M9" i="25"/>
  <c r="N9" i="25"/>
  <c r="D10" i="25"/>
  <c r="E10" i="25"/>
  <c r="F10" i="25"/>
  <c r="G10" i="25"/>
  <c r="H10" i="25"/>
  <c r="I10" i="25"/>
  <c r="J10" i="25"/>
  <c r="K10" i="25"/>
  <c r="L10" i="25"/>
  <c r="M10" i="25"/>
  <c r="N10" i="25"/>
  <c r="D11" i="25"/>
  <c r="E11" i="25"/>
  <c r="F11" i="25"/>
  <c r="G11" i="25"/>
  <c r="H11" i="25"/>
  <c r="I11" i="25"/>
  <c r="J11" i="25"/>
  <c r="K11" i="25"/>
  <c r="L11" i="25"/>
  <c r="M11" i="25"/>
  <c r="N11" i="25"/>
  <c r="D12" i="25"/>
  <c r="E12" i="25"/>
  <c r="F12" i="25"/>
  <c r="G12" i="25"/>
  <c r="H12" i="25"/>
  <c r="I12" i="25"/>
  <c r="J12" i="25"/>
  <c r="K12" i="25"/>
  <c r="L12" i="25"/>
  <c r="M12" i="25"/>
  <c r="N12" i="25"/>
  <c r="D13" i="25"/>
  <c r="E13" i="25"/>
  <c r="F13" i="25"/>
  <c r="F21" i="25" s="1"/>
  <c r="G13" i="25"/>
  <c r="H13" i="25"/>
  <c r="I13" i="25"/>
  <c r="J13" i="25"/>
  <c r="K13" i="25"/>
  <c r="L13" i="25"/>
  <c r="M13" i="25"/>
  <c r="N13" i="25"/>
  <c r="D14" i="25"/>
  <c r="E14" i="25"/>
  <c r="F14" i="25"/>
  <c r="G14" i="25"/>
  <c r="H14" i="25"/>
  <c r="I14" i="25"/>
  <c r="J14" i="25"/>
  <c r="K14" i="25"/>
  <c r="L14" i="25"/>
  <c r="M14" i="25"/>
  <c r="N14" i="25"/>
  <c r="D15" i="25"/>
  <c r="E15" i="25"/>
  <c r="F15" i="25"/>
  <c r="G15" i="25"/>
  <c r="H15" i="25"/>
  <c r="I15" i="25"/>
  <c r="J15" i="25"/>
  <c r="K15" i="25"/>
  <c r="L15" i="25"/>
  <c r="M15" i="25"/>
  <c r="N15" i="25"/>
  <c r="D16" i="25"/>
  <c r="E16" i="25"/>
  <c r="F16" i="25"/>
  <c r="G16" i="25"/>
  <c r="H16" i="25"/>
  <c r="I16" i="25"/>
  <c r="J16" i="25"/>
  <c r="K16" i="25"/>
  <c r="L16" i="25"/>
  <c r="M16" i="25"/>
  <c r="N16" i="25"/>
  <c r="D17" i="25"/>
  <c r="E17" i="25"/>
  <c r="F17" i="25"/>
  <c r="G17" i="25"/>
  <c r="H17" i="25"/>
  <c r="I17" i="25"/>
  <c r="J17" i="25"/>
  <c r="K17" i="25"/>
  <c r="L17" i="25"/>
  <c r="M17" i="25"/>
  <c r="N17" i="25"/>
  <c r="D18" i="25"/>
  <c r="E18" i="25"/>
  <c r="F18" i="25"/>
  <c r="G18" i="25"/>
  <c r="H18" i="25"/>
  <c r="I18" i="25"/>
  <c r="J18" i="25"/>
  <c r="K18" i="25"/>
  <c r="L18" i="25"/>
  <c r="M18" i="25"/>
  <c r="N18" i="25"/>
  <c r="D19" i="25"/>
  <c r="E19" i="25"/>
  <c r="F19" i="25"/>
  <c r="G19" i="25"/>
  <c r="H19" i="25"/>
  <c r="I19" i="25"/>
  <c r="J19" i="25"/>
  <c r="K19" i="25"/>
  <c r="L19" i="25"/>
  <c r="M19" i="25"/>
  <c r="N19" i="25"/>
  <c r="D20" i="25"/>
  <c r="E20" i="25"/>
  <c r="F20" i="25"/>
  <c r="G20" i="25"/>
  <c r="H20" i="25"/>
  <c r="I20" i="25"/>
  <c r="J20" i="25"/>
  <c r="K20" i="25"/>
  <c r="L20" i="25"/>
  <c r="M20" i="25"/>
  <c r="N20" i="25"/>
  <c r="C9" i="25"/>
  <c r="C10" i="25"/>
  <c r="C11" i="25"/>
  <c r="C12" i="25"/>
  <c r="C13" i="25"/>
  <c r="C14" i="25"/>
  <c r="C21" i="25" s="1"/>
  <c r="C15" i="25"/>
  <c r="C16" i="25"/>
  <c r="C17" i="25"/>
  <c r="C18" i="25"/>
  <c r="C19" i="25"/>
  <c r="C20" i="25"/>
  <c r="C8" i="25"/>
  <c r="O8" i="26"/>
  <c r="H9" i="55"/>
  <c r="H10" i="55"/>
  <c r="H11" i="55"/>
  <c r="H12" i="55"/>
  <c r="H13" i="55"/>
  <c r="H14" i="55"/>
  <c r="H8" i="55"/>
  <c r="D8" i="55"/>
  <c r="E8" i="55"/>
  <c r="F8" i="55"/>
  <c r="G8" i="55"/>
  <c r="D9" i="55"/>
  <c r="E9" i="55"/>
  <c r="F9" i="55"/>
  <c r="G9" i="55"/>
  <c r="D10" i="55"/>
  <c r="E10" i="55"/>
  <c r="F10" i="55"/>
  <c r="G10" i="55"/>
  <c r="D11" i="55"/>
  <c r="E11" i="55"/>
  <c r="F11" i="55"/>
  <c r="G11" i="55"/>
  <c r="D12" i="55"/>
  <c r="E12" i="55"/>
  <c r="F12" i="55"/>
  <c r="G12" i="55"/>
  <c r="D13" i="55"/>
  <c r="E13" i="55"/>
  <c r="F13" i="55"/>
  <c r="G13" i="55"/>
  <c r="D14" i="55"/>
  <c r="E14" i="55"/>
  <c r="F14" i="55"/>
  <c r="G14" i="55"/>
  <c r="D16" i="55"/>
  <c r="C9" i="55"/>
  <c r="C10" i="55"/>
  <c r="C11" i="55"/>
  <c r="C12" i="55"/>
  <c r="C13" i="55"/>
  <c r="C14" i="55"/>
  <c r="C8" i="55"/>
  <c r="H9" i="64"/>
  <c r="H10" i="64"/>
  <c r="H11" i="64"/>
  <c r="H12" i="64"/>
  <c r="H13" i="64"/>
  <c r="H14" i="64"/>
  <c r="H8" i="64"/>
  <c r="D8" i="64"/>
  <c r="E8" i="64"/>
  <c r="F8" i="64"/>
  <c r="G8" i="64"/>
  <c r="D9" i="64"/>
  <c r="E9" i="64"/>
  <c r="F9" i="64"/>
  <c r="G9" i="64"/>
  <c r="D10" i="64"/>
  <c r="E10" i="64"/>
  <c r="F10" i="64"/>
  <c r="G10" i="64"/>
  <c r="D11" i="64"/>
  <c r="E11" i="64"/>
  <c r="F11" i="64"/>
  <c r="G11" i="64"/>
  <c r="D12" i="64"/>
  <c r="E12" i="64"/>
  <c r="F12" i="64"/>
  <c r="G12" i="64"/>
  <c r="D13" i="64"/>
  <c r="E13" i="64"/>
  <c r="F13" i="64"/>
  <c r="G13" i="64"/>
  <c r="D14" i="64"/>
  <c r="E14" i="64"/>
  <c r="F14" i="64"/>
  <c r="G14" i="64"/>
  <c r="D15" i="64"/>
  <c r="E15" i="64"/>
  <c r="F15" i="64"/>
  <c r="G15" i="64"/>
  <c r="D16" i="64"/>
  <c r="E16" i="64"/>
  <c r="H16" i="64" s="1"/>
  <c r="F16" i="64"/>
  <c r="G16" i="64"/>
  <c r="D17" i="64"/>
  <c r="E17" i="64"/>
  <c r="F17" i="64"/>
  <c r="G17" i="64"/>
  <c r="D18" i="64"/>
  <c r="E18" i="64"/>
  <c r="F18" i="64"/>
  <c r="G18" i="64"/>
  <c r="D19" i="64"/>
  <c r="E19" i="64"/>
  <c r="F19" i="64"/>
  <c r="G19" i="64"/>
  <c r="C9" i="64"/>
  <c r="C10" i="64"/>
  <c r="C11" i="64"/>
  <c r="C12" i="64"/>
  <c r="C13" i="64"/>
  <c r="C14" i="64"/>
  <c r="C15" i="64"/>
  <c r="C16" i="64"/>
  <c r="C17" i="64"/>
  <c r="C18" i="64"/>
  <c r="C19" i="64"/>
  <c r="C8" i="64"/>
  <c r="H9" i="65"/>
  <c r="H10" i="65"/>
  <c r="H11" i="65"/>
  <c r="H12" i="65"/>
  <c r="H13" i="65"/>
  <c r="H14" i="65"/>
  <c r="H8" i="65"/>
  <c r="D8" i="65"/>
  <c r="E8" i="65"/>
  <c r="F8" i="65"/>
  <c r="G8" i="65"/>
  <c r="D9" i="65"/>
  <c r="E9" i="65"/>
  <c r="F9" i="65"/>
  <c r="G9" i="65"/>
  <c r="D10" i="65"/>
  <c r="E10" i="65"/>
  <c r="F10" i="65"/>
  <c r="G10" i="65"/>
  <c r="D11" i="65"/>
  <c r="E11" i="65"/>
  <c r="F11" i="65"/>
  <c r="G11" i="65"/>
  <c r="D12" i="65"/>
  <c r="E12" i="65"/>
  <c r="F12" i="65"/>
  <c r="G12" i="65"/>
  <c r="D13" i="65"/>
  <c r="E13" i="65"/>
  <c r="F13" i="65"/>
  <c r="G13" i="65"/>
  <c r="D14" i="65"/>
  <c r="E14" i="65"/>
  <c r="F14" i="65"/>
  <c r="G14" i="65"/>
  <c r="D15" i="65"/>
  <c r="E15" i="65"/>
  <c r="E15" i="55" s="1"/>
  <c r="F15" i="65"/>
  <c r="F15" i="55" s="1"/>
  <c r="G15" i="65"/>
  <c r="G15" i="55" s="1"/>
  <c r="D16" i="65"/>
  <c r="E16" i="65"/>
  <c r="F16" i="65"/>
  <c r="G16" i="65"/>
  <c r="D17" i="65"/>
  <c r="E17" i="65"/>
  <c r="E17" i="55" s="1"/>
  <c r="F17" i="65"/>
  <c r="F17" i="55" s="1"/>
  <c r="G17" i="65"/>
  <c r="G17" i="55" s="1"/>
  <c r="D18" i="65"/>
  <c r="D18" i="55" s="1"/>
  <c r="E18" i="65"/>
  <c r="F18" i="65"/>
  <c r="G18" i="65"/>
  <c r="D19" i="65"/>
  <c r="E19" i="65"/>
  <c r="E19" i="55" s="1"/>
  <c r="F19" i="65"/>
  <c r="F19" i="55" s="1"/>
  <c r="G19" i="65"/>
  <c r="G19" i="55" s="1"/>
  <c r="C9" i="65"/>
  <c r="C10" i="65"/>
  <c r="C11" i="65"/>
  <c r="C12" i="65"/>
  <c r="C13" i="65"/>
  <c r="C14" i="65"/>
  <c r="C15" i="65"/>
  <c r="C16" i="65"/>
  <c r="C16" i="55" s="1"/>
  <c r="C17" i="65"/>
  <c r="C18" i="65"/>
  <c r="H18" i="65" s="1"/>
  <c r="C19" i="65"/>
  <c r="C8" i="65"/>
  <c r="H9" i="66"/>
  <c r="H10" i="66"/>
  <c r="H11" i="66"/>
  <c r="H12" i="66"/>
  <c r="H13" i="66"/>
  <c r="H14" i="66"/>
  <c r="H8" i="66"/>
  <c r="D8" i="66"/>
  <c r="E8" i="66"/>
  <c r="F8" i="66"/>
  <c r="G8" i="66"/>
  <c r="D9" i="66"/>
  <c r="E9" i="66"/>
  <c r="F9" i="66"/>
  <c r="G9" i="66"/>
  <c r="D10" i="66"/>
  <c r="E10" i="66"/>
  <c r="F10" i="66"/>
  <c r="G10" i="66"/>
  <c r="D11" i="66"/>
  <c r="E11" i="66"/>
  <c r="F11" i="66"/>
  <c r="G11" i="66"/>
  <c r="D12" i="66"/>
  <c r="E12" i="66"/>
  <c r="F12" i="66"/>
  <c r="G12" i="66"/>
  <c r="D13" i="66"/>
  <c r="E13" i="66"/>
  <c r="F13" i="66"/>
  <c r="G13" i="66"/>
  <c r="D14" i="66"/>
  <c r="E14" i="66"/>
  <c r="F14" i="66"/>
  <c r="G14" i="66"/>
  <c r="D15" i="66"/>
  <c r="E15" i="66"/>
  <c r="F15" i="66"/>
  <c r="G15" i="66"/>
  <c r="D16" i="66"/>
  <c r="E16" i="66"/>
  <c r="F16" i="66"/>
  <c r="G16" i="66"/>
  <c r="D17" i="66"/>
  <c r="E17" i="66"/>
  <c r="F17" i="66"/>
  <c r="G17" i="66"/>
  <c r="D18" i="66"/>
  <c r="E18" i="66"/>
  <c r="F18" i="66"/>
  <c r="G18" i="66"/>
  <c r="D19" i="66"/>
  <c r="E19" i="66"/>
  <c r="F19" i="66"/>
  <c r="G19" i="66"/>
  <c r="C9" i="66"/>
  <c r="C10" i="66"/>
  <c r="C11" i="66"/>
  <c r="C12" i="66"/>
  <c r="C13" i="66"/>
  <c r="C14" i="66"/>
  <c r="C15" i="66"/>
  <c r="H15" i="66" s="1"/>
  <c r="C16" i="66"/>
  <c r="C17" i="66"/>
  <c r="H17" i="66" s="1"/>
  <c r="C18" i="66"/>
  <c r="C19" i="66"/>
  <c r="C8" i="66"/>
  <c r="H9" i="69"/>
  <c r="H10" i="69"/>
  <c r="H11" i="69"/>
  <c r="H12" i="69"/>
  <c r="H13" i="69"/>
  <c r="H14" i="69"/>
  <c r="H8" i="69"/>
  <c r="D8" i="69"/>
  <c r="E8" i="69"/>
  <c r="F8" i="69"/>
  <c r="G8" i="69"/>
  <c r="D9" i="69"/>
  <c r="E9" i="69"/>
  <c r="F9" i="69"/>
  <c r="G9" i="69"/>
  <c r="D10" i="69"/>
  <c r="E10" i="69"/>
  <c r="F10" i="69"/>
  <c r="G10" i="69"/>
  <c r="D11" i="69"/>
  <c r="E11" i="69"/>
  <c r="F11" i="69"/>
  <c r="G11" i="69"/>
  <c r="D12" i="69"/>
  <c r="E12" i="69"/>
  <c r="F12" i="69"/>
  <c r="G12" i="69"/>
  <c r="D13" i="69"/>
  <c r="E13" i="69"/>
  <c r="F13" i="69"/>
  <c r="G13" i="69"/>
  <c r="D14" i="69"/>
  <c r="E14" i="69"/>
  <c r="F14" i="69"/>
  <c r="G14" i="69"/>
  <c r="D15" i="69"/>
  <c r="D20" i="69" s="1"/>
  <c r="E15" i="69"/>
  <c r="F15" i="69"/>
  <c r="G15" i="69"/>
  <c r="D16" i="69"/>
  <c r="E16" i="69"/>
  <c r="F16" i="69"/>
  <c r="G16" i="69"/>
  <c r="D17" i="69"/>
  <c r="E17" i="69"/>
  <c r="F17" i="69"/>
  <c r="G17" i="69"/>
  <c r="D18" i="69"/>
  <c r="E18" i="69"/>
  <c r="F18" i="69"/>
  <c r="G18" i="69"/>
  <c r="D19" i="69"/>
  <c r="E19" i="69"/>
  <c r="F19" i="69"/>
  <c r="G19" i="69"/>
  <c r="C9" i="69"/>
  <c r="C10" i="69"/>
  <c r="C11" i="69"/>
  <c r="C12" i="69"/>
  <c r="C13" i="69"/>
  <c r="C14" i="69"/>
  <c r="C15" i="69"/>
  <c r="C16" i="69"/>
  <c r="C17" i="69"/>
  <c r="C18" i="69"/>
  <c r="C19" i="69"/>
  <c r="C8" i="69"/>
  <c r="D21" i="90"/>
  <c r="H9" i="90"/>
  <c r="H12" i="90"/>
  <c r="H16" i="90"/>
  <c r="H17" i="90"/>
  <c r="H8" i="90"/>
  <c r="D8" i="90"/>
  <c r="E8" i="90"/>
  <c r="F8" i="90"/>
  <c r="G8" i="90"/>
  <c r="D9" i="90"/>
  <c r="E9" i="90"/>
  <c r="F9" i="90"/>
  <c r="G9" i="90"/>
  <c r="D10" i="90"/>
  <c r="E10" i="90"/>
  <c r="D11" i="90"/>
  <c r="E11" i="90"/>
  <c r="G11" i="90"/>
  <c r="D12" i="90"/>
  <c r="E12" i="90"/>
  <c r="F12" i="90"/>
  <c r="G12" i="90"/>
  <c r="D13" i="90"/>
  <c r="E13" i="90"/>
  <c r="H13" i="90" s="1"/>
  <c r="F13" i="90"/>
  <c r="G13" i="90"/>
  <c r="D14" i="90"/>
  <c r="E14" i="90"/>
  <c r="G14" i="90"/>
  <c r="D15" i="90"/>
  <c r="E15" i="90"/>
  <c r="D16" i="90"/>
  <c r="E16" i="90"/>
  <c r="F16" i="90"/>
  <c r="G16" i="90"/>
  <c r="D17" i="90"/>
  <c r="E17" i="90"/>
  <c r="F17" i="90"/>
  <c r="G17" i="90"/>
  <c r="D18" i="90"/>
  <c r="E18" i="90"/>
  <c r="D19" i="90"/>
  <c r="G19" i="90"/>
  <c r="D20" i="90"/>
  <c r="E20" i="90"/>
  <c r="F20" i="90"/>
  <c r="C9" i="90"/>
  <c r="C10" i="90"/>
  <c r="C11" i="90"/>
  <c r="C12" i="90"/>
  <c r="C13" i="90"/>
  <c r="C14" i="90"/>
  <c r="C16" i="90"/>
  <c r="C17" i="90"/>
  <c r="C18" i="90"/>
  <c r="C8" i="90"/>
  <c r="D21" i="91"/>
  <c r="E21" i="91"/>
  <c r="C21" i="91"/>
  <c r="H9" i="91"/>
  <c r="H11" i="91"/>
  <c r="H12" i="91"/>
  <c r="H13" i="91"/>
  <c r="H15" i="91"/>
  <c r="H16" i="91"/>
  <c r="H17" i="91"/>
  <c r="H18" i="91"/>
  <c r="H8" i="91"/>
  <c r="D8" i="91"/>
  <c r="E8" i="91"/>
  <c r="F8" i="91"/>
  <c r="G8" i="91"/>
  <c r="D9" i="91"/>
  <c r="E9" i="91"/>
  <c r="F9" i="91"/>
  <c r="G9" i="91"/>
  <c r="D10" i="91"/>
  <c r="E10" i="91"/>
  <c r="F10" i="91"/>
  <c r="H10" i="91" s="1"/>
  <c r="G10" i="91"/>
  <c r="D11" i="91"/>
  <c r="E11" i="91"/>
  <c r="F11" i="91"/>
  <c r="G11" i="91"/>
  <c r="D12" i="91"/>
  <c r="E12" i="91"/>
  <c r="F12" i="91"/>
  <c r="G12" i="91"/>
  <c r="D13" i="91"/>
  <c r="E13" i="91"/>
  <c r="F13" i="91"/>
  <c r="G13" i="91"/>
  <c r="D14" i="91"/>
  <c r="E14" i="91"/>
  <c r="F14" i="91"/>
  <c r="G14" i="91"/>
  <c r="D15" i="91"/>
  <c r="E15" i="91"/>
  <c r="F15" i="91"/>
  <c r="G15" i="91"/>
  <c r="D16" i="91"/>
  <c r="E16" i="91"/>
  <c r="F16" i="91"/>
  <c r="G16" i="91"/>
  <c r="D17" i="91"/>
  <c r="E17" i="91"/>
  <c r="F17" i="91"/>
  <c r="G17" i="91"/>
  <c r="D18" i="91"/>
  <c r="E18" i="91"/>
  <c r="F18" i="91"/>
  <c r="G18" i="91"/>
  <c r="D19" i="91"/>
  <c r="E19" i="91"/>
  <c r="F19" i="91"/>
  <c r="H19" i="91" s="1"/>
  <c r="G19" i="91"/>
  <c r="D20" i="91"/>
  <c r="E20" i="91"/>
  <c r="F20" i="91"/>
  <c r="G20" i="91"/>
  <c r="G21" i="91" s="1"/>
  <c r="C9" i="91"/>
  <c r="C10" i="91"/>
  <c r="C11" i="91"/>
  <c r="C12" i="91"/>
  <c r="C13" i="91"/>
  <c r="C14" i="91"/>
  <c r="C15" i="91"/>
  <c r="C16" i="91"/>
  <c r="C17" i="91"/>
  <c r="C18" i="91"/>
  <c r="C19" i="91"/>
  <c r="C20" i="91"/>
  <c r="C8" i="91"/>
  <c r="D21" i="92"/>
  <c r="H9" i="92"/>
  <c r="H12" i="92"/>
  <c r="H14" i="92"/>
  <c r="H16" i="92"/>
  <c r="H17" i="92"/>
  <c r="H8" i="92"/>
  <c r="D8" i="92"/>
  <c r="E8" i="92"/>
  <c r="F8" i="92"/>
  <c r="G8" i="92"/>
  <c r="D9" i="92"/>
  <c r="E9" i="92"/>
  <c r="F9" i="92"/>
  <c r="G9" i="92"/>
  <c r="D10" i="92"/>
  <c r="E10" i="92"/>
  <c r="F10" i="92"/>
  <c r="H10" i="92" s="1"/>
  <c r="G10" i="92"/>
  <c r="G10" i="90" s="1"/>
  <c r="D11" i="92"/>
  <c r="E11" i="92"/>
  <c r="F11" i="92"/>
  <c r="G11" i="92"/>
  <c r="D12" i="92"/>
  <c r="E12" i="92"/>
  <c r="F12" i="92"/>
  <c r="G12" i="92"/>
  <c r="D13" i="92"/>
  <c r="E13" i="92"/>
  <c r="H13" i="92" s="1"/>
  <c r="F13" i="92"/>
  <c r="G13" i="92"/>
  <c r="D14" i="92"/>
  <c r="E14" i="92"/>
  <c r="F14" i="92"/>
  <c r="F14" i="90" s="1"/>
  <c r="G14" i="92"/>
  <c r="D15" i="92"/>
  <c r="E15" i="92"/>
  <c r="F15" i="92"/>
  <c r="F15" i="90" s="1"/>
  <c r="G15" i="92"/>
  <c r="G15" i="90" s="1"/>
  <c r="D16" i="92"/>
  <c r="E16" i="92"/>
  <c r="F16" i="92"/>
  <c r="G16" i="92"/>
  <c r="D17" i="92"/>
  <c r="E17" i="92"/>
  <c r="F17" i="92"/>
  <c r="G17" i="92"/>
  <c r="D18" i="92"/>
  <c r="E18" i="92"/>
  <c r="F18" i="92"/>
  <c r="G18" i="92"/>
  <c r="G18" i="90" s="1"/>
  <c r="D19" i="92"/>
  <c r="E19" i="92"/>
  <c r="E19" i="90" s="1"/>
  <c r="F19" i="92"/>
  <c r="F19" i="90" s="1"/>
  <c r="G19" i="92"/>
  <c r="D20" i="92"/>
  <c r="E20" i="92"/>
  <c r="F20" i="92"/>
  <c r="G20" i="92"/>
  <c r="G20" i="90" s="1"/>
  <c r="C9" i="92"/>
  <c r="C10" i="92"/>
  <c r="C11" i="92"/>
  <c r="C12" i="92"/>
  <c r="C13" i="92"/>
  <c r="C14" i="92"/>
  <c r="C15" i="92"/>
  <c r="C16" i="92"/>
  <c r="C17" i="92"/>
  <c r="C18" i="92"/>
  <c r="C19" i="92"/>
  <c r="C19" i="90" s="1"/>
  <c r="C20" i="92"/>
  <c r="C20" i="90" s="1"/>
  <c r="C8" i="92"/>
  <c r="D21" i="93"/>
  <c r="E21" i="93"/>
  <c r="C21" i="93"/>
  <c r="H9" i="93"/>
  <c r="H12" i="93"/>
  <c r="H13" i="93"/>
  <c r="H14" i="93"/>
  <c r="H15" i="93"/>
  <c r="H16" i="93"/>
  <c r="H17" i="93"/>
  <c r="H18" i="93"/>
  <c r="H20" i="93"/>
  <c r="H8" i="93"/>
  <c r="D8" i="93"/>
  <c r="E8" i="93"/>
  <c r="F8" i="93"/>
  <c r="G8" i="93"/>
  <c r="D9" i="93"/>
  <c r="E9" i="93"/>
  <c r="F9" i="93"/>
  <c r="G9" i="93"/>
  <c r="D10" i="93"/>
  <c r="E10" i="93"/>
  <c r="F10" i="93"/>
  <c r="G10" i="93"/>
  <c r="D11" i="93"/>
  <c r="E11" i="93"/>
  <c r="F11" i="93"/>
  <c r="H11" i="93" s="1"/>
  <c r="G11" i="93"/>
  <c r="D12" i="93"/>
  <c r="E12" i="93"/>
  <c r="F12" i="93"/>
  <c r="G12" i="93"/>
  <c r="D13" i="93"/>
  <c r="E13" i="93"/>
  <c r="F13" i="93"/>
  <c r="G13" i="93"/>
  <c r="D14" i="93"/>
  <c r="E14" i="93"/>
  <c r="F14" i="93"/>
  <c r="G14" i="93"/>
  <c r="D15" i="93"/>
  <c r="E15" i="93"/>
  <c r="F15" i="93"/>
  <c r="G15" i="93"/>
  <c r="D16" i="93"/>
  <c r="E16" i="93"/>
  <c r="F16" i="93"/>
  <c r="G16" i="93"/>
  <c r="D17" i="93"/>
  <c r="E17" i="93"/>
  <c r="F17" i="93"/>
  <c r="G17" i="93"/>
  <c r="D18" i="93"/>
  <c r="E18" i="93"/>
  <c r="F18" i="93"/>
  <c r="G18" i="93"/>
  <c r="D19" i="93"/>
  <c r="E19" i="93"/>
  <c r="F19" i="93"/>
  <c r="H19" i="93" s="1"/>
  <c r="G19" i="93"/>
  <c r="D20" i="93"/>
  <c r="E20" i="93"/>
  <c r="F20" i="93"/>
  <c r="G20" i="93"/>
  <c r="C9" i="93"/>
  <c r="C10" i="93"/>
  <c r="C11" i="93"/>
  <c r="C12" i="93"/>
  <c r="C13" i="93"/>
  <c r="C14" i="93"/>
  <c r="C15" i="93"/>
  <c r="C16" i="93"/>
  <c r="C17" i="93"/>
  <c r="C18" i="93"/>
  <c r="C19" i="93"/>
  <c r="C20" i="93"/>
  <c r="C8" i="93"/>
  <c r="G8" i="146"/>
  <c r="D21" i="96"/>
  <c r="H9" i="96"/>
  <c r="H12" i="96"/>
  <c r="H16" i="96"/>
  <c r="H17" i="96"/>
  <c r="H8" i="96"/>
  <c r="D8" i="96"/>
  <c r="E8" i="96"/>
  <c r="F8" i="96"/>
  <c r="G8" i="96"/>
  <c r="D9" i="96"/>
  <c r="E9" i="96"/>
  <c r="F9" i="96"/>
  <c r="G9" i="96"/>
  <c r="D10" i="96"/>
  <c r="E10" i="96"/>
  <c r="F10" i="96"/>
  <c r="G10" i="96"/>
  <c r="D11" i="96"/>
  <c r="E11" i="96"/>
  <c r="F11" i="96"/>
  <c r="G11" i="96"/>
  <c r="D12" i="96"/>
  <c r="E12" i="96"/>
  <c r="F12" i="96"/>
  <c r="G12" i="96"/>
  <c r="D13" i="96"/>
  <c r="E13" i="96"/>
  <c r="H13" i="96" s="1"/>
  <c r="F13" i="96"/>
  <c r="G13" i="96"/>
  <c r="D14" i="96"/>
  <c r="E14" i="96"/>
  <c r="F14" i="96"/>
  <c r="G14" i="96"/>
  <c r="D15" i="96"/>
  <c r="E15" i="96"/>
  <c r="F15" i="96"/>
  <c r="G15" i="96"/>
  <c r="D16" i="96"/>
  <c r="E16" i="96"/>
  <c r="F16" i="96"/>
  <c r="G16" i="96"/>
  <c r="D17" i="96"/>
  <c r="E17" i="96"/>
  <c r="F17" i="96"/>
  <c r="G17" i="96"/>
  <c r="D18" i="96"/>
  <c r="E18" i="96"/>
  <c r="F18" i="96"/>
  <c r="G18" i="96"/>
  <c r="D19" i="96"/>
  <c r="E19" i="96"/>
  <c r="E21" i="96" s="1"/>
  <c r="F19" i="96"/>
  <c r="G19" i="96"/>
  <c r="D20" i="96"/>
  <c r="E20" i="96"/>
  <c r="F20" i="96"/>
  <c r="G20" i="96"/>
  <c r="C9" i="96"/>
  <c r="C10" i="96"/>
  <c r="C11" i="96"/>
  <c r="H11" i="96" s="1"/>
  <c r="C12" i="96"/>
  <c r="C13" i="96"/>
  <c r="C14" i="96"/>
  <c r="C15" i="96"/>
  <c r="C16" i="96"/>
  <c r="C17" i="96"/>
  <c r="C18" i="96"/>
  <c r="C19" i="96"/>
  <c r="C20" i="96"/>
  <c r="H20" i="96" s="1"/>
  <c r="C8" i="96"/>
  <c r="D21" i="139"/>
  <c r="F21" i="139"/>
  <c r="C21" i="139"/>
  <c r="G9" i="139"/>
  <c r="G10" i="139"/>
  <c r="G12" i="139"/>
  <c r="G13" i="139"/>
  <c r="G14" i="139"/>
  <c r="G15" i="139"/>
  <c r="G17" i="139"/>
  <c r="G18" i="139"/>
  <c r="G19" i="139"/>
  <c r="G20" i="139"/>
  <c r="G8" i="139"/>
  <c r="D8" i="139"/>
  <c r="E8" i="139"/>
  <c r="F8" i="139"/>
  <c r="D9" i="139"/>
  <c r="E9" i="139"/>
  <c r="F9" i="139"/>
  <c r="D10" i="139"/>
  <c r="E10" i="139"/>
  <c r="F10" i="139"/>
  <c r="D11" i="139"/>
  <c r="E11" i="139"/>
  <c r="F11" i="139"/>
  <c r="G11" i="139" s="1"/>
  <c r="D12" i="139"/>
  <c r="E12" i="139"/>
  <c r="F12" i="139"/>
  <c r="D13" i="139"/>
  <c r="E13" i="139"/>
  <c r="F13" i="139"/>
  <c r="D14" i="139"/>
  <c r="E14" i="139"/>
  <c r="F14" i="139"/>
  <c r="D15" i="139"/>
  <c r="E15" i="139"/>
  <c r="F15" i="139"/>
  <c r="D16" i="139"/>
  <c r="E16" i="139"/>
  <c r="G16" i="139" s="1"/>
  <c r="F16" i="139"/>
  <c r="D17" i="139"/>
  <c r="E17" i="139"/>
  <c r="F17" i="139"/>
  <c r="D18" i="139"/>
  <c r="E18" i="139"/>
  <c r="F18" i="139"/>
  <c r="D19" i="139"/>
  <c r="E19" i="139"/>
  <c r="F19" i="139"/>
  <c r="D20" i="139"/>
  <c r="E20" i="139"/>
  <c r="F20" i="139"/>
  <c r="C9" i="139"/>
  <c r="C10" i="139"/>
  <c r="C11" i="139"/>
  <c r="C12" i="139"/>
  <c r="C13" i="139"/>
  <c r="C14" i="139"/>
  <c r="C15" i="139"/>
  <c r="C16" i="139"/>
  <c r="C17" i="139"/>
  <c r="C18" i="139"/>
  <c r="C19" i="139"/>
  <c r="C20" i="139"/>
  <c r="C8" i="139"/>
  <c r="O20" i="6" l="1"/>
  <c r="O12" i="6"/>
  <c r="N21" i="6"/>
  <c r="O20" i="4"/>
  <c r="O12" i="4"/>
  <c r="N21" i="4"/>
  <c r="M21" i="6"/>
  <c r="L20" i="3"/>
  <c r="N14" i="3"/>
  <c r="L12" i="3"/>
  <c r="J10" i="3"/>
  <c r="O17" i="4"/>
  <c r="O9" i="4"/>
  <c r="O14" i="6"/>
  <c r="L21" i="6"/>
  <c r="N19" i="3"/>
  <c r="M14" i="3"/>
  <c r="L9" i="3"/>
  <c r="L21" i="4"/>
  <c r="O19" i="6"/>
  <c r="O11" i="6"/>
  <c r="K21" i="6"/>
  <c r="M19" i="3"/>
  <c r="O19" i="3" s="1"/>
  <c r="K17" i="3"/>
  <c r="L14" i="3"/>
  <c r="J12" i="3"/>
  <c r="M11" i="3"/>
  <c r="K9" i="3"/>
  <c r="N8" i="3"/>
  <c r="K21" i="4"/>
  <c r="K20" i="3"/>
  <c r="K12" i="3"/>
  <c r="J21" i="6"/>
  <c r="O14" i="4"/>
  <c r="O13" i="6"/>
  <c r="K19" i="3"/>
  <c r="N18" i="3"/>
  <c r="L16" i="3"/>
  <c r="J14" i="3"/>
  <c r="K11" i="3"/>
  <c r="N10" i="3"/>
  <c r="O13" i="4"/>
  <c r="L17" i="3"/>
  <c r="N11" i="3"/>
  <c r="O18" i="6"/>
  <c r="O10" i="6"/>
  <c r="O18" i="4"/>
  <c r="O10" i="4"/>
  <c r="O10" i="5"/>
  <c r="N16" i="3"/>
  <c r="O8" i="6"/>
  <c r="K14" i="3"/>
  <c r="L21" i="5"/>
  <c r="M13" i="3"/>
  <c r="M10" i="3"/>
  <c r="M21" i="5"/>
  <c r="O15" i="4"/>
  <c r="G21" i="4"/>
  <c r="O19" i="25"/>
  <c r="O19" i="4"/>
  <c r="I18" i="3"/>
  <c r="O16" i="4"/>
  <c r="I16" i="3"/>
  <c r="I15" i="3"/>
  <c r="O14" i="25"/>
  <c r="J21" i="4"/>
  <c r="O16" i="25"/>
  <c r="O13" i="25"/>
  <c r="J19" i="3"/>
  <c r="M18" i="3"/>
  <c r="K16" i="3"/>
  <c r="N15" i="3"/>
  <c r="L13" i="3"/>
  <c r="K8" i="3"/>
  <c r="N20" i="3"/>
  <c r="L18" i="3"/>
  <c r="J16" i="3"/>
  <c r="M15" i="3"/>
  <c r="K13" i="3"/>
  <c r="N12" i="3"/>
  <c r="O12" i="3" s="1"/>
  <c r="L10" i="3"/>
  <c r="J8" i="3"/>
  <c r="J15" i="3"/>
  <c r="O12" i="25"/>
  <c r="L15" i="3"/>
  <c r="J13" i="3"/>
  <c r="M12" i="3"/>
  <c r="N21" i="25"/>
  <c r="M21" i="4"/>
  <c r="L21" i="25"/>
  <c r="O8" i="4"/>
  <c r="O11" i="25"/>
  <c r="M21" i="25"/>
  <c r="K21" i="25"/>
  <c r="I21" i="25"/>
  <c r="O14" i="5"/>
  <c r="I21" i="5"/>
  <c r="I11" i="3"/>
  <c r="H21" i="25"/>
  <c r="H21" i="3"/>
  <c r="H21" i="5"/>
  <c r="G21" i="3"/>
  <c r="G21" i="25"/>
  <c r="G21" i="5"/>
  <c r="F21" i="3"/>
  <c r="F21" i="5"/>
  <c r="D21" i="25"/>
  <c r="O17" i="5"/>
  <c r="D21" i="3"/>
  <c r="O15" i="25"/>
  <c r="D21" i="5"/>
  <c r="C21" i="5"/>
  <c r="C21" i="3"/>
  <c r="O12" i="5"/>
  <c r="O18" i="25"/>
  <c r="O10" i="25"/>
  <c r="O18" i="5"/>
  <c r="M8" i="3"/>
  <c r="O16" i="3"/>
  <c r="O20" i="25"/>
  <c r="O15" i="5"/>
  <c r="N21" i="5"/>
  <c r="L8" i="3"/>
  <c r="O17" i="25"/>
  <c r="O9" i="25"/>
  <c r="O20" i="5"/>
  <c r="O9" i="3"/>
  <c r="O8" i="25"/>
  <c r="O14" i="3"/>
  <c r="K21" i="5"/>
  <c r="O11" i="5"/>
  <c r="J20" i="3"/>
  <c r="O19" i="5"/>
  <c r="J17" i="3"/>
  <c r="O16" i="5"/>
  <c r="O13" i="5"/>
  <c r="J11" i="3"/>
  <c r="J21" i="25"/>
  <c r="O9" i="5"/>
  <c r="O8" i="5"/>
  <c r="J21" i="5"/>
  <c r="H19" i="66"/>
  <c r="D17" i="55"/>
  <c r="D15" i="55"/>
  <c r="G20" i="64"/>
  <c r="H18" i="66"/>
  <c r="D20" i="66"/>
  <c r="F20" i="64"/>
  <c r="H16" i="66"/>
  <c r="H20" i="66" s="1"/>
  <c r="G20" i="66"/>
  <c r="C19" i="55"/>
  <c r="E20" i="64"/>
  <c r="F20" i="66"/>
  <c r="D20" i="64"/>
  <c r="E20" i="66"/>
  <c r="H19" i="64"/>
  <c r="C20" i="66"/>
  <c r="D20" i="65"/>
  <c r="G20" i="65"/>
  <c r="H19" i="65"/>
  <c r="G18" i="55"/>
  <c r="G16" i="55"/>
  <c r="H17" i="64"/>
  <c r="H18" i="64"/>
  <c r="H19" i="69"/>
  <c r="F18" i="55"/>
  <c r="F16" i="55"/>
  <c r="E18" i="55"/>
  <c r="E16" i="55"/>
  <c r="H15" i="64"/>
  <c r="E20" i="69"/>
  <c r="H17" i="69"/>
  <c r="G20" i="69"/>
  <c r="H15" i="69"/>
  <c r="F20" i="69"/>
  <c r="C18" i="55"/>
  <c r="C17" i="55"/>
  <c r="H17" i="55" s="1"/>
  <c r="C15" i="55"/>
  <c r="C20" i="64"/>
  <c r="D20" i="55"/>
  <c r="H15" i="65"/>
  <c r="F20" i="65"/>
  <c r="H16" i="69"/>
  <c r="H20" i="69" s="1"/>
  <c r="E20" i="65"/>
  <c r="D19" i="55"/>
  <c r="H19" i="55" s="1"/>
  <c r="H18" i="69"/>
  <c r="H17" i="65"/>
  <c r="H16" i="65"/>
  <c r="C20" i="65"/>
  <c r="C20" i="69"/>
  <c r="H20" i="91"/>
  <c r="F21" i="91"/>
  <c r="F21" i="93"/>
  <c r="H10" i="93"/>
  <c r="H21" i="93" s="1"/>
  <c r="F10" i="90"/>
  <c r="H10" i="90" s="1"/>
  <c r="H20" i="90"/>
  <c r="G21" i="93"/>
  <c r="H14" i="91"/>
  <c r="H14" i="96"/>
  <c r="H18" i="92"/>
  <c r="H18" i="96"/>
  <c r="G21" i="92"/>
  <c r="H14" i="90"/>
  <c r="G21" i="96"/>
  <c r="G21" i="90"/>
  <c r="H10" i="96"/>
  <c r="F18" i="90"/>
  <c r="H18" i="90" s="1"/>
  <c r="H15" i="96"/>
  <c r="F21" i="96"/>
  <c r="F21" i="92"/>
  <c r="F11" i="90"/>
  <c r="H11" i="92"/>
  <c r="H19" i="96"/>
  <c r="H19" i="90"/>
  <c r="E21" i="90"/>
  <c r="E21" i="92"/>
  <c r="H20" i="92"/>
  <c r="H19" i="92"/>
  <c r="C21" i="92"/>
  <c r="C15" i="90"/>
  <c r="H15" i="90" s="1"/>
  <c r="H15" i="92"/>
  <c r="C21" i="90"/>
  <c r="C21" i="96"/>
  <c r="E21" i="139"/>
  <c r="N16" i="155"/>
  <c r="K20" i="1"/>
  <c r="K16" i="1"/>
  <c r="K12" i="1"/>
  <c r="K19" i="1"/>
  <c r="K15" i="1"/>
  <c r="K11" i="1"/>
  <c r="G21" i="139"/>
  <c r="M21" i="3" l="1"/>
  <c r="O20" i="3"/>
  <c r="O18" i="3"/>
  <c r="O21" i="6"/>
  <c r="O17" i="3"/>
  <c r="O11" i="3"/>
  <c r="O10" i="3"/>
  <c r="N21" i="3"/>
  <c r="K21" i="3"/>
  <c r="O13" i="3"/>
  <c r="O21" i="4"/>
  <c r="I21" i="3"/>
  <c r="O15" i="3"/>
  <c r="L21" i="3"/>
  <c r="O21" i="25"/>
  <c r="O8" i="3"/>
  <c r="J21" i="3"/>
  <c r="O21" i="5"/>
  <c r="H20" i="64"/>
  <c r="G20" i="55"/>
  <c r="F20" i="55"/>
  <c r="E20" i="55"/>
  <c r="H18" i="55"/>
  <c r="H16" i="55"/>
  <c r="C20" i="55"/>
  <c r="H15" i="55"/>
  <c r="H20" i="65"/>
  <c r="H21" i="91"/>
  <c r="H21" i="96"/>
  <c r="F21" i="90"/>
  <c r="H21" i="92"/>
  <c r="H11" i="90"/>
  <c r="H21" i="90" s="1"/>
  <c r="C21" i="26"/>
  <c r="D21" i="26"/>
  <c r="E21" i="26"/>
  <c r="F21" i="26"/>
  <c r="G21" i="26"/>
  <c r="H21" i="26"/>
  <c r="I21" i="26"/>
  <c r="J21" i="26"/>
  <c r="O21" i="3" l="1"/>
  <c r="H20" i="55"/>
  <c r="J10" i="162"/>
  <c r="I8" i="162"/>
  <c r="H9" i="95" l="1"/>
  <c r="D21" i="146" l="1"/>
  <c r="E21" i="146"/>
  <c r="F21" i="146"/>
  <c r="C21" i="146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D21" i="142"/>
  <c r="E21" i="142"/>
  <c r="F21" i="142"/>
  <c r="G9" i="142"/>
  <c r="G10" i="142"/>
  <c r="G11" i="142"/>
  <c r="G12" i="142"/>
  <c r="G13" i="142"/>
  <c r="G14" i="142"/>
  <c r="G15" i="142"/>
  <c r="G16" i="142"/>
  <c r="G17" i="142"/>
  <c r="G18" i="142"/>
  <c r="G19" i="142"/>
  <c r="G20" i="142"/>
  <c r="G8" i="142"/>
  <c r="C21" i="142"/>
  <c r="H10" i="95"/>
  <c r="H16" i="95"/>
  <c r="H9" i="94"/>
  <c r="H13" i="94"/>
  <c r="H14" i="94"/>
  <c r="H17" i="94"/>
  <c r="H8" i="94"/>
  <c r="H10" i="94"/>
  <c r="H11" i="94"/>
  <c r="H12" i="94"/>
  <c r="H15" i="94"/>
  <c r="H18" i="94"/>
  <c r="H19" i="94"/>
  <c r="H20" i="94"/>
  <c r="H17" i="95"/>
  <c r="H8" i="95"/>
  <c r="H11" i="95"/>
  <c r="H12" i="95"/>
  <c r="H13" i="95"/>
  <c r="H14" i="95"/>
  <c r="H15" i="95"/>
  <c r="H19" i="95"/>
  <c r="H20" i="95"/>
  <c r="H15" i="98"/>
  <c r="H19" i="97"/>
  <c r="H15" i="97"/>
  <c r="H11" i="97"/>
  <c r="H8" i="97"/>
  <c r="H20" i="98"/>
  <c r="H12" i="98"/>
  <c r="F21" i="98"/>
  <c r="E21" i="98"/>
  <c r="D21" i="98"/>
  <c r="C21" i="98"/>
  <c r="H18" i="98"/>
  <c r="H17" i="98"/>
  <c r="H14" i="98"/>
  <c r="H10" i="98"/>
  <c r="H9" i="98"/>
  <c r="H8" i="98"/>
  <c r="F21" i="97"/>
  <c r="E21" i="97"/>
  <c r="D21" i="97"/>
  <c r="C21" i="97"/>
  <c r="H20" i="97"/>
  <c r="H18" i="97"/>
  <c r="H17" i="97"/>
  <c r="H14" i="97"/>
  <c r="H12" i="97"/>
  <c r="H10" i="97"/>
  <c r="H9" i="97"/>
  <c r="F21" i="95"/>
  <c r="E21" i="95"/>
  <c r="D21" i="95"/>
  <c r="C21" i="95"/>
  <c r="F21" i="94"/>
  <c r="E21" i="94"/>
  <c r="D21" i="94"/>
  <c r="C21" i="94"/>
  <c r="H8" i="67"/>
  <c r="H19" i="71"/>
  <c r="H19" i="70"/>
  <c r="H15" i="70"/>
  <c r="H11" i="70"/>
  <c r="H19" i="67"/>
  <c r="H11" i="67"/>
  <c r="F20" i="71"/>
  <c r="E20" i="71"/>
  <c r="D20" i="71"/>
  <c r="C20" i="71"/>
  <c r="H18" i="71"/>
  <c r="H17" i="71"/>
  <c r="H16" i="71"/>
  <c r="H15" i="71"/>
  <c r="H14" i="71"/>
  <c r="H13" i="71"/>
  <c r="H12" i="71"/>
  <c r="H10" i="71"/>
  <c r="H9" i="71"/>
  <c r="H8" i="71"/>
  <c r="F20" i="70"/>
  <c r="E20" i="70"/>
  <c r="D20" i="70"/>
  <c r="C20" i="70"/>
  <c r="H17" i="70"/>
  <c r="H16" i="70"/>
  <c r="H9" i="70"/>
  <c r="H8" i="70"/>
  <c r="F20" i="68"/>
  <c r="E20" i="68"/>
  <c r="D20" i="68"/>
  <c r="C20" i="68"/>
  <c r="H17" i="68"/>
  <c r="H16" i="68"/>
  <c r="H15" i="68"/>
  <c r="H14" i="68"/>
  <c r="H13" i="68"/>
  <c r="H9" i="68"/>
  <c r="F20" i="67"/>
  <c r="E20" i="67"/>
  <c r="D20" i="67"/>
  <c r="C20" i="67"/>
  <c r="H17" i="67"/>
  <c r="H16" i="67"/>
  <c r="H15" i="67"/>
  <c r="H13" i="67"/>
  <c r="H9" i="67"/>
  <c r="J15" i="2"/>
  <c r="I15" i="2"/>
  <c r="K15" i="2" s="1"/>
  <c r="N21" i="27"/>
  <c r="M21" i="27"/>
  <c r="L21" i="27"/>
  <c r="K21" i="27"/>
  <c r="J21" i="27"/>
  <c r="I21" i="27"/>
  <c r="H21" i="27"/>
  <c r="G21" i="27"/>
  <c r="F21" i="27"/>
  <c r="E21" i="27"/>
  <c r="D21" i="27"/>
  <c r="C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N21" i="26"/>
  <c r="M21" i="26"/>
  <c r="L21" i="26"/>
  <c r="K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N21" i="24"/>
  <c r="M21" i="24"/>
  <c r="L21" i="24"/>
  <c r="K21" i="24"/>
  <c r="J21" i="24"/>
  <c r="I21" i="24"/>
  <c r="H21" i="24"/>
  <c r="G21" i="24"/>
  <c r="F21" i="24"/>
  <c r="E21" i="24"/>
  <c r="D21" i="24"/>
  <c r="C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N21" i="23"/>
  <c r="M21" i="23"/>
  <c r="L21" i="23"/>
  <c r="K21" i="23"/>
  <c r="J21" i="23"/>
  <c r="I21" i="23"/>
  <c r="H21" i="23"/>
  <c r="G21" i="23"/>
  <c r="F21" i="23"/>
  <c r="E21" i="23"/>
  <c r="D21" i="23"/>
  <c r="C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G21" i="142" l="1"/>
  <c r="G21" i="146"/>
  <c r="H16" i="94"/>
  <c r="H21" i="94" s="1"/>
  <c r="H18" i="95"/>
  <c r="H21" i="95" s="1"/>
  <c r="G21" i="94"/>
  <c r="G21" i="95"/>
  <c r="H13" i="97"/>
  <c r="H16" i="97"/>
  <c r="G21" i="97"/>
  <c r="H16" i="98"/>
  <c r="G21" i="98"/>
  <c r="H11" i="98"/>
  <c r="H19" i="98"/>
  <c r="H13" i="98"/>
  <c r="H10" i="68"/>
  <c r="H18" i="68"/>
  <c r="H11" i="68"/>
  <c r="H19" i="68"/>
  <c r="H12" i="68"/>
  <c r="G20" i="68"/>
  <c r="H8" i="68"/>
  <c r="H11" i="71"/>
  <c r="H20" i="71" s="1"/>
  <c r="G20" i="71"/>
  <c r="H14" i="70"/>
  <c r="H13" i="70"/>
  <c r="H10" i="70"/>
  <c r="H18" i="70"/>
  <c r="G20" i="70"/>
  <c r="H12" i="70"/>
  <c r="G20" i="67"/>
  <c r="H10" i="67"/>
  <c r="H18" i="67"/>
  <c r="H12" i="67"/>
  <c r="H14" i="67"/>
  <c r="J13" i="2"/>
  <c r="J11" i="2"/>
  <c r="I11" i="2"/>
  <c r="K11" i="2" s="1"/>
  <c r="J10" i="2"/>
  <c r="I12" i="2"/>
  <c r="K12" i="2" s="1"/>
  <c r="I13" i="2"/>
  <c r="K13" i="2" s="1"/>
  <c r="I10" i="2"/>
  <c r="K10" i="2" s="1"/>
  <c r="J12" i="2"/>
  <c r="I14" i="2"/>
  <c r="J14" i="2"/>
  <c r="O21" i="26"/>
  <c r="O21" i="27"/>
  <c r="O21" i="24"/>
  <c r="O21" i="23"/>
  <c r="K14" i="2" l="1"/>
  <c r="H21" i="98"/>
  <c r="H21" i="97"/>
  <c r="H20" i="68"/>
  <c r="H20" i="67"/>
  <c r="H20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6" authorId="0" shapeId="0" xr:uid="{9145E091-05A5-4CF6-A620-2131261C34E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user\AppData\Local\Microsoft\Windows\INetCache\Content.Outlook\ZY53NARF\omrah Model (002).odc" keepAlive="1" name="192.168.0.231 omrah Model" type="5" refreshedVersion="6" background="1">
    <dbPr connection="Provider=MSOLAP.8;Integrated Security=SSPI;Persist Security Info=True;Initial Catalog=omrah;Data Source=192.168.0.231;MDX Compatibility=1;Safety Options=2;MDX Missing Member Mode=Error;Update Isolation Level=2" command="Model" commandType="1"/>
    <olapPr sendLocale="1" rowDrillCount="1000"/>
  </connection>
  <connection id="2" xr16:uid="{00000000-0015-0000-FFFF-FFFF01000000}" keepAlive="1" name="ThisWorkbookDataModel" description="نموذج البيانات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name="WorksheetConnection_3!$Z$24:$AM$25" type="102" refreshedVersion="6" minRefreshableVersion="5">
    <extLst>
      <ext xmlns:x15="http://schemas.microsoft.com/office/spreadsheetml/2010/11/main" uri="{DE250136-89BD-433C-8126-D09CA5730AF9}">
        <x15:connection id="‏‏نطاق">
          <x15:rangePr sourceName="_xlcn.WorksheetConnection_3Z24AM251"/>
        </x15:connection>
      </ext>
    </extLst>
  </connection>
</connections>
</file>

<file path=xl/sharedStrings.xml><?xml version="1.0" encoding="utf-8"?>
<sst xmlns="http://schemas.openxmlformats.org/spreadsheetml/2006/main" count="2327" uniqueCount="438">
  <si>
    <t>Administrative Area</t>
  </si>
  <si>
    <t>المنطقة الادارية</t>
  </si>
  <si>
    <t>جملة</t>
  </si>
  <si>
    <t>اناث</t>
  </si>
  <si>
    <t>ذكور</t>
  </si>
  <si>
    <t>الادارية</t>
  </si>
  <si>
    <t>AREA</t>
  </si>
  <si>
    <t>Total</t>
  </si>
  <si>
    <t>Females</t>
  </si>
  <si>
    <t>Males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</si>
  <si>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</si>
  <si>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</si>
  <si>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</si>
  <si>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</si>
  <si>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</si>
  <si>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</si>
  <si>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</si>
  <si>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</si>
  <si>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</si>
  <si>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</si>
  <si>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</si>
  <si>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</si>
  <si>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</si>
  <si>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</si>
  <si>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</si>
  <si>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</si>
  <si>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</si>
  <si>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</si>
  <si>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</si>
  <si>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</si>
  <si>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</si>
  <si>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</si>
  <si>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</si>
  <si>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</si>
  <si>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</si>
  <si>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>الجمــــــــلة</t>
  </si>
  <si>
    <t>Age Groups</t>
  </si>
  <si>
    <t>فئــات العمـــر</t>
  </si>
  <si>
    <t>Administrative  Area</t>
  </si>
  <si>
    <t>المنطقة الإدارية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</si>
  <si>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</si>
  <si>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</si>
  <si>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</si>
  <si>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</si>
  <si>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</si>
  <si>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</si>
  <si>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</si>
  <si>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</si>
  <si>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</si>
  <si>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</si>
  <si>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</si>
  <si>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الجملــة</t>
  </si>
  <si>
    <t xml:space="preserve">الأشهر           </t>
  </si>
  <si>
    <t>محرم</t>
  </si>
  <si>
    <t>صفر</t>
  </si>
  <si>
    <t>ربيع أول</t>
  </si>
  <si>
    <t>ربيع ثاني</t>
  </si>
  <si>
    <t>جمادى الأولى</t>
  </si>
  <si>
    <t>جمادى الثانية</t>
  </si>
  <si>
    <t>رجب</t>
  </si>
  <si>
    <t>شعبان</t>
  </si>
  <si>
    <t>رمضان</t>
  </si>
  <si>
    <t>شوال</t>
  </si>
  <si>
    <t>ذو القعدة</t>
  </si>
  <si>
    <t>ذو الحجة</t>
  </si>
  <si>
    <t>Moharram</t>
  </si>
  <si>
    <t>Safar</t>
  </si>
  <si>
    <t>Rabi ( I )</t>
  </si>
  <si>
    <t>Rabi ( II )</t>
  </si>
  <si>
    <t>Jumada ( I )</t>
  </si>
  <si>
    <t>Jumada ( II )</t>
  </si>
  <si>
    <t>Rajab</t>
  </si>
  <si>
    <t>Shaban</t>
  </si>
  <si>
    <t>Ramadan</t>
  </si>
  <si>
    <t>Shawwal</t>
  </si>
  <si>
    <t>Dhu al-hijjah</t>
  </si>
  <si>
    <t>Dhu al-qadah</t>
  </si>
  <si>
    <t>الجملة</t>
  </si>
  <si>
    <t xml:space="preserve">  جدول ( 5 )</t>
  </si>
  <si>
    <t>المنطقة الشــرقيـــــة</t>
  </si>
  <si>
    <t>يومان</t>
  </si>
  <si>
    <t>ثلاثة أيام</t>
  </si>
  <si>
    <t>أربعة أيام</t>
  </si>
  <si>
    <t>خمسة أيام فأكثر</t>
  </si>
  <si>
    <t>الشهر</t>
  </si>
  <si>
    <t>Mounth</t>
  </si>
  <si>
    <t xml:space="preserve">يوم واحد </t>
  </si>
  <si>
    <t>one day</t>
  </si>
  <si>
    <t>Three days</t>
  </si>
  <si>
    <t>four days</t>
  </si>
  <si>
    <t>Five days and more</t>
  </si>
  <si>
    <t xml:space="preserve">طائرة </t>
  </si>
  <si>
    <t xml:space="preserve">حافلة </t>
  </si>
  <si>
    <t xml:space="preserve">مركبة خاصة </t>
  </si>
  <si>
    <t>Special vehicle</t>
  </si>
  <si>
    <t>bus</t>
  </si>
  <si>
    <t xml:space="preserve">ذاتي </t>
  </si>
  <si>
    <t xml:space="preserve">حكومي </t>
  </si>
  <si>
    <t>Self</t>
  </si>
  <si>
    <t>A charity</t>
  </si>
  <si>
    <t>governmental</t>
  </si>
  <si>
    <t>من 301 - 600</t>
  </si>
  <si>
    <t>من 601 - 900</t>
  </si>
  <si>
    <t xml:space="preserve">من 901فاكثر </t>
  </si>
  <si>
    <t>From 301-600</t>
  </si>
  <si>
    <t>From601-900</t>
  </si>
  <si>
    <t>0 -9</t>
  </si>
  <si>
    <t>0 - 9</t>
  </si>
  <si>
    <t>10- 19</t>
  </si>
  <si>
    <t>20-29</t>
  </si>
  <si>
    <t xml:space="preserve">20- 29 </t>
  </si>
  <si>
    <t>30-39</t>
  </si>
  <si>
    <t xml:space="preserve">30- 39 </t>
  </si>
  <si>
    <t>40-49</t>
  </si>
  <si>
    <t xml:space="preserve">40- 49 </t>
  </si>
  <si>
    <t>50-59</t>
  </si>
  <si>
    <t>50- 59</t>
  </si>
  <si>
    <t xml:space="preserve">  جدول ( 1 )</t>
  </si>
  <si>
    <r>
      <t xml:space="preserve">الجملة                                  </t>
    </r>
    <r>
      <rPr>
        <b/>
        <sz val="12"/>
        <color indexed="9"/>
        <rFont val="Frutiger LT Arabic 45 Light"/>
      </rPr>
      <t>Total</t>
    </r>
  </si>
  <si>
    <r>
      <t xml:space="preserve">غير سعودي               </t>
    </r>
    <r>
      <rPr>
        <b/>
        <sz val="12"/>
        <color indexed="9"/>
        <rFont val="Frutiger LT Arabic 45 Light"/>
      </rPr>
      <t>Non - Saudi</t>
    </r>
  </si>
  <si>
    <r>
      <t xml:space="preserve">سعودي                          </t>
    </r>
    <r>
      <rPr>
        <b/>
        <sz val="12"/>
        <color indexed="9"/>
        <rFont val="Frutiger LT Arabic 45 Light"/>
      </rPr>
      <t>Saudi</t>
    </r>
  </si>
  <si>
    <t xml:space="preserve">  جدول ( 2 )</t>
  </si>
  <si>
    <t xml:space="preserve">  جدول ( 3-1 )</t>
  </si>
  <si>
    <t xml:space="preserve">  جدول ( 3-2 )</t>
  </si>
  <si>
    <t>two days</t>
  </si>
  <si>
    <t>from 901 and more</t>
  </si>
  <si>
    <t xml:space="preserve">جمعيات خيرية </t>
  </si>
  <si>
    <t>أسبوع واحد</t>
  </si>
  <si>
    <t>أسبوعين</t>
  </si>
  <si>
    <t>ثلاثة أسابيع</t>
  </si>
  <si>
    <t>Entrance por</t>
  </si>
  <si>
    <t>منفذ الدخول</t>
  </si>
  <si>
    <t>مطار الملك عبد العزيز الدولي</t>
  </si>
  <si>
    <t>منفذ حالة عمار</t>
  </si>
  <si>
    <t>منفذ البطحاء</t>
  </si>
  <si>
    <t>منفذ الرقعي</t>
  </si>
  <si>
    <t>منفذ الحديثة</t>
  </si>
  <si>
    <t>مطار الملك خالد الدولي</t>
  </si>
  <si>
    <t>ميناء جدة الاسلامي</t>
  </si>
  <si>
    <t>ميناء ينبع التجاري</t>
  </si>
  <si>
    <t>جسر الملك فهد</t>
  </si>
  <si>
    <t>مطار الملك فهد</t>
  </si>
  <si>
    <t>مطار الطائف</t>
  </si>
  <si>
    <t>مطار ابها</t>
  </si>
  <si>
    <t xml:space="preserve"> Number of Table</t>
  </si>
  <si>
    <t>Subject</t>
  </si>
  <si>
    <t>العــنــوان</t>
  </si>
  <si>
    <t>رقم الجدول</t>
  </si>
  <si>
    <t>3-1</t>
  </si>
  <si>
    <t>3-2</t>
  </si>
  <si>
    <t>4</t>
  </si>
  <si>
    <t>5</t>
  </si>
  <si>
    <t>6</t>
  </si>
  <si>
    <t>6-1</t>
  </si>
  <si>
    <t>6-2</t>
  </si>
  <si>
    <t>7</t>
  </si>
  <si>
    <t>7-1</t>
  </si>
  <si>
    <t>7-2</t>
  </si>
  <si>
    <t>8</t>
  </si>
  <si>
    <t>8-1</t>
  </si>
  <si>
    <t>8-2</t>
  </si>
  <si>
    <t>9</t>
  </si>
  <si>
    <t>9-1</t>
  </si>
  <si>
    <t>9-2</t>
  </si>
  <si>
    <t>10</t>
  </si>
  <si>
    <t>10-1</t>
  </si>
  <si>
    <t>10-2</t>
  </si>
  <si>
    <t>11</t>
  </si>
  <si>
    <t>11-1</t>
  </si>
  <si>
    <t>11-2</t>
  </si>
  <si>
    <t>12</t>
  </si>
  <si>
    <t>12-1</t>
  </si>
  <si>
    <t>12-2</t>
  </si>
  <si>
    <t>13</t>
  </si>
  <si>
    <t>14</t>
  </si>
  <si>
    <t>1</t>
  </si>
  <si>
    <t>2</t>
  </si>
  <si>
    <t>3</t>
  </si>
  <si>
    <t>1-1</t>
  </si>
  <si>
    <t>1-2</t>
  </si>
  <si>
    <t>2-1</t>
  </si>
  <si>
    <t>2-2</t>
  </si>
  <si>
    <t xml:space="preserve">   جداول المعتمرين من الخارج                                            Mu'tamirs from abroad</t>
  </si>
  <si>
    <t>Month</t>
  </si>
  <si>
    <t>airplane</t>
  </si>
  <si>
    <t xml:space="preserve">المعتمرون ( من الخارج ) حسب الشهر والفئات العمرية </t>
  </si>
  <si>
    <t xml:space="preserve">المعتمرون الذكور  ( من الخارج ) حسب الشهر والفئات العمرية </t>
  </si>
  <si>
    <t xml:space="preserve">المعتمرات الاناث ( من الخارج ) حسب الشهر والفئات العمرية </t>
  </si>
  <si>
    <t>one week</t>
  </si>
  <si>
    <t>two weeks</t>
  </si>
  <si>
    <t>Three weeks</t>
  </si>
  <si>
    <t>Mu'tamirs From inside                                           جداول المعتمرين من الداخل</t>
  </si>
  <si>
    <t xml:space="preserve">المعتمرون الذكور ( من الخارج ) حسب الشهر والفئات العمرية </t>
  </si>
  <si>
    <t>توزيع المعتمرين ( من الداخل ) حسب مدة الإقامة والمنطقة الإدارية</t>
  </si>
  <si>
    <t xml:space="preserve">  جدول ( 4 )</t>
  </si>
  <si>
    <t>توزيع المعتمرين ( من الداخل ) السعوديين حسب مدة الإقامة والمنطقة الإدارية</t>
  </si>
  <si>
    <t>60 فأكثر</t>
  </si>
  <si>
    <t>60+</t>
  </si>
  <si>
    <t>أربعة أسابيع فأكثر</t>
  </si>
  <si>
    <t>four weeks and more</t>
  </si>
  <si>
    <t>منفذ الوديعة</t>
  </si>
  <si>
    <t>60فاكثر</t>
  </si>
  <si>
    <t xml:space="preserve">  جدول ( 11 )</t>
  </si>
  <si>
    <t xml:space="preserve">Table (11 )  </t>
  </si>
  <si>
    <t xml:space="preserve">  جدول ( 11-1 )</t>
  </si>
  <si>
    <t xml:space="preserve">Table (11-1 )  </t>
  </si>
  <si>
    <t xml:space="preserve">  جدول ( 11-2 )</t>
  </si>
  <si>
    <t xml:space="preserve">Table ( 11-2 )  </t>
  </si>
  <si>
    <t xml:space="preserve">  جدول ( 4-2 )</t>
  </si>
  <si>
    <t xml:space="preserve">(1)  Table    </t>
  </si>
  <si>
    <t xml:space="preserve">Table ( 2 )  </t>
  </si>
  <si>
    <t xml:space="preserve">  جدول (3)</t>
  </si>
  <si>
    <t xml:space="preserve">Table (3)  </t>
  </si>
  <si>
    <t xml:space="preserve">( 3-1 )  Table </t>
  </si>
  <si>
    <t xml:space="preserve"> ( 3-2 )  Table</t>
  </si>
  <si>
    <t xml:space="preserve"> ( 4 )  Table</t>
  </si>
  <si>
    <t xml:space="preserve">  جدول ( 4-1 )</t>
  </si>
  <si>
    <t xml:space="preserve"> (4-1 )  Table</t>
  </si>
  <si>
    <t xml:space="preserve"> ( 5 )  Table </t>
  </si>
  <si>
    <t xml:space="preserve">  جدول ( 5-1 )</t>
  </si>
  <si>
    <t xml:space="preserve"> ( 5-1 )  Table</t>
  </si>
  <si>
    <t xml:space="preserve">  جدول ( 5-2 )</t>
  </si>
  <si>
    <t xml:space="preserve"> (5-2 )  Table</t>
  </si>
  <si>
    <t xml:space="preserve">  جدول ( 6 )</t>
  </si>
  <si>
    <t xml:space="preserve">Table ( 6 )  </t>
  </si>
  <si>
    <t xml:space="preserve">  جدول ( 6-1 )</t>
  </si>
  <si>
    <t xml:space="preserve">Table ( 6-1 )  </t>
  </si>
  <si>
    <t xml:space="preserve">  جدول ( 6-2 )</t>
  </si>
  <si>
    <t xml:space="preserve">Table ( 6-2 )  </t>
  </si>
  <si>
    <t xml:space="preserve">  جدول ( 7 )</t>
  </si>
  <si>
    <t xml:space="preserve">Table ( 7 )  </t>
  </si>
  <si>
    <t xml:space="preserve">  جدول ( 7-1 )</t>
  </si>
  <si>
    <t xml:space="preserve">Table ( 7-1 )  </t>
  </si>
  <si>
    <t xml:space="preserve">  جدول ( 7-2 )</t>
  </si>
  <si>
    <t xml:space="preserve">Table (7-2 )  </t>
  </si>
  <si>
    <t xml:space="preserve">  جدول ( 8 )</t>
  </si>
  <si>
    <t xml:space="preserve">Table ( 8 )  </t>
  </si>
  <si>
    <t xml:space="preserve">  جدول ( 8-1 )</t>
  </si>
  <si>
    <t xml:space="preserve">Table ( 8-1 )  </t>
  </si>
  <si>
    <t xml:space="preserve">توزيع المعتمرين ( من الداخل ) حسب المنطقة الإدارية والجنس والجنسية ( سعودي/غير سعودي) </t>
  </si>
  <si>
    <t xml:space="preserve">توزيع المعتمرين ( من الداخل ) حسب الجنس وفئات العمر والجنسية ( سعودي/ غير سعودي) </t>
  </si>
  <si>
    <t>توزيع المعتمرين ( من الداخل ) حسب الشهر والمنطقة الإدارية</t>
  </si>
  <si>
    <t>توزيع المعتمرين ( من الداخل ) السعوديون حسب الشهر والمنطقة الإدارية</t>
  </si>
  <si>
    <t>توزيع المعتمربن ( من الداخل ) حسب مدة الإقامة والشهر</t>
  </si>
  <si>
    <t>4-1</t>
  </si>
  <si>
    <t>5-1</t>
  </si>
  <si>
    <t>5-2</t>
  </si>
  <si>
    <t>4-2</t>
  </si>
  <si>
    <t>توزيع المعتمرين ( من الداخل ) حسب الجنس وفئات العمر والجنسية ( سعودي/ غير سعودي)</t>
  </si>
  <si>
    <t xml:space="preserve">  جدول ( 8-2 )</t>
  </si>
  <si>
    <t xml:space="preserve">Table (8-2 )  </t>
  </si>
  <si>
    <t xml:space="preserve">  جدول ( 9 )</t>
  </si>
  <si>
    <t xml:space="preserve">Table ( 9 )  </t>
  </si>
  <si>
    <t xml:space="preserve">  جدول ( 9-1 )</t>
  </si>
  <si>
    <t xml:space="preserve">Table (9-1 )  </t>
  </si>
  <si>
    <t xml:space="preserve">  جدول ( 9-2 )</t>
  </si>
  <si>
    <t xml:space="preserve">Table ( 9-2 )  </t>
  </si>
  <si>
    <t xml:space="preserve">  جدول ( 10 )</t>
  </si>
  <si>
    <t xml:space="preserve">Table (10 )  </t>
  </si>
  <si>
    <t xml:space="preserve">  جدول ( 10-1 )</t>
  </si>
  <si>
    <t xml:space="preserve">Table ( 10-1 )  </t>
  </si>
  <si>
    <t xml:space="preserve">  جدول ( 10-2 )</t>
  </si>
  <si>
    <t xml:space="preserve">Table (10-2 )  </t>
  </si>
  <si>
    <t>Mu'tamirs ( From abroad ) by Month and Age Group</t>
  </si>
  <si>
    <t>Male Mu'tamirs ( From abroad ) by Month and Age Group</t>
  </si>
  <si>
    <t>Female Mu'tamirs ( From abroad ) by Month and Age Group</t>
  </si>
  <si>
    <t>تكاليف الانفاق (بالريال)</t>
  </si>
  <si>
    <t>300 فأقل</t>
  </si>
  <si>
    <t>300 and less</t>
  </si>
  <si>
    <t xml:space="preserve">  جدول (1)</t>
  </si>
  <si>
    <t xml:space="preserve">Table (1 )  </t>
  </si>
  <si>
    <t xml:space="preserve">  جدول (1-1)</t>
  </si>
  <si>
    <t xml:space="preserve">Table (1-1 )  </t>
  </si>
  <si>
    <t xml:space="preserve">Table (2-2 )  </t>
  </si>
  <si>
    <t xml:space="preserve">Table (1-2 )  </t>
  </si>
  <si>
    <t xml:space="preserve">  جدول (1-2)</t>
  </si>
  <si>
    <t xml:space="preserve">Table (2)  </t>
  </si>
  <si>
    <t xml:space="preserve">Table (2-1 )  </t>
  </si>
  <si>
    <t xml:space="preserve">  جدول ( 2-1 )</t>
  </si>
  <si>
    <t xml:space="preserve">  جدول ( 2-2 )</t>
  </si>
  <si>
    <t>one week and less</t>
  </si>
  <si>
    <t>أسبوع واحد فأقل</t>
  </si>
  <si>
    <t>قطار</t>
  </si>
  <si>
    <t>Train</t>
  </si>
  <si>
    <t>Monthes</t>
  </si>
  <si>
    <t>مدة الإقامة بالأسابيع خلال 1440</t>
  </si>
  <si>
    <t>Duration of Residency per Weeks through 1440</t>
  </si>
  <si>
    <t>توزيع المعتمرات السعوديات الإناث ( من الداخل ) حسب الشهر والمنطقة الإدارية</t>
  </si>
  <si>
    <t>توزيع المعتمرات الإناث (من الداخل)  حسب مدة الإقامة والشهر</t>
  </si>
  <si>
    <t>توزيع المعتمرات السعوديات الإناث ( من الداخل ) حسب مدة الإقامة والشهر</t>
  </si>
  <si>
    <t>توزيع المعتمرات الغير سعوديات الإناث ( من الداخل )  حسب مدة الإقامة والشهر</t>
  </si>
  <si>
    <t>توزيع المعتمرات الإناث (من الداخل) حسب مدة الإقامة والمنطقة الإدارية</t>
  </si>
  <si>
    <t>توزيع المعتمرات السعوديات الإناث ( من الداخل )  حسب مدة الإقامة والمنطقة الإدارية</t>
  </si>
  <si>
    <t>توزيع المعتمرات الغير سعوديات الإناث (من الداخل)  حسب مدة الإقامة والمنطقة الإدارية</t>
  </si>
  <si>
    <t>توزيع المعتمرات الإناث ( من الداخل )  حسب الشهر والمنطقة الإدارية</t>
  </si>
  <si>
    <t>توزيع المعتمرات غير السعوديات الإناث ( من الداخل ) حسب الشهر والمنطقة الإدارية</t>
  </si>
  <si>
    <t xml:space="preserve"> توزيع المعتمربن  السعوديون ( من الداخل ) حسب مدة الإقامة والشهر</t>
  </si>
  <si>
    <t>توزيع المعتمربن  السعوديون الذكور ( من الداخل ) حسب مدة الإقامة والشهر</t>
  </si>
  <si>
    <t>توزيع المعتمربن  الغير سعوديين ( من الداخل ) حسب مدة الإقامة والشهر</t>
  </si>
  <si>
    <t>توزيع المعتمرين الغير سعوديين الذكور ( من الداخل )  حسب مدة الإقامة والشهر</t>
  </si>
  <si>
    <t>توزيع المعتمرين الذكور ( من الداخل ) حسب مدة الإقامة والمنطقة الإدارية</t>
  </si>
  <si>
    <t>توزيع المعتمرين السعوديين الذكور  ( من الداخل ) حسب مدة الإقامة والمنطقة الإدارية</t>
  </si>
  <si>
    <t>توزيع المعتمرين  الغير سعوديين ( من الداخل ) حسب مدة الإقامة والمنطقة الإدارية</t>
  </si>
  <si>
    <t>توزيع المعتمرين الغير سعوديين الذكور  ( من الداخل ) حسب مدة الإقامة والمنطقة الإدارية</t>
  </si>
  <si>
    <t>توزيع المعتمرين الذكور (من الخارج) حسب مدة الإقامة والشهر</t>
  </si>
  <si>
    <t>Distribuation of Mu'tamirs (From Abroad ) by Duration of Residency and Month</t>
  </si>
  <si>
    <t>Distribuation of Male Mu'tamirs (From Abroad ) by Duration of Residency and Month</t>
  </si>
  <si>
    <t>توزيع المعتمرين الإناث (من الخارج) حسب مدة الإقامة والشهر</t>
  </si>
  <si>
    <t>Distribuation of Female Mu'tamirs (From Abroad ) by Duration of Residency and Month</t>
  </si>
  <si>
    <t xml:space="preserve">توزيع المعتمرين ( من الخارج ) حسب منفذ الدخول </t>
  </si>
  <si>
    <t>Distribuation of Mu'tamirs (From Abroad ) according to The Port of Entry</t>
  </si>
  <si>
    <t>Mu'tamirs (From Abroad ) by Month and Age Group</t>
  </si>
  <si>
    <t>Male Mu'tamirs (From Abroad ) by Month and Age Group</t>
  </si>
  <si>
    <t>Female Mu'tamirs (From Abroad ) by Month and Age Group</t>
  </si>
  <si>
    <t>توزيع المعتمرين  الذكور ( من الداخل ) حسب الشهر والمنطقة الإدارية</t>
  </si>
  <si>
    <t>توزيع المعتمرين  السعوديين الذكور ( من الداخل ) حسب الشهر والمنطقة الإدارية</t>
  </si>
  <si>
    <t>توزيع المعتمربن غير السعوديين ( من الداخل )  حسب الشهر والمنطقة الإدارية</t>
  </si>
  <si>
    <t>توزيع المعتمربن  غير السعوديين الذكور ( من الداخل ) حسب الشهر والمنطقة الإدارية</t>
  </si>
  <si>
    <t>توزيع المعتمربن  الذكور ( من الداخل )حسب مدة الإقامة والشهر</t>
  </si>
  <si>
    <t>توزيع المعتمرين الذكور ( من الداخل )  حسب الشهر والمنطقة الإدارية</t>
  </si>
  <si>
    <t>توزيع المعتمرين السعودييين  ( من الداخل ) حسب الشهر والمنطقة الإدارية</t>
  </si>
  <si>
    <t>توزيع المعتمربن الغير سعوديين ( من الداخل ) حسب مدة الإقامة والشهر</t>
  </si>
  <si>
    <t>وزيع المعتمرين السعوديين الذكور  ( من الداخل ) حسب مدة الإقامة والمنطقة الإدارية</t>
  </si>
  <si>
    <t>توزيع المعتمرين (من الداخل) الذين تحملوا تكاليف العمرة (ذاتيًا) حسب تقدير تكاليف الإنفاق (بالريال) و المنطقة الإدارية</t>
  </si>
  <si>
    <t>Distribuation of Saudi Mu'tamirs (from inside) who bear the costs of Umrah (by self) by estimation of Daily Expenses (in riyals) and the administrative region</t>
  </si>
  <si>
    <t>توزيع المعتمرين السعوديين (من الداخل) الذين تحملوا تكاليف العمرة (ذاتيًا) حسب تقدير تكاليف الإنفاق (بالريال) و المنطقة الإدارية</t>
  </si>
  <si>
    <t>Distribuation of Non-Saudi Mu'tamirs (from inside) who bear the costs of Umrah (by self) by estimation of Daily Expenses (in riyals) and the administrative region</t>
  </si>
  <si>
    <t>توزيع المعتمرين  الغير سعوديين (من الداخل) الذين تحملوا تكاليف العمرة (ذاتيًا) حسب تقدير تكاليف الإنفاق (بالريال) و المنطقة الإدارية</t>
  </si>
  <si>
    <t xml:space="preserve">  جدول ( 3 )</t>
  </si>
  <si>
    <t xml:space="preserve">Table ( 3 )  </t>
  </si>
  <si>
    <t>سعودي</t>
  </si>
  <si>
    <t>غير سعودي</t>
  </si>
  <si>
    <t>المعتمرين (من الداخل)</t>
  </si>
  <si>
    <t>Mu'tamirs (Inside Country)</t>
  </si>
  <si>
    <t>Saudi</t>
  </si>
  <si>
    <t>Non-Saudi</t>
  </si>
  <si>
    <t>توزيع المعتمرين (من الداخل) حسب وسيلة النقل المستخدمة للوصول إلى مكة المكرمة</t>
  </si>
  <si>
    <t>توزيع المعتمرين (من الداخل) حسب تحمل تكاليف العمرة</t>
  </si>
  <si>
    <t>مطار الامير محمد</t>
  </si>
  <si>
    <t>مطار جيزان</t>
  </si>
  <si>
    <t>مطار القصيم</t>
  </si>
  <si>
    <t>مطار الأمير عبدالمجيد بالعلا</t>
  </si>
  <si>
    <t>تكاليف العمرة خلال عام 1441هـ</t>
  </si>
  <si>
    <t>Umrah Sponser through 1441</t>
  </si>
  <si>
    <t>الوسيلة المستخدمة  خلال عام 1441هـ</t>
  </si>
  <si>
    <t>Transpotation used through 1441</t>
  </si>
  <si>
    <t>مدة الإقامة بالأيام خلال عام 1441هـ</t>
  </si>
  <si>
    <t>Duration of Residency per Days through 1441</t>
  </si>
  <si>
    <t xml:space="preserve">  جدول ( 12-2 )</t>
  </si>
  <si>
    <t xml:space="preserve">Table (12-2 )  </t>
  </si>
  <si>
    <t xml:space="preserve">  جدول ( 12-1 )</t>
  </si>
  <si>
    <t xml:space="preserve">Table (12-1 )  </t>
  </si>
  <si>
    <t xml:space="preserve">  جدول ( 12)</t>
  </si>
  <si>
    <t xml:space="preserve">Table ( 12 )  </t>
  </si>
  <si>
    <t xml:space="preserve">  جدول (13 )</t>
  </si>
  <si>
    <t xml:space="preserve">Table (13 )  </t>
  </si>
  <si>
    <t xml:space="preserve">  جدول (14 )</t>
  </si>
  <si>
    <t xml:space="preserve">Table (14 )  </t>
  </si>
  <si>
    <t>المصدر: مسح العمرة 1441هـ (2020) _ الهيئة العامة للإحصاء</t>
  </si>
  <si>
    <t xml:space="preserve">  Source:Umrah Survey 1441 (2020)_General Authority for Statistics </t>
  </si>
  <si>
    <r>
      <t xml:space="preserve">سعودي                          </t>
    </r>
    <r>
      <rPr>
        <sz val="12"/>
        <color indexed="9"/>
        <rFont val="Frutiger LT Arabic 45 Light"/>
        <charset val="178"/>
      </rPr>
      <t>Saudi</t>
    </r>
  </si>
  <si>
    <r>
      <t xml:space="preserve">غير سعودي               </t>
    </r>
    <r>
      <rPr>
        <sz val="12"/>
        <color indexed="9"/>
        <rFont val="Frutiger LT Arabic 45 Light"/>
        <charset val="178"/>
      </rPr>
      <t>Non - Saudi</t>
    </r>
  </si>
  <si>
    <r>
      <t xml:space="preserve">الجملة                                  </t>
    </r>
    <r>
      <rPr>
        <sz val="12"/>
        <color indexed="9"/>
        <rFont val="Frutiger LT Arabic 45 Light"/>
        <charset val="178"/>
      </rPr>
      <t>Total</t>
    </r>
  </si>
  <si>
    <t xml:space="preserve">  Source: Ministry of Hajj and Umrah 1441 (2020)</t>
  </si>
  <si>
    <t xml:space="preserve">  المصدر: وزارة الحج والعمرة  1441 هـ (2020) </t>
  </si>
  <si>
    <t>Distribution of Mu'tamirs (From Inside) according to Month and Administrative Area</t>
  </si>
  <si>
    <t>Distribution of Males Mu'tamirs (From Inside)  according to  Month and Administrative Area</t>
  </si>
  <si>
    <t>Distribution of Saudi Mu'tamirs (From Inside) according to Month and Administrative Area</t>
  </si>
  <si>
    <t>Distribution of Mu'tamirs (From Inside) according to The Duration of Residency and Administrative Region</t>
  </si>
  <si>
    <t>Distribution of Saudi Mu'tamirs (From Inside)  according to The Duration of Residency and Administrative Region</t>
  </si>
  <si>
    <t>Distribution of  Non-Saudi Mu'tamirs (From Inside) according to The Duration of Residency and Administrative Region</t>
  </si>
  <si>
    <t>Distribuation of Mu'tamirs (From Inside) who bear the costs of Umrah (by self) by estimation of Daily Expenses (in riyals) and the administrative region</t>
  </si>
  <si>
    <t>Distribuation of Mu'tamirs (From Inside) by Umrah Sponser</t>
  </si>
  <si>
    <t>iDistribution of Mu'tamirs (From Inside) y Administrative Area, Gender and Nationality (Saudi / non-Saudi)</t>
  </si>
  <si>
    <t>Distribution of Mu'tamirs (From Inside) by Administrative Area, Gender and Nationality (Saudi / non-Saudi)</t>
  </si>
  <si>
    <t xml:space="preserve"> Distribution of Females Mu'tamirs (From Inside) according to  Month and Administrative Area</t>
  </si>
  <si>
    <t>Distribution of Mu'tamirs (From Inside) by Gender, Age Groups and Nationality (Saudi / non-Saudi)</t>
  </si>
  <si>
    <t>Distribution of Saudi Mu'tamirs (From Inside) according to  Month and Administrative Area</t>
  </si>
  <si>
    <t>Distribution of Saudi Male Mu'tamirs (From Inside)  according to  Month and Administrative Area</t>
  </si>
  <si>
    <t>Distribution of Saudi Female Mu'tamirs (From Inside) according to  Month and Administrative Area</t>
  </si>
  <si>
    <t>Distribution of Male Mu'tamirs (From Inside) according to  Month and Administrative Area</t>
  </si>
  <si>
    <t>Distribution of Female Mu'tamirs ( From inside ) according to Month and Administrative Area</t>
  </si>
  <si>
    <t xml:space="preserve"> (4-2)  Table</t>
  </si>
  <si>
    <t>Distribution of Non-Saudi Mu'tamirs (From Inside)  according to  Month and Administrative Area</t>
  </si>
  <si>
    <t>Distribution of Non-Saudi Male Mu'tamirs (From Inside) according to  Month and Administrative Area</t>
  </si>
  <si>
    <t xml:space="preserve"> Distribution of Non-Saudi Female  Mu'tamirs (From Inside) according to  Month and Administrative Area</t>
  </si>
  <si>
    <t>Distribution of Non-Saudi Mu'tamirs (From Inside)  according to Month and Administrative Area</t>
  </si>
  <si>
    <t xml:space="preserve"> Distribution of Non-Saudi Female  Mu'tamirs (From Inside) according to Month and Administrative Area</t>
  </si>
  <si>
    <t>Distribution of Mu'tamirs (From Inside) according to Duration of Residency and Month</t>
  </si>
  <si>
    <t xml:space="preserve"> Distribution of Male Mu'tamirs (From Inside) according  Duration of Residency and Month</t>
  </si>
  <si>
    <t>توزيع المعتمرات الإناث (من الداخل) حسب مدة الإقامة والشهر</t>
  </si>
  <si>
    <t>Distribution of Female Mu'tamirs (From Inside) according to Duration of Residency and Month</t>
  </si>
  <si>
    <t>توزيع المعتمربن  الذكور ( من الداخل) حسب مدة الإقامة والشهر</t>
  </si>
  <si>
    <t>Distribution of Male Mu'tamirs (From Inside) according  Duration of Residency and Month</t>
  </si>
  <si>
    <t xml:space="preserve"> Distribution of Saudi Mu'tamirs (From Inside) according to Duration of Residency and Month</t>
  </si>
  <si>
    <t xml:space="preserve">  Distribution of Saudi Male Mu'tamirs (From Inside) according to  Duration of Residency and Month</t>
  </si>
  <si>
    <t>Distribution of Saudi Female Mu'tamirs (From Inside)  according to  Duration of Residency and Month</t>
  </si>
  <si>
    <t>Distribution of Saudi Mu'tamirs (From Inside)  according to Duration of Residency and Month</t>
  </si>
  <si>
    <t>Distribution of Non-Saudi Mu'tamirs (From Inside) according to Duration of Residency and Month</t>
  </si>
  <si>
    <t>Distribution of Non-Saudi Female Mu'tamirs (From Inside)  according to Duration of Residency and Month</t>
  </si>
  <si>
    <t>Distribution of Non-Saudi Male Mu'tamirs (From Inside) according to  Duration of Residency and Month</t>
  </si>
  <si>
    <t>Distribution of Non-Saudi Male Mu'tamirs (From Inside) according to Duration of Residency and Month</t>
  </si>
  <si>
    <t>Distribution of Male Mu'tamirs (From Inside) according to The Duration of Residency and Administrative Region</t>
  </si>
  <si>
    <t>Distribution of Female Mu'tamirs (From Inside)  according to The Duration of Residency and Administrative Region</t>
  </si>
  <si>
    <t>Distribution of  Male Mu'tamirs (From Inside) according to The Duration of Residency and Administrative Region</t>
  </si>
  <si>
    <t>Distribution of  Saudi Female Mu'tamirs (From Inside)  according to The Duration of Residency and Administrative Region</t>
  </si>
  <si>
    <t>Distribution of Saudi Male Mu'tamirs ( From inside )  according to The Duration of Residency and Administrative Region</t>
  </si>
  <si>
    <t>Distribution of  Non-Saudi Male Mu'tamirs (From Inside)  according to The Duration of Residency and Administrative Region</t>
  </si>
  <si>
    <t>Distribution of  Non-Saudi Female Mu'tamirs (From Inside) according to The Duration of Residency and Administrative Region</t>
  </si>
  <si>
    <t>Distribution of Saudi Male Mu'tamirs (From Inside)  according to The Duration of Residency and Administrative Region</t>
  </si>
  <si>
    <t>توزيع المعتمرين الغير السعوديين (من الداخل) الذين تحملوا تكاليف العمرة (ذاتيًا) حسب تقدير تكاليف الإنفاق (بالريال) و المنطقة الإدارية</t>
  </si>
  <si>
    <t>Estimation of Daily Expenses in Riyals</t>
  </si>
  <si>
    <t>Estimation of Daily Expenses in riyals</t>
  </si>
  <si>
    <t xml:space="preserve"> Distribution of Mu'tamirs (From Inside) by Transportation type used for the arrival  to Makkah Al-Mokarramah</t>
  </si>
  <si>
    <t xml:space="preserve"> Distribution of Mu'tamirs (Inside Country) by Transportation Type used for the arrival to Makkah Al-Mokarramah</t>
  </si>
  <si>
    <t>Mu'tamirs (From Inside)</t>
  </si>
  <si>
    <t>توزيع المعتمرين (من الخارج) حسب مدة الإقامة والشهر</t>
  </si>
  <si>
    <t>توزيع المعتمرات الإناث (من الخارج) حسب مدة الإقامة والشهر</t>
  </si>
  <si>
    <t>King Abdulaziz International Airport</t>
  </si>
  <si>
    <t xml:space="preserve"> Prince Mohammed Airport</t>
  </si>
  <si>
    <t>Halat Ammar Port</t>
  </si>
  <si>
    <t>King Khalid International Airport</t>
  </si>
  <si>
    <t>Al-hadithah Port</t>
  </si>
  <si>
    <t>Al-Ra'qa'i Port</t>
  </si>
  <si>
    <t>Al- wadeeha Port</t>
  </si>
  <si>
    <t>King Fahad Airport</t>
  </si>
  <si>
    <t>Jizan Airport</t>
  </si>
  <si>
    <t>Al- qassim Airport</t>
  </si>
  <si>
    <t>Prince Abdulmajeed Airport in Al-Ola</t>
  </si>
  <si>
    <t>Yanbu Commercial Port</t>
  </si>
  <si>
    <t>King fahad Causeway</t>
  </si>
  <si>
    <t>Abha Airport</t>
  </si>
  <si>
    <t>Al-bat'haa' Port</t>
  </si>
  <si>
    <t>Prince Abdulmohsin Airport in Yanbu</t>
  </si>
  <si>
    <t>مطار الامير عبدالمحسن بينبع</t>
  </si>
  <si>
    <t>Al- taif Airport</t>
  </si>
  <si>
    <t>Jeddah Islamic port</t>
  </si>
  <si>
    <t xml:space="preserve">  المصدر: وزارة الحج والعمرة  1441هـ 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</si>
</sst>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#,##0;[Red]#,##0"/>
  </numFmts>
  <fonts count="51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sz val="16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theme="0"/>
      <name val="Sakkal Majalla"/>
    </font>
    <font>
      <sz val="12"/>
      <name val="Arial"/>
      <family val="2"/>
    </font>
    <font>
      <b/>
      <i/>
      <sz val="18"/>
      <color indexed="16"/>
      <name val="Arial"/>
      <family val="2"/>
    </font>
    <font>
      <b/>
      <sz val="12"/>
      <name val="Frutiger LT Arabic 45 Light"/>
    </font>
    <font>
      <sz val="10"/>
      <name val="Frutiger LT Arabic 45 Light"/>
    </font>
    <font>
      <b/>
      <sz val="16"/>
      <name val="Frutiger LT Arabic 45 Light"/>
    </font>
    <font>
      <sz val="28"/>
      <color rgb="FFFF0000"/>
      <name val="Frutiger LT Arabic 45 Light"/>
    </font>
    <font>
      <b/>
      <i/>
      <sz val="18"/>
      <color indexed="16"/>
      <name val="Frutiger LT Arabic 45 Light"/>
    </font>
    <font>
      <b/>
      <sz val="18"/>
      <name val="Frutiger LT Arabic 45 Light"/>
    </font>
    <font>
      <b/>
      <i/>
      <sz val="12"/>
      <color indexed="16"/>
      <name val="Frutiger LT Arabic 45 Light"/>
    </font>
    <font>
      <b/>
      <sz val="14"/>
      <color theme="0"/>
      <name val="Frutiger LT Arabic 45 Light"/>
    </font>
    <font>
      <b/>
      <sz val="12"/>
      <color indexed="9"/>
      <name val="Frutiger LT Arabic 45 Light"/>
    </font>
    <font>
      <b/>
      <sz val="16"/>
      <color theme="0"/>
      <name val="Frutiger LT Arabic 45 Light"/>
    </font>
    <font>
      <sz val="16"/>
      <name val="Frutiger LT Arabic 45 Light"/>
    </font>
    <font>
      <b/>
      <sz val="14"/>
      <name val="Frutiger LT Arabic 45 Light"/>
    </font>
    <font>
      <b/>
      <sz val="18"/>
      <color theme="0"/>
      <name val="Frutiger LT Arabic 45 Light"/>
    </font>
    <font>
      <sz val="12"/>
      <name val="Frutiger LT Arabic 45 Light"/>
    </font>
    <font>
      <sz val="16"/>
      <color theme="0"/>
      <name val="Frutiger LT Arabic 45 Light"/>
    </font>
    <font>
      <sz val="16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Arabic 45 Light"/>
    </font>
    <font>
      <sz val="20"/>
      <color rgb="FF474D9B"/>
      <name val="Frutiger LT Arabic 45 Light"/>
    </font>
    <font>
      <sz val="20"/>
      <color rgb="FF474D9B"/>
      <name val="Frutiger LT Arabic 55 Roman"/>
    </font>
    <font>
      <b/>
      <sz val="12"/>
      <color theme="0"/>
      <name val="Frutiger LT Arabic 45 Light"/>
    </font>
    <font>
      <sz val="18"/>
      <name val="Frutiger LT Arabic 45 Light"/>
    </font>
    <font>
      <sz val="10"/>
      <name val="Arial"/>
      <family val="2"/>
    </font>
    <font>
      <sz val="14"/>
      <name val="Frutiger LT Arabic 45 Ligh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0"/>
      <name val="Frutiger LT Arabic 45 Light"/>
      <charset val="178"/>
    </font>
    <font>
      <sz val="14"/>
      <color theme="0"/>
      <name val="Frutiger LT Arabic 45 Light"/>
      <charset val="178"/>
    </font>
    <font>
      <sz val="12"/>
      <color indexed="9"/>
      <name val="Frutiger LT Arabic 45 Light"/>
      <charset val="178"/>
    </font>
    <font>
      <sz val="16"/>
      <name val="Frutiger LT Arabic 45 Light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3092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2EFF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9">
    <xf numFmtId="0" fontId="0" fillId="0" borderId="0"/>
    <xf numFmtId="0" fontId="13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7" fillId="0" borderId="0"/>
    <xf numFmtId="0" fontId="8" fillId="0" borderId="0"/>
    <xf numFmtId="9" fontId="4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9" fillId="2" borderId="0" xfId="0" applyFont="1" applyFill="1" applyAlignment="1">
      <alignment horizontal="center" vertical="center" shrinkToFit="1" readingOrder="2"/>
    </xf>
    <xf numFmtId="0" fontId="9" fillId="2" borderId="0" xfId="0" applyFont="1" applyFill="1" applyAlignment="1">
      <alignment horizontal="left" vertical="center" shrinkToFit="1" readingOrder="2"/>
    </xf>
    <xf numFmtId="0" fontId="10" fillId="2" borderId="0" xfId="0" applyFont="1" applyFill="1" applyAlignment="1">
      <alignment vertical="center" shrinkToFit="1" readingOrder="2"/>
    </xf>
    <xf numFmtId="0" fontId="9" fillId="3" borderId="0" xfId="0" applyFont="1" applyFill="1" applyAlignment="1">
      <alignment horizontal="center" vertical="center" readingOrder="2"/>
    </xf>
    <xf numFmtId="0" fontId="12" fillId="2" borderId="0" xfId="0" applyFont="1" applyFill="1" applyAlignment="1">
      <alignment horizontal="center" vertical="center" shrinkToFit="1" readingOrder="2"/>
    </xf>
    <xf numFmtId="0" fontId="14" fillId="2" borderId="0" xfId="1" applyFont="1" applyFill="1" applyAlignment="1">
      <alignment horizontal="center" vertical="center" shrinkToFit="1" readingOrder="2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shrinkToFit="1" readingOrder="2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 shrinkToFit="1" readingOrder="2"/>
    </xf>
    <xf numFmtId="0" fontId="20" fillId="2" borderId="0" xfId="0" applyFont="1" applyFill="1" applyAlignment="1">
      <alignment horizontal="left" vertical="center" shrinkToFit="1" readingOrder="2"/>
    </xf>
    <xf numFmtId="0" fontId="20" fillId="3" borderId="0" xfId="0" applyFont="1" applyFill="1" applyAlignment="1">
      <alignment horizontal="center" vertical="center" readingOrder="2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 shrinkToFit="1" readingOrder="2"/>
    </xf>
    <xf numFmtId="0" fontId="21" fillId="2" borderId="0" xfId="0" applyFont="1" applyFill="1" applyAlignment="1">
      <alignment vertical="center" shrinkToFit="1" readingOrder="2"/>
    </xf>
    <xf numFmtId="0" fontId="21" fillId="2" borderId="0" xfId="0" applyFont="1" applyFill="1" applyAlignment="1">
      <alignment vertical="center" readingOrder="2"/>
    </xf>
    <xf numFmtId="0" fontId="22" fillId="2" borderId="0" xfId="0" applyFont="1" applyFill="1" applyAlignment="1">
      <alignment horizontal="right" vertical="center" readingOrder="2"/>
    </xf>
    <xf numFmtId="0" fontId="23" fillId="3" borderId="0" xfId="0" applyFont="1" applyFill="1" applyAlignment="1">
      <alignment horizontal="center" vertical="center" wrapText="1" readingOrder="1"/>
    </xf>
    <xf numFmtId="0" fontId="24" fillId="2" borderId="0" xfId="0" applyFont="1" applyFill="1" applyAlignment="1">
      <alignment vertical="center" shrinkToFit="1" readingOrder="2"/>
    </xf>
    <xf numFmtId="0" fontId="24" fillId="3" borderId="0" xfId="0" applyFont="1" applyFill="1" applyAlignment="1">
      <alignment vertical="center" readingOrder="2"/>
    </xf>
    <xf numFmtId="0" fontId="26" fillId="2" borderId="0" xfId="0" applyFont="1" applyFill="1" applyAlignment="1">
      <alignment vertical="center" shrinkToFit="1" readingOrder="2"/>
    </xf>
    <xf numFmtId="0" fontId="27" fillId="4" borderId="2" xfId="0" applyFont="1" applyFill="1" applyBorder="1" applyAlignment="1">
      <alignment horizontal="center" vertical="center" shrinkToFit="1" readingOrder="2"/>
    </xf>
    <xf numFmtId="0" fontId="30" fillId="5" borderId="2" xfId="0" applyFont="1" applyFill="1" applyBorder="1" applyAlignment="1">
      <alignment horizontal="center" vertical="center" wrapText="1" shrinkToFit="1" readingOrder="2"/>
    </xf>
    <xf numFmtId="0" fontId="30" fillId="6" borderId="2" xfId="0" applyFont="1" applyFill="1" applyBorder="1" applyAlignment="1">
      <alignment horizontal="center" vertical="center" wrapText="1" shrinkToFit="1" readingOrder="2"/>
    </xf>
    <xf numFmtId="0" fontId="31" fillId="3" borderId="0" xfId="0" applyFont="1" applyFill="1" applyAlignment="1">
      <alignment horizontal="center" vertical="center" readingOrder="2"/>
    </xf>
    <xf numFmtId="0" fontId="31" fillId="2" borderId="0" xfId="0" applyFont="1" applyFill="1" applyAlignment="1">
      <alignment horizontal="center" vertical="center" shrinkToFit="1" readingOrder="2"/>
    </xf>
    <xf numFmtId="0" fontId="29" fillId="4" borderId="2" xfId="0" applyFont="1" applyFill="1" applyBorder="1" applyAlignment="1">
      <alignment horizontal="center" vertical="center" shrinkToFit="1" readingOrder="2"/>
    </xf>
    <xf numFmtId="0" fontId="31" fillId="2" borderId="0" xfId="1" applyFont="1" applyFill="1" applyAlignment="1">
      <alignment horizontal="center" vertical="center" shrinkToFit="1" readingOrder="2"/>
    </xf>
    <xf numFmtId="0" fontId="31" fillId="2" borderId="0" xfId="1" applyFont="1" applyFill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1" fillId="2" borderId="0" xfId="0" applyFont="1" applyFill="1" applyAlignment="1">
      <alignment vertical="center" shrinkToFit="1"/>
    </xf>
    <xf numFmtId="0" fontId="27" fillId="4" borderId="2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top"/>
    </xf>
    <xf numFmtId="0" fontId="20" fillId="3" borderId="0" xfId="0" applyFont="1" applyFill="1" applyAlignment="1">
      <alignment horizontal="center" vertical="top" readingOrder="2"/>
    </xf>
    <xf numFmtId="0" fontId="2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9" fillId="4" borderId="5" xfId="0" applyFont="1" applyFill="1" applyBorder="1" applyAlignment="1">
      <alignment horizontal="center" vertical="center" wrapText="1" shrinkToFit="1"/>
    </xf>
    <xf numFmtId="0" fontId="27" fillId="4" borderId="5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 wrapText="1" shrinkToFit="1"/>
    </xf>
    <xf numFmtId="0" fontId="27" fillId="4" borderId="7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30" fillId="5" borderId="7" xfId="0" applyFont="1" applyFill="1" applyBorder="1" applyAlignment="1">
      <alignment horizontal="center" vertical="center" wrapText="1" shrinkToFit="1"/>
    </xf>
    <xf numFmtId="0" fontId="30" fillId="6" borderId="2" xfId="0" applyFont="1" applyFill="1" applyBorder="1" applyAlignment="1">
      <alignment horizontal="center" vertical="center" wrapText="1" shrinkToFit="1"/>
    </xf>
    <xf numFmtId="0" fontId="34" fillId="4" borderId="2" xfId="0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6" borderId="0" xfId="0" applyFont="1" applyFill="1" applyAlignment="1">
      <alignment horizontal="center" vertical="center" wrapText="1" shrinkToFit="1"/>
    </xf>
    <xf numFmtId="0" fontId="30" fillId="5" borderId="2" xfId="0" applyFont="1" applyFill="1" applyBorder="1" applyAlignment="1">
      <alignment horizontal="center" vertical="center" wrapText="1" shrinkToFit="1"/>
    </xf>
    <xf numFmtId="0" fontId="29" fillId="4" borderId="2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0" borderId="0" xfId="13"/>
    <xf numFmtId="0" fontId="29" fillId="7" borderId="4" xfId="13" applyFont="1" applyFill="1" applyBorder="1" applyAlignment="1">
      <alignment horizontal="center" vertical="center" wrapText="1" shrinkToFit="1"/>
    </xf>
    <xf numFmtId="0" fontId="30" fillId="8" borderId="2" xfId="13" applyFont="1" applyFill="1" applyBorder="1" applyAlignment="1">
      <alignment horizontal="center" vertical="center" wrapText="1" shrinkToFit="1"/>
    </xf>
    <xf numFmtId="0" fontId="30" fillId="9" borderId="5" xfId="13" applyFont="1" applyFill="1" applyBorder="1" applyAlignment="1">
      <alignment horizontal="center" vertical="center" wrapText="1" shrinkToFit="1"/>
    </xf>
    <xf numFmtId="0" fontId="22" fillId="2" borderId="0" xfId="13" applyFont="1" applyFill="1" applyAlignment="1">
      <alignment horizontal="right" vertical="center" readingOrder="2"/>
    </xf>
    <xf numFmtId="0" fontId="38" fillId="2" borderId="0" xfId="13" applyFont="1" applyFill="1" applyAlignment="1">
      <alignment vertical="center"/>
    </xf>
    <xf numFmtId="0" fontId="38" fillId="2" borderId="0" xfId="13" applyFont="1" applyFill="1" applyAlignment="1">
      <alignment vertical="center" shrinkToFit="1"/>
    </xf>
    <xf numFmtId="0" fontId="22" fillId="2" borderId="0" xfId="13" applyFont="1" applyFill="1" applyAlignment="1">
      <alignment horizontal="left" vertical="center" shrinkToFit="1"/>
    </xf>
    <xf numFmtId="0" fontId="9" fillId="3" borderId="0" xfId="13" applyFont="1" applyFill="1" applyAlignment="1">
      <alignment horizontal="center" vertical="center" readingOrder="2"/>
    </xf>
    <xf numFmtId="0" fontId="30" fillId="9" borderId="2" xfId="13" applyFont="1" applyFill="1" applyBorder="1" applyAlignment="1">
      <alignment horizontal="center" vertical="center" wrapText="1" shrinkToFit="1"/>
    </xf>
    <xf numFmtId="0" fontId="19" fillId="3" borderId="0" xfId="13" applyFont="1" applyFill="1" applyAlignment="1">
      <alignment vertical="center" readingOrder="2"/>
    </xf>
    <xf numFmtId="0" fontId="37" fillId="2" borderId="0" xfId="13" applyFill="1" applyAlignment="1">
      <alignment vertical="center"/>
    </xf>
    <xf numFmtId="0" fontId="21" fillId="2" borderId="0" xfId="13" applyFont="1" applyFill="1" applyAlignment="1">
      <alignment vertical="center"/>
    </xf>
    <xf numFmtId="0" fontId="31" fillId="2" borderId="3" xfId="1" applyFont="1" applyFill="1" applyBorder="1" applyAlignment="1">
      <alignment vertical="center" shrinkToFit="1"/>
    </xf>
    <xf numFmtId="1" fontId="30" fillId="5" borderId="7" xfId="0" applyNumberFormat="1" applyFont="1" applyFill="1" applyBorder="1" applyAlignment="1">
      <alignment horizontal="center" vertical="center" wrapText="1" shrinkToFit="1" readingOrder="1"/>
    </xf>
    <xf numFmtId="1" fontId="30" fillId="6" borderId="2" xfId="0" applyNumberFormat="1" applyFont="1" applyFill="1" applyBorder="1" applyAlignment="1">
      <alignment horizontal="center" vertical="center" wrapText="1" shrinkToFit="1" readingOrder="1"/>
    </xf>
    <xf numFmtId="1" fontId="34" fillId="4" borderId="2" xfId="0" applyNumberFormat="1" applyFont="1" applyFill="1" applyBorder="1" applyAlignment="1">
      <alignment horizontal="center" vertical="center" wrapText="1" shrinkToFit="1" readingOrder="1"/>
    </xf>
    <xf numFmtId="1" fontId="30" fillId="5" borderId="2" xfId="0" applyNumberFormat="1" applyFont="1" applyFill="1" applyBorder="1" applyAlignment="1">
      <alignment horizontal="center" vertical="center" wrapText="1" shrinkToFit="1" readingOrder="1"/>
    </xf>
    <xf numFmtId="1" fontId="27" fillId="4" borderId="2" xfId="0" applyNumberFormat="1" applyFont="1" applyFill="1" applyBorder="1" applyAlignment="1">
      <alignment horizontal="center" vertical="center" shrinkToFit="1" readingOrder="1"/>
    </xf>
    <xf numFmtId="0" fontId="30" fillId="9" borderId="5" xfId="13" applyFont="1" applyFill="1" applyBorder="1" applyAlignment="1">
      <alignment horizontal="center" vertical="center" wrapText="1" shrinkToFit="1" readingOrder="2"/>
    </xf>
    <xf numFmtId="0" fontId="30" fillId="8" borderId="2" xfId="13" applyFont="1" applyFill="1" applyBorder="1" applyAlignment="1">
      <alignment horizontal="center" vertical="center" wrapText="1" shrinkToFit="1" readingOrder="2"/>
    </xf>
    <xf numFmtId="0" fontId="27" fillId="7" borderId="4" xfId="13" applyFont="1" applyFill="1" applyBorder="1" applyAlignment="1">
      <alignment horizontal="center" vertical="center" wrapText="1" shrinkToFit="1"/>
    </xf>
    <xf numFmtId="0" fontId="41" fillId="7" borderId="4" xfId="13" applyFont="1" applyFill="1" applyBorder="1" applyAlignment="1">
      <alignment horizontal="center" vertical="center" wrapText="1" shrinkToFit="1"/>
    </xf>
    <xf numFmtId="10" fontId="31" fillId="2" borderId="0" xfId="15" applyNumberFormat="1" applyFont="1" applyFill="1" applyAlignment="1">
      <alignment horizontal="center" vertical="center" shrinkToFit="1" readingOrder="2"/>
    </xf>
    <xf numFmtId="1" fontId="31" fillId="2" borderId="0" xfId="1" applyNumberFormat="1" applyFont="1" applyFill="1" applyAlignment="1">
      <alignment horizontal="center" vertical="center" shrinkToFit="1" readingOrder="2"/>
    </xf>
    <xf numFmtId="1" fontId="30" fillId="2" borderId="0" xfId="0" applyNumberFormat="1" applyFont="1" applyFill="1" applyAlignment="1">
      <alignment vertical="center"/>
    </xf>
    <xf numFmtId="10" fontId="44" fillId="2" borderId="0" xfId="15" applyNumberFormat="1" applyFont="1" applyFill="1" applyAlignment="1">
      <alignment vertical="center"/>
    </xf>
    <xf numFmtId="10" fontId="21" fillId="2" borderId="0" xfId="15" applyNumberFormat="1" applyFont="1" applyFill="1" applyAlignment="1">
      <alignment vertical="center"/>
    </xf>
    <xf numFmtId="0" fontId="22" fillId="2" borderId="0" xfId="0" applyFont="1" applyFill="1" applyAlignment="1">
      <alignment horizontal="right" vertical="center" shrinkToFit="1"/>
    </xf>
    <xf numFmtId="0" fontId="22" fillId="2" borderId="0" xfId="0" applyFont="1" applyFill="1" applyAlignment="1">
      <alignment horizontal="left" vertical="center" readingOrder="2"/>
    </xf>
    <xf numFmtId="0" fontId="29" fillId="4" borderId="5" xfId="0" applyFont="1" applyFill="1" applyBorder="1" applyAlignment="1">
      <alignment horizontal="center" vertical="center" wrapText="1" shrinkToFit="1"/>
    </xf>
    <xf numFmtId="0" fontId="29" fillId="4" borderId="7" xfId="0" applyFont="1" applyFill="1" applyBorder="1" applyAlignment="1">
      <alignment horizontal="center" vertical="center" wrapText="1" shrinkToFit="1"/>
    </xf>
    <xf numFmtId="0" fontId="27" fillId="4" borderId="9" xfId="0" applyFont="1" applyFill="1" applyBorder="1" applyAlignment="1">
      <alignment vertical="center" shrinkToFit="1" readingOrder="2"/>
    </xf>
    <xf numFmtId="0" fontId="29" fillId="7" borderId="8" xfId="13" applyFont="1" applyFill="1" applyBorder="1" applyAlignment="1">
      <alignment vertical="center" wrapText="1"/>
    </xf>
    <xf numFmtId="0" fontId="29" fillId="7" borderId="9" xfId="13" applyFont="1" applyFill="1" applyBorder="1" applyAlignment="1">
      <alignment vertical="center" wrapText="1"/>
    </xf>
    <xf numFmtId="0" fontId="29" fillId="7" borderId="6" xfId="13" applyFont="1" applyFill="1" applyBorder="1" applyAlignment="1">
      <alignment vertical="center" wrapText="1"/>
    </xf>
    <xf numFmtId="0" fontId="29" fillId="7" borderId="6" xfId="13" applyFont="1" applyFill="1" applyBorder="1" applyAlignment="1">
      <alignment vertical="center" wrapText="1" shrinkToFit="1"/>
    </xf>
    <xf numFmtId="0" fontId="27" fillId="4" borderId="14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7" fillId="4" borderId="15" xfId="0" applyFont="1" applyFill="1" applyBorder="1" applyAlignment="1">
      <alignment vertical="center" wrapText="1"/>
    </xf>
    <xf numFmtId="0" fontId="8" fillId="0" borderId="0" xfId="16"/>
    <xf numFmtId="0" fontId="27" fillId="4" borderId="2" xfId="16" applyFont="1" applyFill="1" applyBorder="1" applyAlignment="1">
      <alignment horizontal="center" vertical="center" shrinkToFit="1" readingOrder="2"/>
    </xf>
    <xf numFmtId="0" fontId="27" fillId="3" borderId="3" xfId="16" applyFont="1" applyFill="1" applyBorder="1" applyAlignment="1">
      <alignment horizontal="center" vertical="center" shrinkToFit="1" readingOrder="2"/>
    </xf>
    <xf numFmtId="0" fontId="41" fillId="7" borderId="15" xfId="16" applyFont="1" applyFill="1" applyBorder="1" applyAlignment="1">
      <alignment horizontal="center" vertical="center" wrapText="1"/>
    </xf>
    <xf numFmtId="0" fontId="30" fillId="5" borderId="2" xfId="16" applyFont="1" applyFill="1" applyBorder="1" applyAlignment="1">
      <alignment horizontal="right" vertical="center" wrapText="1" shrinkToFit="1" readingOrder="2"/>
    </xf>
    <xf numFmtId="0" fontId="30" fillId="5" borderId="2" xfId="16" applyFont="1" applyFill="1" applyBorder="1" applyAlignment="1">
      <alignment horizontal="left" vertical="center" wrapText="1" shrinkToFit="1"/>
    </xf>
    <xf numFmtId="0" fontId="30" fillId="5" borderId="2" xfId="16" applyFont="1" applyFill="1" applyBorder="1" applyAlignment="1">
      <alignment horizontal="center" vertical="center" wrapText="1" shrinkToFit="1"/>
    </xf>
    <xf numFmtId="0" fontId="30" fillId="3" borderId="0" xfId="16" applyFont="1" applyFill="1" applyAlignment="1">
      <alignment horizontal="center" vertical="center" wrapText="1" shrinkToFit="1" readingOrder="2"/>
    </xf>
    <xf numFmtId="49" fontId="30" fillId="9" borderId="4" xfId="16" applyNumberFormat="1" applyFont="1" applyFill="1" applyBorder="1" applyAlignment="1">
      <alignment horizontal="center" vertical="center" wrapText="1" shrinkToFit="1" readingOrder="2"/>
    </xf>
    <xf numFmtId="0" fontId="30" fillId="9" borderId="4" xfId="16" applyFont="1" applyFill="1" applyBorder="1" applyAlignment="1">
      <alignment horizontal="right" vertical="center" wrapText="1" shrinkToFit="1" readingOrder="2"/>
    </xf>
    <xf numFmtId="0" fontId="30" fillId="9" borderId="4" xfId="16" applyFont="1" applyFill="1" applyBorder="1" applyAlignment="1">
      <alignment horizontal="left" vertical="center" wrapText="1" shrinkToFit="1" readingOrder="1"/>
    </xf>
    <xf numFmtId="0" fontId="30" fillId="9" borderId="4" xfId="16" applyFont="1" applyFill="1" applyBorder="1" applyAlignment="1">
      <alignment horizontal="center" vertical="center" wrapText="1" shrinkToFit="1"/>
    </xf>
    <xf numFmtId="49" fontId="30" fillId="6" borderId="8" xfId="16" applyNumberFormat="1" applyFont="1" applyFill="1" applyBorder="1" applyAlignment="1">
      <alignment horizontal="center" vertical="center" wrapText="1" shrinkToFit="1" readingOrder="2"/>
    </xf>
    <xf numFmtId="0" fontId="30" fillId="6" borderId="2" xfId="16" applyFont="1" applyFill="1" applyBorder="1" applyAlignment="1">
      <alignment horizontal="right" vertical="center" wrapText="1" shrinkToFit="1" readingOrder="2"/>
    </xf>
    <xf numFmtId="0" fontId="30" fillId="6" borderId="2" xfId="16" applyFont="1" applyFill="1" applyBorder="1" applyAlignment="1">
      <alignment horizontal="left" vertical="center" wrapText="1" shrinkToFit="1"/>
    </xf>
    <xf numFmtId="49" fontId="30" fillId="6" borderId="2" xfId="16" applyNumberFormat="1" applyFont="1" applyFill="1" applyBorder="1" applyAlignment="1">
      <alignment horizontal="center" vertical="center" wrapText="1" shrinkToFit="1"/>
    </xf>
    <xf numFmtId="49" fontId="30" fillId="8" borderId="4" xfId="16" applyNumberFormat="1" applyFont="1" applyFill="1" applyBorder="1" applyAlignment="1">
      <alignment horizontal="center" vertical="center" wrapText="1" shrinkToFit="1" readingOrder="2"/>
    </xf>
    <xf numFmtId="0" fontId="30" fillId="8" borderId="4" xfId="16" applyFont="1" applyFill="1" applyBorder="1" applyAlignment="1">
      <alignment horizontal="right" vertical="center" wrapText="1" shrinkToFit="1" readingOrder="2"/>
    </xf>
    <xf numFmtId="0" fontId="30" fillId="8" borderId="4" xfId="16" applyFont="1" applyFill="1" applyBorder="1" applyAlignment="1">
      <alignment horizontal="left" vertical="center" wrapText="1" shrinkToFit="1" readingOrder="1"/>
    </xf>
    <xf numFmtId="49" fontId="30" fillId="8" borderId="4" xfId="16" applyNumberFormat="1" applyFont="1" applyFill="1" applyBorder="1" applyAlignment="1">
      <alignment horizontal="center" vertical="center" wrapText="1" shrinkToFit="1"/>
    </xf>
    <xf numFmtId="49" fontId="30" fillId="5" borderId="8" xfId="16" applyNumberFormat="1" applyFont="1" applyFill="1" applyBorder="1" applyAlignment="1">
      <alignment horizontal="center" vertical="center" wrapText="1" shrinkToFit="1" readingOrder="2"/>
    </xf>
    <xf numFmtId="49" fontId="30" fillId="5" borderId="2" xfId="16" applyNumberFormat="1" applyFont="1" applyFill="1" applyBorder="1" applyAlignment="1">
      <alignment horizontal="center" vertical="center" wrapText="1" shrinkToFit="1"/>
    </xf>
    <xf numFmtId="49" fontId="30" fillId="9" borderId="4" xfId="16" applyNumberFormat="1" applyFont="1" applyFill="1" applyBorder="1" applyAlignment="1">
      <alignment horizontal="center" vertical="center" wrapText="1" shrinkToFit="1"/>
    </xf>
    <xf numFmtId="49" fontId="30" fillId="6" borderId="8" xfId="16" applyNumberFormat="1" applyFont="1" applyFill="1" applyBorder="1" applyAlignment="1">
      <alignment horizontal="right" vertical="center" wrapText="1" shrinkToFit="1" readingOrder="2"/>
    </xf>
    <xf numFmtId="49" fontId="30" fillId="5" borderId="8" xfId="16" applyNumberFormat="1" applyFont="1" applyFill="1" applyBorder="1" applyAlignment="1">
      <alignment horizontal="right" vertical="center" wrapText="1" shrinkToFit="1" readingOrder="2"/>
    </xf>
    <xf numFmtId="0" fontId="27" fillId="4" borderId="2" xfId="0" applyFont="1" applyFill="1" applyBorder="1" applyAlignment="1">
      <alignment horizontal="center" vertical="center" shrinkToFit="1" readingOrder="2"/>
    </xf>
    <xf numFmtId="0" fontId="29" fillId="4" borderId="2" xfId="0" applyFont="1" applyFill="1" applyBorder="1" applyAlignment="1">
      <alignment horizontal="center" vertical="center" shrinkToFit="1"/>
    </xf>
    <xf numFmtId="49" fontId="8" fillId="0" borderId="0" xfId="16" applyNumberFormat="1"/>
    <xf numFmtId="0" fontId="27" fillId="4" borderId="2" xfId="16" applyFont="1" applyFill="1" applyBorder="1" applyAlignment="1">
      <alignment horizontal="center" vertical="center" wrapText="1" shrinkToFit="1" readingOrder="2"/>
    </xf>
    <xf numFmtId="49" fontId="27" fillId="4" borderId="8" xfId="16" applyNumberFormat="1" applyFont="1" applyFill="1" applyBorder="1" applyAlignment="1">
      <alignment horizontal="center" vertical="center" wrapText="1" shrinkToFit="1" readingOrder="2"/>
    </xf>
    <xf numFmtId="0" fontId="27" fillId="7" borderId="15" xfId="16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vertical="center" wrapText="1"/>
    </xf>
    <xf numFmtId="0" fontId="27" fillId="4" borderId="18" xfId="0" applyFont="1" applyFill="1" applyBorder="1" applyAlignment="1">
      <alignment vertical="center" wrapText="1"/>
    </xf>
    <xf numFmtId="0" fontId="27" fillId="4" borderId="16" xfId="0" applyFont="1" applyFill="1" applyBorder="1" applyAlignment="1">
      <alignment vertical="center" wrapText="1"/>
    </xf>
    <xf numFmtId="0" fontId="29" fillId="7" borderId="2" xfId="13" applyFont="1" applyFill="1" applyBorder="1" applyAlignment="1">
      <alignment horizontal="center" vertical="center" wrapText="1" shrinkToFit="1"/>
    </xf>
    <xf numFmtId="0" fontId="37" fillId="0" borderId="24" xfId="13" applyBorder="1"/>
    <xf numFmtId="0" fontId="30" fillId="9" borderId="2" xfId="13" applyFont="1" applyFill="1" applyBorder="1" applyAlignment="1">
      <alignment horizontal="center" vertical="center" wrapText="1" shrinkToFit="1" readingOrder="2"/>
    </xf>
    <xf numFmtId="2" fontId="9" fillId="2" borderId="0" xfId="0" applyNumberFormat="1" applyFont="1" applyFill="1" applyAlignment="1">
      <alignment horizontal="center" vertical="center" shrinkToFit="1" readingOrder="2"/>
    </xf>
    <xf numFmtId="0" fontId="27" fillId="4" borderId="2" xfId="0" applyFont="1" applyFill="1" applyBorder="1" applyAlignment="1">
      <alignment horizontal="center" vertical="center" shrinkToFit="1" readingOrder="2"/>
    </xf>
    <xf numFmtId="0" fontId="29" fillId="4" borderId="2" xfId="0" applyFont="1" applyFill="1" applyBorder="1" applyAlignment="1">
      <alignment horizontal="center" vertical="center" shrinkToFit="1"/>
    </xf>
    <xf numFmtId="0" fontId="27" fillId="4" borderId="9" xfId="0" applyFont="1" applyFill="1" applyBorder="1" applyAlignment="1">
      <alignment horizontal="right" vertical="center" shrinkToFit="1" readingOrder="2"/>
    </xf>
    <xf numFmtId="0" fontId="31" fillId="2" borderId="3" xfId="1" applyFont="1" applyFill="1" applyBorder="1" applyAlignment="1">
      <alignment vertical="center" shrinkToFit="1"/>
    </xf>
    <xf numFmtId="0" fontId="27" fillId="4" borderId="2" xfId="0" applyFont="1" applyFill="1" applyBorder="1" applyAlignment="1">
      <alignment horizontal="center" vertical="center" shrinkToFit="1" readingOrder="2"/>
    </xf>
    <xf numFmtId="0" fontId="29" fillId="4" borderId="2" xfId="0" applyFont="1" applyFill="1" applyBorder="1" applyAlignment="1">
      <alignment horizontal="center" vertical="center" shrinkToFit="1"/>
    </xf>
    <xf numFmtId="0" fontId="32" fillId="7" borderId="4" xfId="18" applyFont="1" applyFill="1" applyBorder="1" applyAlignment="1">
      <alignment horizontal="center" vertical="center" wrapText="1" shrinkToFit="1"/>
    </xf>
    <xf numFmtId="0" fontId="42" fillId="9" borderId="5" xfId="18" applyFont="1" applyFill="1" applyBorder="1" applyAlignment="1">
      <alignment horizontal="center" vertical="center" wrapText="1" shrinkToFit="1"/>
    </xf>
    <xf numFmtId="0" fontId="42" fillId="8" borderId="2" xfId="18" applyFont="1" applyFill="1" applyBorder="1" applyAlignment="1">
      <alignment horizontal="center" vertical="center" wrapText="1" shrinkToFit="1"/>
    </xf>
    <xf numFmtId="0" fontId="42" fillId="8" borderId="5" xfId="18" applyFont="1" applyFill="1" applyBorder="1" applyAlignment="1">
      <alignment horizontal="center" vertical="center" wrapText="1" shrinkToFit="1"/>
    </xf>
    <xf numFmtId="165" fontId="1" fillId="0" borderId="0" xfId="18" applyNumberFormat="1"/>
    <xf numFmtId="165" fontId="32" fillId="7" borderId="8" xfId="18" applyNumberFormat="1" applyFont="1" applyFill="1" applyBorder="1" applyAlignment="1">
      <alignment vertical="center" wrapText="1"/>
    </xf>
    <xf numFmtId="165" fontId="32" fillId="7" borderId="4" xfId="18" applyNumberFormat="1" applyFont="1" applyFill="1" applyBorder="1" applyAlignment="1">
      <alignment horizontal="center" vertical="center" wrapText="1" shrinkToFit="1"/>
    </xf>
    <xf numFmtId="165" fontId="32" fillId="7" borderId="9" xfId="18" applyNumberFormat="1" applyFont="1" applyFill="1" applyBorder="1" applyAlignment="1">
      <alignment vertical="center" wrapText="1"/>
    </xf>
    <xf numFmtId="165" fontId="32" fillId="7" borderId="6" xfId="18" applyNumberFormat="1" applyFont="1" applyFill="1" applyBorder="1" applyAlignment="1">
      <alignment vertical="center" wrapText="1"/>
    </xf>
    <xf numFmtId="1" fontId="0" fillId="2" borderId="0" xfId="0" applyNumberFormat="1" applyFill="1" applyAlignment="1">
      <alignment vertical="center" shrinkToFit="1"/>
    </xf>
    <xf numFmtId="0" fontId="27" fillId="4" borderId="8" xfId="0" applyFont="1" applyFill="1" applyBorder="1" applyAlignment="1">
      <alignment horizontal="center" vertical="center" shrinkToFit="1" readingOrder="2"/>
    </xf>
    <xf numFmtId="1" fontId="9" fillId="2" borderId="0" xfId="0" applyNumberFormat="1" applyFont="1" applyFill="1" applyAlignment="1">
      <alignment horizontal="center" vertical="center" shrinkToFit="1" readingOrder="2"/>
    </xf>
    <xf numFmtId="1" fontId="30" fillId="5" borderId="2" xfId="0" applyNumberFormat="1" applyFont="1" applyFill="1" applyBorder="1" applyAlignment="1">
      <alignment horizontal="center" vertical="center" wrapText="1" shrinkToFit="1"/>
    </xf>
    <xf numFmtId="1" fontId="30" fillId="6" borderId="2" xfId="0" applyNumberFormat="1" applyFont="1" applyFill="1" applyBorder="1" applyAlignment="1">
      <alignment horizontal="center" vertical="center" wrapText="1" shrinkToFit="1"/>
    </xf>
    <xf numFmtId="1" fontId="30" fillId="5" borderId="7" xfId="0" applyNumberFormat="1" applyFont="1" applyFill="1" applyBorder="1" applyAlignment="1">
      <alignment horizontal="center" vertical="center" wrapText="1" shrinkToFit="1"/>
    </xf>
    <xf numFmtId="0" fontId="48" fillId="4" borderId="2" xfId="0" applyFont="1" applyFill="1" applyBorder="1" applyAlignment="1">
      <alignment horizontal="center" vertical="center" shrinkToFit="1" readingOrder="2"/>
    </xf>
    <xf numFmtId="0" fontId="48" fillId="4" borderId="2" xfId="0" applyFont="1" applyFill="1" applyBorder="1" applyAlignment="1">
      <alignment horizontal="center" vertical="center" shrinkToFit="1"/>
    </xf>
    <xf numFmtId="49" fontId="50" fillId="6" borderId="4" xfId="0" applyNumberFormat="1" applyFont="1" applyFill="1" applyBorder="1" applyAlignment="1">
      <alignment horizontal="center" vertical="center" wrapText="1" shrinkToFit="1" readingOrder="2"/>
    </xf>
    <xf numFmtId="1" fontId="50" fillId="6" borderId="4" xfId="0" applyNumberFormat="1" applyFont="1" applyFill="1" applyBorder="1" applyAlignment="1">
      <alignment horizontal="center" vertical="center" wrapText="1" shrinkToFit="1" readingOrder="1"/>
    </xf>
    <xf numFmtId="0" fontId="50" fillId="6" borderId="4" xfId="0" applyFont="1" applyFill="1" applyBorder="1" applyAlignment="1">
      <alignment horizontal="center" vertical="center" wrapText="1" shrinkToFit="1"/>
    </xf>
    <xf numFmtId="49" fontId="50" fillId="5" borderId="4" xfId="0" applyNumberFormat="1" applyFont="1" applyFill="1" applyBorder="1" applyAlignment="1">
      <alignment horizontal="center" vertical="center" wrapText="1" shrinkToFit="1" readingOrder="2"/>
    </xf>
    <xf numFmtId="1" fontId="50" fillId="5" borderId="4" xfId="0" applyNumberFormat="1" applyFont="1" applyFill="1" applyBorder="1" applyAlignment="1">
      <alignment horizontal="center" vertical="center" wrapText="1" shrinkToFit="1" readingOrder="1"/>
    </xf>
    <xf numFmtId="17" fontId="50" fillId="5" borderId="4" xfId="0" applyNumberFormat="1" applyFont="1" applyFill="1" applyBorder="1" applyAlignment="1">
      <alignment horizontal="center" vertical="center" wrapText="1" shrinkToFit="1"/>
    </xf>
    <xf numFmtId="0" fontId="50" fillId="5" borderId="4" xfId="0" applyFont="1" applyFill="1" applyBorder="1" applyAlignment="1">
      <alignment horizontal="center" vertical="center" wrapText="1" shrinkToFit="1"/>
    </xf>
    <xf numFmtId="1" fontId="48" fillId="4" borderId="2" xfId="0" applyNumberFormat="1" applyFont="1" applyFill="1" applyBorder="1" applyAlignment="1">
      <alignment horizontal="center" vertical="center" shrinkToFit="1" readingOrder="1"/>
    </xf>
    <xf numFmtId="49" fontId="39" fillId="0" borderId="0" xfId="16" applyNumberFormat="1" applyFont="1" applyAlignment="1">
      <alignment horizontal="center" wrapText="1" readingOrder="1"/>
    </xf>
    <xf numFmtId="49" fontId="39" fillId="0" borderId="1" xfId="16" applyNumberFormat="1" applyFont="1" applyBorder="1" applyAlignment="1">
      <alignment horizontal="center" wrapText="1" readingOrder="1"/>
    </xf>
    <xf numFmtId="49" fontId="40" fillId="0" borderId="0" xfId="16" applyNumberFormat="1" applyFont="1" applyAlignment="1">
      <alignment horizontal="center" wrapText="1" readingOrder="2"/>
    </xf>
    <xf numFmtId="0" fontId="31" fillId="2" borderId="3" xfId="1" applyFont="1" applyFill="1" applyBorder="1" applyAlignment="1">
      <alignment vertical="center" shrinkToFit="1"/>
    </xf>
    <xf numFmtId="0" fontId="25" fillId="2" borderId="0" xfId="0" applyFont="1" applyFill="1" applyAlignment="1">
      <alignment horizontal="center" vertical="center" shrinkToFit="1" readingOrder="2"/>
    </xf>
    <xf numFmtId="0" fontId="22" fillId="2" borderId="1" xfId="0" applyFont="1" applyFill="1" applyBorder="1" applyAlignment="1">
      <alignment horizontal="center" vertical="top" shrinkToFit="1" readingOrder="1"/>
    </xf>
    <xf numFmtId="0" fontId="27" fillId="4" borderId="2" xfId="0" applyFont="1" applyFill="1" applyBorder="1" applyAlignment="1">
      <alignment horizontal="center" vertical="center" shrinkToFit="1" readingOrder="2"/>
    </xf>
    <xf numFmtId="0" fontId="29" fillId="4" borderId="2" xfId="0" applyFont="1" applyFill="1" applyBorder="1" applyAlignment="1">
      <alignment horizontal="center" vertical="center" shrinkToFit="1" readingOrder="2"/>
    </xf>
    <xf numFmtId="0" fontId="47" fillId="4" borderId="5" xfId="0" applyFont="1" applyFill="1" applyBorder="1" applyAlignment="1">
      <alignment horizontal="center" vertical="center" shrinkToFit="1"/>
    </xf>
    <xf numFmtId="0" fontId="47" fillId="4" borderId="4" xfId="0" applyFont="1" applyFill="1" applyBorder="1" applyAlignment="1">
      <alignment horizontal="center" vertical="center" shrinkToFit="1"/>
    </xf>
    <xf numFmtId="0" fontId="47" fillId="4" borderId="7" xfId="0" applyFont="1" applyFill="1" applyBorder="1" applyAlignment="1">
      <alignment horizontal="center" vertical="center" shrinkToFit="1"/>
    </xf>
    <xf numFmtId="0" fontId="48" fillId="4" borderId="8" xfId="0" applyFont="1" applyFill="1" applyBorder="1" applyAlignment="1">
      <alignment horizontal="center" vertical="center" shrinkToFit="1"/>
    </xf>
    <xf numFmtId="0" fontId="48" fillId="4" borderId="9" xfId="0" applyFont="1" applyFill="1" applyBorder="1" applyAlignment="1">
      <alignment horizontal="center" vertical="center" shrinkToFit="1"/>
    </xf>
    <xf numFmtId="0" fontId="48" fillId="4" borderId="6" xfId="0" applyFont="1" applyFill="1" applyBorder="1" applyAlignment="1">
      <alignment horizontal="center" vertical="center" shrinkToFit="1"/>
    </xf>
    <xf numFmtId="0" fontId="48" fillId="4" borderId="8" xfId="0" applyFont="1" applyFill="1" applyBorder="1" applyAlignment="1">
      <alignment horizontal="center" vertical="center" shrinkToFit="1" readingOrder="2"/>
    </xf>
    <xf numFmtId="0" fontId="48" fillId="4" borderId="9" xfId="0" applyFont="1" applyFill="1" applyBorder="1" applyAlignment="1">
      <alignment horizontal="center" vertical="center" shrinkToFit="1" readingOrder="2"/>
    </xf>
    <xf numFmtId="0" fontId="48" fillId="4" borderId="6" xfId="0" applyFont="1" applyFill="1" applyBorder="1" applyAlignment="1">
      <alignment horizontal="center" vertical="center" shrinkToFit="1" readingOrder="2"/>
    </xf>
    <xf numFmtId="0" fontId="29" fillId="4" borderId="19" xfId="0" applyFont="1" applyFill="1" applyBorder="1" applyAlignment="1">
      <alignment horizontal="center" vertical="center" wrapText="1" shrinkToFit="1"/>
    </xf>
    <xf numFmtId="0" fontId="29" fillId="4" borderId="7" xfId="0" applyFont="1" applyFill="1" applyBorder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top"/>
    </xf>
    <xf numFmtId="0" fontId="29" fillId="4" borderId="22" xfId="0" applyFont="1" applyFill="1" applyBorder="1" applyAlignment="1">
      <alignment horizontal="center" vertical="center" wrapText="1" shrinkToFit="1"/>
    </xf>
    <xf numFmtId="0" fontId="29" fillId="4" borderId="23" xfId="0" applyFont="1" applyFill="1" applyBorder="1" applyAlignment="1">
      <alignment horizontal="center" vertical="center" wrapText="1" shrinkToFit="1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 shrinkToFit="1"/>
    </xf>
    <xf numFmtId="0" fontId="29" fillId="4" borderId="5" xfId="0" applyFont="1" applyFill="1" applyBorder="1" applyAlignment="1">
      <alignment horizontal="center" vertical="center" wrapText="1" shrinkToFit="1"/>
    </xf>
    <xf numFmtId="0" fontId="17" fillId="4" borderId="0" xfId="0" applyFont="1" applyFill="1" applyAlignment="1">
      <alignment horizontal="center" vertical="center"/>
    </xf>
    <xf numFmtId="0" fontId="29" fillId="4" borderId="2" xfId="0" applyFont="1" applyFill="1" applyBorder="1" applyAlignment="1">
      <alignment horizontal="center" vertical="center" shrinkToFit="1"/>
    </xf>
    <xf numFmtId="0" fontId="27" fillId="4" borderId="8" xfId="0" applyFont="1" applyFill="1" applyBorder="1" applyAlignment="1">
      <alignment horizontal="center" vertical="center" shrinkToFit="1" readingOrder="2"/>
    </xf>
    <xf numFmtId="0" fontId="27" fillId="4" borderId="9" xfId="0" applyFont="1" applyFill="1" applyBorder="1" applyAlignment="1">
      <alignment horizontal="center" vertical="center" shrinkToFit="1" readingOrder="2"/>
    </xf>
    <xf numFmtId="0" fontId="27" fillId="4" borderId="6" xfId="0" applyFont="1" applyFill="1" applyBorder="1" applyAlignment="1">
      <alignment horizontal="center" vertical="center" shrinkToFit="1" readingOrder="2"/>
    </xf>
    <xf numFmtId="0" fontId="31" fillId="2" borderId="3" xfId="1" applyFont="1" applyFill="1" applyBorder="1" applyAlignment="1">
      <alignment horizontal="left" vertical="center" shrinkToFit="1"/>
    </xf>
    <xf numFmtId="0" fontId="25" fillId="2" borderId="0" xfId="0" applyFont="1" applyFill="1" applyAlignment="1">
      <alignment horizontal="center" vertical="center" wrapText="1" shrinkToFit="1" readingOrder="2"/>
    </xf>
    <xf numFmtId="0" fontId="22" fillId="2" borderId="1" xfId="0" applyFont="1" applyFill="1" applyBorder="1" applyAlignment="1">
      <alignment horizontal="center" vertical="center" shrinkToFit="1" readingOrder="1"/>
    </xf>
    <xf numFmtId="0" fontId="27" fillId="4" borderId="5" xfId="0" applyFont="1" applyFill="1" applyBorder="1" applyAlignment="1">
      <alignment horizontal="center" vertical="center" shrinkToFit="1" readingOrder="2"/>
    </xf>
    <xf numFmtId="0" fontId="27" fillId="4" borderId="4" xfId="0" applyFont="1" applyFill="1" applyBorder="1" applyAlignment="1">
      <alignment horizontal="center" vertical="center" shrinkToFit="1" readingOrder="2"/>
    </xf>
    <xf numFmtId="0" fontId="27" fillId="4" borderId="7" xfId="0" applyFont="1" applyFill="1" applyBorder="1" applyAlignment="1">
      <alignment horizontal="center" vertical="center" shrinkToFit="1" readingOrder="2"/>
    </xf>
    <xf numFmtId="0" fontId="29" fillId="4" borderId="5" xfId="0" applyFont="1" applyFill="1" applyBorder="1" applyAlignment="1">
      <alignment horizontal="center" vertical="center" shrinkToFit="1"/>
    </xf>
    <xf numFmtId="0" fontId="29" fillId="4" borderId="4" xfId="0" applyFont="1" applyFill="1" applyBorder="1" applyAlignment="1">
      <alignment horizontal="center" vertical="center" shrinkToFit="1"/>
    </xf>
    <xf numFmtId="0" fontId="29" fillId="4" borderId="7" xfId="0" applyFont="1" applyFill="1" applyBorder="1" applyAlignment="1">
      <alignment horizontal="center" vertical="center" shrinkToFit="1"/>
    </xf>
    <xf numFmtId="0" fontId="31" fillId="2" borderId="0" xfId="14" applyFont="1" applyFill="1" applyBorder="1" applyAlignment="1">
      <alignment vertical="center" shrinkToFit="1" readingOrder="2"/>
    </xf>
    <xf numFmtId="0" fontId="25" fillId="2" borderId="0" xfId="13" applyFont="1" applyFill="1" applyAlignment="1">
      <alignment horizontal="center" vertical="center"/>
    </xf>
    <xf numFmtId="0" fontId="25" fillId="2" borderId="0" xfId="13" applyFont="1" applyFill="1" applyAlignment="1">
      <alignment horizontal="center" vertical="top"/>
    </xf>
    <xf numFmtId="0" fontId="29" fillId="7" borderId="5" xfId="13" applyFont="1" applyFill="1" applyBorder="1" applyAlignment="1">
      <alignment horizontal="center" vertical="center" wrapText="1"/>
    </xf>
    <xf numFmtId="0" fontId="29" fillId="7" borderId="4" xfId="13" applyFont="1" applyFill="1" applyBorder="1" applyAlignment="1">
      <alignment horizontal="center" vertical="center" wrapText="1"/>
    </xf>
    <xf numFmtId="0" fontId="29" fillId="7" borderId="7" xfId="13" applyFont="1" applyFill="1" applyBorder="1" applyAlignment="1">
      <alignment horizontal="center" vertical="center" wrapText="1"/>
    </xf>
    <xf numFmtId="0" fontId="31" fillId="2" borderId="0" xfId="14" applyFont="1" applyFill="1" applyBorder="1" applyAlignment="1">
      <alignment horizontal="left" vertical="center" shrinkToFit="1"/>
    </xf>
    <xf numFmtId="0" fontId="31" fillId="2" borderId="3" xfId="14" applyFont="1" applyFill="1" applyBorder="1" applyAlignment="1">
      <alignment vertical="center" shrinkToFit="1" readingOrder="2"/>
    </xf>
    <xf numFmtId="0" fontId="31" fillId="2" borderId="3" xfId="14" applyFont="1" applyFill="1" applyBorder="1" applyAlignment="1">
      <alignment vertical="center" shrinkToFit="1"/>
    </xf>
    <xf numFmtId="0" fontId="25" fillId="2" borderId="0" xfId="13" applyFont="1" applyFill="1" applyAlignment="1">
      <alignment horizontal="center" vertical="center" shrinkToFit="1" readingOrder="2"/>
    </xf>
    <xf numFmtId="0" fontId="22" fillId="2" borderId="1" xfId="13" applyFont="1" applyFill="1" applyBorder="1" applyAlignment="1">
      <alignment horizontal="center" vertical="top" shrinkToFit="1" readingOrder="1"/>
    </xf>
    <xf numFmtId="0" fontId="29" fillId="7" borderId="12" xfId="13" applyFont="1" applyFill="1" applyBorder="1" applyAlignment="1">
      <alignment horizontal="center" vertical="center" wrapText="1"/>
    </xf>
    <xf numFmtId="0" fontId="29" fillId="7" borderId="11" xfId="13" applyFont="1" applyFill="1" applyBorder="1" applyAlignment="1">
      <alignment horizontal="center" vertical="center" wrapText="1"/>
    </xf>
    <xf numFmtId="0" fontId="29" fillId="7" borderId="10" xfId="13" applyFont="1" applyFill="1" applyBorder="1" applyAlignment="1">
      <alignment horizontal="center" vertical="center" wrapText="1"/>
    </xf>
    <xf numFmtId="0" fontId="29" fillId="7" borderId="8" xfId="13" applyFont="1" applyFill="1" applyBorder="1" applyAlignment="1">
      <alignment horizontal="center" vertical="center" wrapText="1" shrinkToFit="1"/>
    </xf>
    <xf numFmtId="0" fontId="29" fillId="7" borderId="9" xfId="13" applyFont="1" applyFill="1" applyBorder="1" applyAlignment="1">
      <alignment horizontal="center" vertical="center" wrapText="1" shrinkToFit="1"/>
    </xf>
    <xf numFmtId="0" fontId="22" fillId="2" borderId="0" xfId="13" applyFont="1" applyFill="1" applyAlignment="1">
      <alignment horizontal="center" vertical="top" shrinkToFit="1" readingOrder="1"/>
    </xf>
    <xf numFmtId="0" fontId="32" fillId="7" borderId="13" xfId="18" applyFont="1" applyFill="1" applyBorder="1" applyAlignment="1">
      <alignment horizontal="center" vertical="center" wrapText="1" shrinkToFit="1"/>
    </xf>
    <xf numFmtId="0" fontId="32" fillId="7" borderId="14" xfId="18" applyFont="1" applyFill="1" applyBorder="1" applyAlignment="1">
      <alignment horizontal="center" vertical="center" wrapText="1" shrinkToFit="1"/>
    </xf>
    <xf numFmtId="49" fontId="30" fillId="3" borderId="8" xfId="16" applyNumberFormat="1" applyFont="1" applyFill="1" applyBorder="1" applyAlignment="1">
      <alignment horizontal="center" vertical="center" wrapText="1" shrinkToFit="1" readingOrder="2"/>
    </xf>
    <xf numFmtId="0" fontId="30" fillId="3" borderId="2" xfId="16" applyFont="1" applyFill="1" applyBorder="1" applyAlignment="1">
      <alignment horizontal="right" vertical="center" wrapText="1" shrinkToFit="1" readingOrder="2"/>
    </xf>
    <xf numFmtId="0" fontId="30" fillId="3" borderId="2" xfId="16" applyFont="1" applyFill="1" applyBorder="1" applyAlignment="1">
      <alignment horizontal="left" vertical="center" wrapText="1" shrinkToFit="1"/>
    </xf>
    <xf numFmtId="49" fontId="30" fillId="3" borderId="2" xfId="16" applyNumberFormat="1" applyFont="1" applyFill="1" applyBorder="1" applyAlignment="1">
      <alignment horizontal="center" vertical="center" wrapText="1" shrinkToFi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</cellXfs>
  <cellStyles count="19">
    <cellStyle name="Comma 2" xfId="2" xr:uid="{00000000-0005-0000-0000-000000000000}"/>
    <cellStyle name="Hyperlink 2" xfId="3" xr:uid="{00000000-0005-0000-0000-000001000000}"/>
    <cellStyle name="Normal 2" xfId="1" xr:uid="{00000000-0005-0000-0000-000003000000}"/>
    <cellStyle name="Normal 2 2" xfId="4" xr:uid="{00000000-0005-0000-0000-000004000000}"/>
    <cellStyle name="Normal 2 3" xfId="14" xr:uid="{00000000-0005-0000-0000-000005000000}"/>
    <cellStyle name="Normal 3" xfId="5" xr:uid="{00000000-0005-0000-0000-000006000000}"/>
    <cellStyle name="Normal 4" xfId="8" xr:uid="{00000000-0005-0000-0000-000007000000}"/>
    <cellStyle name="Normal 5" xfId="9" xr:uid="{00000000-0005-0000-0000-000008000000}"/>
    <cellStyle name="Normal 6" xfId="10" xr:uid="{00000000-0005-0000-0000-000009000000}"/>
    <cellStyle name="Normal 7" xfId="11" xr:uid="{00000000-0005-0000-0000-00000A000000}"/>
    <cellStyle name="Normal 8" xfId="17" xr:uid="{00000000-0005-0000-0000-00003E000000}"/>
    <cellStyle name="Percent" xfId="15" builtinId="5"/>
    <cellStyle name="Percent 2" xfId="6" xr:uid="{00000000-0005-0000-0000-00000C000000}"/>
    <cellStyle name="Percent 2 2" xfId="7" xr:uid="{00000000-0005-0000-0000-00000D000000}"/>
    <cellStyle name="عادي" xfId="0" builtinId="0"/>
    <cellStyle name="عادي 2" xfId="12" xr:uid="{00000000-0005-0000-0000-00000E000000}"/>
    <cellStyle name="عادي 3" xfId="13" xr:uid="{00000000-0005-0000-0000-00000F000000}"/>
    <cellStyle name="عادي 3 2" xfId="18" xr:uid="{00000000-0005-0000-0000-000002000000}"/>
    <cellStyle name="عادي 4" xfId="16" xr:uid="{00000000-0005-0000-0000-000010000000}"/>
  </cellStyles>
  <dxfs count="0"/>
  <tableStyles count="0" defaultTableStyle="TableStyleMedium2" defaultPivotStyle="PivotStyleLight16"/>
  <colors>
    <mruColors>
      <color rgb="FF0014C5"/>
      <color rgb="FFBBB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owerPivotData" Target="model/item.data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2891117</xdr:colOff>
      <xdr:row>0</xdr:row>
      <xdr:rowOff>179294</xdr:rowOff>
    </xdr:from>
    <xdr:to>
      <xdr:col>11</xdr:col>
      <xdr:colOff>251210</xdr:colOff>
      <xdr:row>1</xdr:row>
      <xdr:rowOff>537883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2C0602F-4647-4F58-823F-1D1660E54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568290" y="179294"/>
          <a:ext cx="2217843" cy="79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2444563</xdr:colOff>
      <xdr:row>0</xdr:row>
      <xdr:rowOff>55469</xdr:rowOff>
    </xdr:from>
    <xdr:to>
      <xdr:col>5</xdr:col>
      <xdr:colOff>38100</xdr:colOff>
      <xdr:row>1</xdr:row>
      <xdr:rowOff>526677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A652B35-AAFE-447B-B8E9-A3D5909E7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659075" y="55469"/>
          <a:ext cx="2232212" cy="90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46"/>
  <sheetViews>
    <sheetView showGridLines="0" rightToLeft="1" tabSelected="1" view="pageBreakPreview" zoomScale="50" zoomScaleNormal="100" zoomScaleSheetLayoutView="50" workbookViewId="0">
      <selection activeCell="J9" sqref="J9"/>
    </sheetView>
  </sheetViews>
  <sheetFormatPr defaultColWidth="9.109375" defaultRowHeight="13.2" x14ac:dyDescent="0.25"/>
  <cols>
    <col min="1" max="1" width="9.109375" style="97"/>
    <col min="2" max="2" width="3.109375" style="97" customWidth="1"/>
    <col min="3" max="3" width="14.33203125" style="124" customWidth="1"/>
    <col min="4" max="4" width="80.109375" style="97" customWidth="1"/>
    <col min="5" max="5" width="69.5546875" style="97" customWidth="1"/>
    <col min="6" max="6" width="14.109375" style="97" customWidth="1"/>
    <col min="7" max="7" width="9.109375" style="97"/>
    <col min="8" max="8" width="17.5546875" style="97" customWidth="1"/>
    <col min="9" max="9" width="66.44140625" style="97" customWidth="1"/>
    <col min="10" max="10" width="57.88671875" style="97" customWidth="1"/>
    <col min="11" max="11" width="15" style="97" customWidth="1"/>
    <col min="12" max="18" width="9.109375" style="97"/>
    <col min="19" max="19" width="84.5546875" style="97" customWidth="1"/>
    <col min="20" max="16384" width="9.109375" style="97"/>
  </cols>
  <sheetData>
    <row r="1" spans="3:11" ht="34.5" customHeight="1" x14ac:dyDescent="0.25">
      <c r="C1" s="166" t="s">
        <v>191</v>
      </c>
      <c r="D1" s="166"/>
      <c r="E1" s="166"/>
      <c r="F1" s="166"/>
      <c r="G1" s="166"/>
      <c r="H1" s="168" t="s">
        <v>182</v>
      </c>
      <c r="I1" s="168"/>
      <c r="J1" s="168"/>
      <c r="K1" s="168"/>
    </row>
    <row r="2" spans="3:11" ht="87" customHeight="1" x14ac:dyDescent="0.25">
      <c r="C2" s="167"/>
      <c r="D2" s="167"/>
      <c r="E2" s="167"/>
      <c r="F2" s="167"/>
      <c r="G2" s="167"/>
      <c r="H2" s="168"/>
      <c r="I2" s="168"/>
      <c r="J2" s="168"/>
      <c r="K2" s="168"/>
    </row>
    <row r="3" spans="3:11" ht="74.25" customHeight="1" x14ac:dyDescent="0.25">
      <c r="C3" s="126" t="s">
        <v>147</v>
      </c>
      <c r="D3" s="98" t="s">
        <v>146</v>
      </c>
      <c r="E3" s="98" t="s">
        <v>145</v>
      </c>
      <c r="F3" s="125" t="s">
        <v>144</v>
      </c>
      <c r="G3" s="99"/>
      <c r="H3" s="100" t="s">
        <v>147</v>
      </c>
      <c r="I3" s="100" t="s">
        <v>146</v>
      </c>
      <c r="J3" s="100" t="s">
        <v>145</v>
      </c>
      <c r="K3" s="127" t="s">
        <v>144</v>
      </c>
    </row>
    <row r="4" spans="3:11" ht="78" customHeight="1" x14ac:dyDescent="0.25">
      <c r="C4" s="117">
        <v>1</v>
      </c>
      <c r="D4" s="101" t="s">
        <v>239</v>
      </c>
      <c r="E4" s="102" t="s">
        <v>374</v>
      </c>
      <c r="F4" s="103">
        <v>1</v>
      </c>
      <c r="G4" s="104"/>
      <c r="H4" s="105" t="s">
        <v>175</v>
      </c>
      <c r="I4" s="106" t="s">
        <v>185</v>
      </c>
      <c r="J4" s="107" t="s">
        <v>263</v>
      </c>
      <c r="K4" s="108">
        <v>1</v>
      </c>
    </row>
    <row r="5" spans="3:11" ht="76.5" customHeight="1" x14ac:dyDescent="0.25">
      <c r="C5" s="109" t="s">
        <v>176</v>
      </c>
      <c r="D5" s="110" t="s">
        <v>248</v>
      </c>
      <c r="E5" s="111" t="s">
        <v>376</v>
      </c>
      <c r="F5" s="112" t="s">
        <v>176</v>
      </c>
      <c r="G5" s="104"/>
      <c r="H5" s="113" t="s">
        <v>178</v>
      </c>
      <c r="I5" s="114" t="s">
        <v>192</v>
      </c>
      <c r="J5" s="115" t="s">
        <v>264</v>
      </c>
      <c r="K5" s="116" t="s">
        <v>178</v>
      </c>
    </row>
    <row r="6" spans="3:11" ht="80.099999999999994" customHeight="1" x14ac:dyDescent="0.25">
      <c r="C6" s="117" t="s">
        <v>177</v>
      </c>
      <c r="D6" s="101" t="s">
        <v>241</v>
      </c>
      <c r="E6" s="102" t="s">
        <v>365</v>
      </c>
      <c r="F6" s="118" t="s">
        <v>177</v>
      </c>
      <c r="G6" s="104"/>
      <c r="H6" s="105" t="s">
        <v>179</v>
      </c>
      <c r="I6" s="106" t="s">
        <v>187</v>
      </c>
      <c r="J6" s="107" t="s">
        <v>265</v>
      </c>
      <c r="K6" s="119" t="s">
        <v>179</v>
      </c>
    </row>
    <row r="7" spans="3:11" ht="80.099999999999994" customHeight="1" x14ac:dyDescent="0.25">
      <c r="C7" s="109" t="s">
        <v>148</v>
      </c>
      <c r="D7" s="110" t="s">
        <v>319</v>
      </c>
      <c r="E7" s="111" t="s">
        <v>380</v>
      </c>
      <c r="F7" s="112" t="s">
        <v>148</v>
      </c>
      <c r="G7" s="104"/>
      <c r="H7" s="113" t="s">
        <v>176</v>
      </c>
      <c r="I7" s="114" t="s">
        <v>416</v>
      </c>
      <c r="J7" s="115" t="s">
        <v>305</v>
      </c>
      <c r="K7" s="116" t="s">
        <v>176</v>
      </c>
    </row>
    <row r="8" spans="3:11" ht="80.099999999999994" customHeight="1" x14ac:dyDescent="0.25">
      <c r="C8" s="117" t="s">
        <v>149</v>
      </c>
      <c r="D8" s="101" t="s">
        <v>294</v>
      </c>
      <c r="E8" s="102" t="s">
        <v>381</v>
      </c>
      <c r="F8" s="118" t="s">
        <v>149</v>
      </c>
      <c r="G8" s="104"/>
      <c r="H8" s="105" t="s">
        <v>180</v>
      </c>
      <c r="I8" s="106" t="str">
        <f>'2.-1'!$B$3</f>
        <v>توزيع المعتمرين الذكور (من الخارج) حسب مدة الإقامة والشهر</v>
      </c>
      <c r="J8" s="107" t="s">
        <v>306</v>
      </c>
      <c r="K8" s="119" t="s">
        <v>180</v>
      </c>
    </row>
    <row r="9" spans="3:11" ht="80.099999999999994" customHeight="1" x14ac:dyDescent="0.25">
      <c r="C9" s="109" t="s">
        <v>150</v>
      </c>
      <c r="D9" s="110" t="s">
        <v>320</v>
      </c>
      <c r="E9" s="111" t="s">
        <v>367</v>
      </c>
      <c r="F9" s="112" t="s">
        <v>150</v>
      </c>
      <c r="G9" s="104"/>
      <c r="H9" s="113" t="s">
        <v>181</v>
      </c>
      <c r="I9" s="114" t="s">
        <v>417</v>
      </c>
      <c r="J9" s="115" t="s">
        <v>308</v>
      </c>
      <c r="K9" s="116" t="s">
        <v>181</v>
      </c>
    </row>
    <row r="10" spans="3:11" ht="80.099999999999994" customHeight="1" x14ac:dyDescent="0.25">
      <c r="C10" s="117" t="s">
        <v>244</v>
      </c>
      <c r="D10" s="101" t="s">
        <v>315</v>
      </c>
      <c r="E10" s="102" t="s">
        <v>378</v>
      </c>
      <c r="F10" s="118" t="s">
        <v>244</v>
      </c>
      <c r="G10" s="104"/>
      <c r="H10" s="105" t="s">
        <v>177</v>
      </c>
      <c r="I10" s="106" t="s">
        <v>309</v>
      </c>
      <c r="J10" s="107" t="str">
        <f>'3.'!$B$4</f>
        <v>Distribuation of Mu'tamirs (From Abroad ) according to The Port of Entry</v>
      </c>
      <c r="K10" s="119" t="s">
        <v>177</v>
      </c>
    </row>
    <row r="11" spans="3:11" ht="80.099999999999994" customHeight="1" x14ac:dyDescent="0.25">
      <c r="C11" s="109" t="s">
        <v>247</v>
      </c>
      <c r="D11" s="110" t="s">
        <v>287</v>
      </c>
      <c r="E11" s="111" t="s">
        <v>379</v>
      </c>
      <c r="F11" s="112" t="s">
        <v>247</v>
      </c>
      <c r="G11" s="104"/>
    </row>
    <row r="12" spans="3:11" ht="80.099999999999994" customHeight="1" x14ac:dyDescent="0.25">
      <c r="C12" s="117" t="s">
        <v>151</v>
      </c>
      <c r="D12" s="101" t="s">
        <v>316</v>
      </c>
      <c r="E12" s="102" t="s">
        <v>386</v>
      </c>
      <c r="F12" s="118" t="s">
        <v>151</v>
      </c>
      <c r="G12" s="104"/>
    </row>
    <row r="13" spans="3:11" ht="80.099999999999994" customHeight="1" x14ac:dyDescent="0.25">
      <c r="C13" s="109" t="s">
        <v>245</v>
      </c>
      <c r="D13" s="110" t="s">
        <v>317</v>
      </c>
      <c r="E13" s="111" t="s">
        <v>384</v>
      </c>
      <c r="F13" s="112" t="s">
        <v>245</v>
      </c>
      <c r="G13" s="104"/>
    </row>
    <row r="14" spans="3:11" ht="80.099999999999994" customHeight="1" x14ac:dyDescent="0.25">
      <c r="C14" s="117" t="s">
        <v>246</v>
      </c>
      <c r="D14" s="101" t="s">
        <v>295</v>
      </c>
      <c r="E14" s="102" t="s">
        <v>387</v>
      </c>
      <c r="F14" s="118" t="s">
        <v>246</v>
      </c>
      <c r="G14" s="104"/>
    </row>
    <row r="15" spans="3:11" ht="102" customHeight="1" x14ac:dyDescent="0.25">
      <c r="C15" s="109" t="s">
        <v>152</v>
      </c>
      <c r="D15" s="120" t="s">
        <v>243</v>
      </c>
      <c r="E15" s="111" t="s">
        <v>388</v>
      </c>
      <c r="F15" s="112" t="s">
        <v>152</v>
      </c>
      <c r="G15" s="104"/>
    </row>
    <row r="16" spans="3:11" ht="94.5" customHeight="1" x14ac:dyDescent="0.25">
      <c r="C16" s="117" t="s">
        <v>153</v>
      </c>
      <c r="D16" s="121" t="s">
        <v>392</v>
      </c>
      <c r="E16" s="102" t="s">
        <v>393</v>
      </c>
      <c r="F16" s="118" t="s">
        <v>153</v>
      </c>
      <c r="G16" s="104"/>
    </row>
    <row r="17" spans="3:7" ht="80.099999999999994" customHeight="1" x14ac:dyDescent="0.25">
      <c r="C17" s="109" t="s">
        <v>154</v>
      </c>
      <c r="D17" s="110" t="s">
        <v>288</v>
      </c>
      <c r="E17" s="111" t="s">
        <v>391</v>
      </c>
      <c r="F17" s="112" t="s">
        <v>154</v>
      </c>
      <c r="G17" s="104"/>
    </row>
    <row r="18" spans="3:7" ht="80.099999999999994" customHeight="1" x14ac:dyDescent="0.25">
      <c r="C18" s="117" t="s">
        <v>155</v>
      </c>
      <c r="D18" s="101" t="s">
        <v>296</v>
      </c>
      <c r="E18" s="102" t="s">
        <v>397</v>
      </c>
      <c r="F18" s="118" t="s">
        <v>155</v>
      </c>
      <c r="G18" s="104"/>
    </row>
    <row r="19" spans="3:7" ht="80.099999999999994" customHeight="1" x14ac:dyDescent="0.25">
      <c r="C19" s="109" t="s">
        <v>156</v>
      </c>
      <c r="D19" s="110" t="s">
        <v>297</v>
      </c>
      <c r="E19" s="111" t="s">
        <v>395</v>
      </c>
      <c r="F19" s="112" t="s">
        <v>156</v>
      </c>
      <c r="G19" s="104"/>
    </row>
    <row r="20" spans="3:7" ht="80.099999999999994" customHeight="1" x14ac:dyDescent="0.25">
      <c r="C20" s="117" t="s">
        <v>157</v>
      </c>
      <c r="D20" s="101" t="s">
        <v>289</v>
      </c>
      <c r="E20" s="102" t="s">
        <v>396</v>
      </c>
      <c r="F20" s="118" t="s">
        <v>157</v>
      </c>
      <c r="G20" s="104"/>
    </row>
    <row r="21" spans="3:7" ht="80.099999999999994" customHeight="1" x14ac:dyDescent="0.25">
      <c r="C21" s="109" t="s">
        <v>158</v>
      </c>
      <c r="D21" s="110" t="s">
        <v>321</v>
      </c>
      <c r="E21" s="111" t="s">
        <v>398</v>
      </c>
      <c r="F21" s="112" t="s">
        <v>158</v>
      </c>
      <c r="G21" s="104"/>
    </row>
    <row r="22" spans="3:7" ht="80.099999999999994" customHeight="1" x14ac:dyDescent="0.25">
      <c r="C22" s="117" t="s">
        <v>159</v>
      </c>
      <c r="D22" s="101" t="s">
        <v>299</v>
      </c>
      <c r="E22" s="102" t="s">
        <v>401</v>
      </c>
      <c r="F22" s="118" t="s">
        <v>159</v>
      </c>
      <c r="G22" s="104"/>
    </row>
    <row r="23" spans="3:7" ht="80.099999999999994" customHeight="1" x14ac:dyDescent="0.25">
      <c r="C23" s="109" t="s">
        <v>160</v>
      </c>
      <c r="D23" s="110" t="s">
        <v>290</v>
      </c>
      <c r="E23" s="111" t="s">
        <v>399</v>
      </c>
      <c r="F23" s="112" t="s">
        <v>160</v>
      </c>
      <c r="G23" s="104"/>
    </row>
    <row r="24" spans="3:7" ht="80.099999999999994" customHeight="1" x14ac:dyDescent="0.25">
      <c r="C24" s="117" t="s">
        <v>161</v>
      </c>
      <c r="D24" s="101" t="s">
        <v>193</v>
      </c>
      <c r="E24" s="102" t="s">
        <v>368</v>
      </c>
      <c r="F24" s="118" t="s">
        <v>161</v>
      </c>
      <c r="G24" s="104"/>
    </row>
    <row r="25" spans="3:7" ht="80.099999999999994" customHeight="1" x14ac:dyDescent="0.25">
      <c r="C25" s="109" t="s">
        <v>162</v>
      </c>
      <c r="D25" s="110" t="s">
        <v>300</v>
      </c>
      <c r="E25" s="111" t="s">
        <v>404</v>
      </c>
      <c r="F25" s="112" t="s">
        <v>162</v>
      </c>
      <c r="G25" s="104"/>
    </row>
    <row r="26" spans="3:7" ht="80.099999999999994" customHeight="1" x14ac:dyDescent="0.25">
      <c r="C26" s="117" t="s">
        <v>163</v>
      </c>
      <c r="D26" s="101" t="s">
        <v>291</v>
      </c>
      <c r="E26" s="102" t="s">
        <v>403</v>
      </c>
      <c r="F26" s="118" t="s">
        <v>163</v>
      </c>
      <c r="G26" s="104"/>
    </row>
    <row r="27" spans="3:7" ht="80.099999999999994" customHeight="1" x14ac:dyDescent="0.25">
      <c r="C27" s="109" t="s">
        <v>164</v>
      </c>
      <c r="D27" s="110" t="s">
        <v>195</v>
      </c>
      <c r="E27" s="111" t="s">
        <v>369</v>
      </c>
      <c r="F27" s="112" t="s">
        <v>164</v>
      </c>
      <c r="G27" s="104"/>
    </row>
    <row r="28" spans="3:7" ht="80.099999999999994" customHeight="1" x14ac:dyDescent="0.25">
      <c r="C28" s="117" t="s">
        <v>165</v>
      </c>
      <c r="D28" s="101" t="s">
        <v>322</v>
      </c>
      <c r="E28" s="102" t="s">
        <v>406</v>
      </c>
      <c r="F28" s="118" t="s">
        <v>165</v>
      </c>
      <c r="G28" s="104"/>
    </row>
    <row r="29" spans="3:7" ht="80.099999999999994" customHeight="1" x14ac:dyDescent="0.25">
      <c r="C29" s="109" t="s">
        <v>166</v>
      </c>
      <c r="D29" s="110" t="s">
        <v>292</v>
      </c>
      <c r="E29" s="111" t="s">
        <v>405</v>
      </c>
      <c r="F29" s="112" t="s">
        <v>166</v>
      </c>
      <c r="G29" s="104"/>
    </row>
    <row r="30" spans="3:7" ht="80.099999999999994" customHeight="1" x14ac:dyDescent="0.25">
      <c r="C30" s="117" t="s">
        <v>167</v>
      </c>
      <c r="D30" s="101" t="s">
        <v>302</v>
      </c>
      <c r="E30" s="102" t="s">
        <v>370</v>
      </c>
      <c r="F30" s="118" t="s">
        <v>167</v>
      </c>
    </row>
    <row r="31" spans="3:7" ht="80.099999999999994" customHeight="1" x14ac:dyDescent="0.25">
      <c r="C31" s="109" t="s">
        <v>168</v>
      </c>
      <c r="D31" s="110" t="s">
        <v>303</v>
      </c>
      <c r="E31" s="111" t="s">
        <v>407</v>
      </c>
      <c r="F31" s="112" t="s">
        <v>168</v>
      </c>
    </row>
    <row r="32" spans="3:7" ht="80.099999999999994" customHeight="1" x14ac:dyDescent="0.25">
      <c r="C32" s="117" t="s">
        <v>169</v>
      </c>
      <c r="D32" s="101" t="s">
        <v>293</v>
      </c>
      <c r="E32" s="102" t="s">
        <v>408</v>
      </c>
      <c r="F32" s="118" t="s">
        <v>169</v>
      </c>
    </row>
    <row r="33" spans="3:6" ht="80.099999999999994" customHeight="1" x14ac:dyDescent="0.25">
      <c r="C33" s="109" t="s">
        <v>170</v>
      </c>
      <c r="D33" s="110" t="s">
        <v>323</v>
      </c>
      <c r="E33" s="111" t="s">
        <v>371</v>
      </c>
      <c r="F33" s="112" t="s">
        <v>170</v>
      </c>
    </row>
    <row r="34" spans="3:6" ht="80.099999999999994" customHeight="1" x14ac:dyDescent="0.25">
      <c r="C34" s="117" t="s">
        <v>171</v>
      </c>
      <c r="D34" s="101" t="s">
        <v>325</v>
      </c>
      <c r="E34" s="102" t="s">
        <v>324</v>
      </c>
      <c r="F34" s="118" t="s">
        <v>171</v>
      </c>
    </row>
    <row r="35" spans="3:6" ht="80.099999999999994" customHeight="1" x14ac:dyDescent="0.25">
      <c r="C35" s="109" t="s">
        <v>172</v>
      </c>
      <c r="D35" s="110" t="s">
        <v>410</v>
      </c>
      <c r="E35" s="111" t="s">
        <v>326</v>
      </c>
      <c r="F35" s="112" t="s">
        <v>172</v>
      </c>
    </row>
    <row r="36" spans="3:6" ht="80.099999999999994" customHeight="1" x14ac:dyDescent="0.25">
      <c r="C36" s="117" t="s">
        <v>173</v>
      </c>
      <c r="D36" s="101" t="s">
        <v>336</v>
      </c>
      <c r="E36" s="102" t="s">
        <v>413</v>
      </c>
      <c r="F36" s="118" t="s">
        <v>173</v>
      </c>
    </row>
    <row r="37" spans="3:6" ht="80.099999999999994" customHeight="1" x14ac:dyDescent="0.25">
      <c r="C37" s="109" t="s">
        <v>174</v>
      </c>
      <c r="D37" s="110" t="s">
        <v>337</v>
      </c>
      <c r="E37" s="111" t="s">
        <v>372</v>
      </c>
      <c r="F37" s="112" t="s">
        <v>174</v>
      </c>
    </row>
    <row r="38" spans="3:6" ht="80.099999999999994" customHeight="1" x14ac:dyDescent="0.25">
      <c r="C38" s="228"/>
      <c r="D38" s="229"/>
      <c r="E38" s="230"/>
      <c r="F38" s="231"/>
    </row>
    <row r="39" spans="3:6" ht="80.099999999999994" customHeight="1" x14ac:dyDescent="0.25">
      <c r="C39" s="228"/>
      <c r="D39" s="229"/>
      <c r="E39" s="230"/>
      <c r="F39" s="231"/>
    </row>
    <row r="40" spans="3:6" ht="80.099999999999994" customHeight="1" x14ac:dyDescent="0.25">
      <c r="C40" s="228"/>
      <c r="D40" s="229"/>
      <c r="E40" s="230"/>
      <c r="F40" s="231"/>
    </row>
    <row r="41" spans="3:6" ht="80.099999999999994" customHeight="1" x14ac:dyDescent="0.25">
      <c r="C41" s="228"/>
      <c r="D41" s="229"/>
      <c r="E41" s="230"/>
      <c r="F41" s="231"/>
    </row>
    <row r="42" spans="3:6" ht="80.099999999999994" customHeight="1" x14ac:dyDescent="0.25">
      <c r="C42" s="228"/>
      <c r="D42" s="229"/>
      <c r="E42" s="230"/>
      <c r="F42" s="231"/>
    </row>
    <row r="43" spans="3:6" ht="80.099999999999994" customHeight="1" x14ac:dyDescent="0.25">
      <c r="C43" s="228"/>
      <c r="D43" s="229"/>
      <c r="E43" s="230"/>
      <c r="F43" s="231"/>
    </row>
    <row r="44" spans="3:6" ht="80.099999999999994" customHeight="1" x14ac:dyDescent="0.25">
      <c r="C44" s="228"/>
      <c r="D44" s="229"/>
      <c r="E44" s="230"/>
      <c r="F44" s="231"/>
    </row>
    <row r="45" spans="3:6" ht="80.099999999999994" customHeight="1" x14ac:dyDescent="0.25">
      <c r="C45" s="228"/>
      <c r="D45" s="229"/>
      <c r="E45" s="230"/>
      <c r="F45" s="231"/>
    </row>
    <row r="46" spans="3:6" ht="80.099999999999994" customHeight="1" x14ac:dyDescent="0.25">
      <c r="C46" s="228"/>
      <c r="D46" s="229"/>
      <c r="E46" s="230"/>
      <c r="F46" s="231"/>
    </row>
  </sheetData>
  <mergeCells count="2">
    <mergeCell ref="C1:G2"/>
    <mergeCell ref="H1:K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5" orientation="portrait" r:id="rId1"/>
  <ignoredErrors>
    <ignoredError sqref="C5:C6 C9 C12 C15 C18 C21 C24 C27 C30 C33 C36 H4 H7 H1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3"/>
  <sheetViews>
    <sheetView rightToLeft="1" view="pageBreakPreview" topLeftCell="A3" zoomScale="55" zoomScaleNormal="75" zoomScaleSheetLayoutView="55" zoomScalePageLayoutView="70" workbookViewId="0">
      <selection activeCell="G14" sqref="G1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78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218</v>
      </c>
      <c r="Q2" s="23"/>
    </row>
    <row r="3" spans="1:17" s="14" customFormat="1" ht="38.25" customHeight="1" x14ac:dyDescent="0.25">
      <c r="A3" s="38"/>
      <c r="B3" s="185" t="s">
        <v>316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36.75" customHeight="1" x14ac:dyDescent="0.25">
      <c r="A4" s="39"/>
      <c r="B4" s="186" t="s">
        <v>383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94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57.75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155">
        <f>'5-1'!C8+'5-2'!C8</f>
        <v>51210.773510158913</v>
      </c>
      <c r="D8" s="155">
        <f>'5-1'!D8+'5-2'!D8</f>
        <v>67628.047554501638</v>
      </c>
      <c r="E8" s="155">
        <f>'5-1'!E8+'5-2'!E8</f>
        <v>61938.921489337015</v>
      </c>
      <c r="F8" s="155">
        <f>'5-1'!F8+'5-2'!F8</f>
        <v>32096.64846231274</v>
      </c>
      <c r="G8" s="155">
        <f>'5-1'!G8+'5-2'!G8</f>
        <v>55987.963915730186</v>
      </c>
      <c r="H8" s="155">
        <f>'5-1'!H8+'5-2'!H8</f>
        <v>41192.037602135926</v>
      </c>
      <c r="I8" s="155">
        <f>'5-1'!I8+'5-2'!I8</f>
        <v>21281.108136983799</v>
      </c>
      <c r="J8" s="155">
        <f>'5-1'!J8+'5-2'!J8</f>
        <v>0</v>
      </c>
      <c r="K8" s="155">
        <f>'5-1'!K8+'5-2'!K8</f>
        <v>0</v>
      </c>
      <c r="L8" s="155">
        <f>'5-1'!L8+'5-2'!L8</f>
        <v>0</v>
      </c>
      <c r="M8" s="155">
        <f>'5-1'!M8+'5-2'!M8</f>
        <v>0</v>
      </c>
      <c r="N8" s="155">
        <f>'5-1'!N8+'5-2'!N8</f>
        <v>0</v>
      </c>
      <c r="O8" s="155">
        <f>SUM(C8:N8)</f>
        <v>331335.50067116023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154">
        <f>'5-1'!C9+'5-2'!C9</f>
        <v>112526.16383622862</v>
      </c>
      <c r="D9" s="154">
        <f>'5-1'!D9+'5-2'!D9</f>
        <v>103175.50057173194</v>
      </c>
      <c r="E9" s="154">
        <f>'5-1'!E9+'5-2'!E9</f>
        <v>100403.25649181326</v>
      </c>
      <c r="F9" s="154">
        <f>'5-1'!F9+'5-2'!F9</f>
        <v>60709.461331191415</v>
      </c>
      <c r="G9" s="154">
        <f>'5-1'!G9+'5-2'!G9</f>
        <v>88703.83781461796</v>
      </c>
      <c r="H9" s="154">
        <f>'5-1'!H9+'5-2'!H9</f>
        <v>62120.213149217183</v>
      </c>
      <c r="I9" s="154">
        <f>'5-1'!I9+'5-2'!I9</f>
        <v>37561.898707137771</v>
      </c>
      <c r="J9" s="154">
        <f>'5-1'!J9+'5-2'!J9</f>
        <v>0</v>
      </c>
      <c r="K9" s="154">
        <f>'5-1'!K9+'5-2'!K9</f>
        <v>0</v>
      </c>
      <c r="L9" s="154">
        <f>'5-1'!L9+'5-2'!L9</f>
        <v>0</v>
      </c>
      <c r="M9" s="154">
        <f>'5-1'!M9+'5-2'!M9</f>
        <v>0</v>
      </c>
      <c r="N9" s="154">
        <f>'5-1'!N9+'5-2'!N9</f>
        <v>0</v>
      </c>
      <c r="O9" s="154">
        <f t="shared" ref="O9:O20" si="0">SUM(C9:N9)</f>
        <v>565200.33190193819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155">
        <f>'5-1'!C10+'5-2'!C10</f>
        <v>17070.470716513686</v>
      </c>
      <c r="D10" s="155">
        <f>'5-1'!D10+'5-2'!D10</f>
        <v>12829.857815440133</v>
      </c>
      <c r="E10" s="155">
        <f>'5-1'!E10+'5-2'!E10</f>
        <v>12640.47548425385</v>
      </c>
      <c r="F10" s="155">
        <f>'5-1'!F10+'5-2'!F10</f>
        <v>6896.5943670563038</v>
      </c>
      <c r="G10" s="155">
        <f>'5-1'!G10+'5-2'!G10</f>
        <v>11165.120337598199</v>
      </c>
      <c r="H10" s="155">
        <f>'5-1'!H10+'5-2'!H10</f>
        <v>5277.4644605995727</v>
      </c>
      <c r="I10" s="155">
        <f>'5-1'!I10+'5-2'!I10</f>
        <v>1588.3376049635799</v>
      </c>
      <c r="J10" s="155">
        <f>'5-1'!J10+'5-2'!J10</f>
        <v>0</v>
      </c>
      <c r="K10" s="155">
        <f>'5-1'!K10+'5-2'!K10</f>
        <v>0</v>
      </c>
      <c r="L10" s="155">
        <f>'5-1'!L10+'5-2'!L10</f>
        <v>0</v>
      </c>
      <c r="M10" s="155">
        <f>'5-1'!M10+'5-2'!M10</f>
        <v>0</v>
      </c>
      <c r="N10" s="155">
        <f>'5-1'!N10+'5-2'!N10</f>
        <v>0</v>
      </c>
      <c r="O10" s="155">
        <f t="shared" si="0"/>
        <v>67468.320786425335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154">
        <f>'5-1'!C11+'5-2'!C11</f>
        <v>2962.8516383043075</v>
      </c>
      <c r="D11" s="154">
        <f>'5-1'!D11+'5-2'!D11</f>
        <v>6926.0253520488968</v>
      </c>
      <c r="E11" s="154">
        <f>'5-1'!E11+'5-2'!E11</f>
        <v>5239.9444056894336</v>
      </c>
      <c r="F11" s="154">
        <f>'5-1'!F11+'5-2'!F11</f>
        <v>6409.3390365253608</v>
      </c>
      <c r="G11" s="154">
        <f>'5-1'!G11+'5-2'!G11</f>
        <v>4419.6987829522459</v>
      </c>
      <c r="H11" s="154">
        <f>'5-1'!H11+'5-2'!H11</f>
        <v>530.22149118981497</v>
      </c>
      <c r="I11" s="154">
        <f>'5-1'!I11+'5-2'!I11</f>
        <v>531.53844590875065</v>
      </c>
      <c r="J11" s="154">
        <f>'5-1'!J11+'5-2'!J11</f>
        <v>0</v>
      </c>
      <c r="K11" s="154">
        <f>'5-1'!K11+'5-2'!K11</f>
        <v>0</v>
      </c>
      <c r="L11" s="154">
        <f>'5-1'!L11+'5-2'!L11</f>
        <v>0</v>
      </c>
      <c r="M11" s="154">
        <f>'5-1'!M11+'5-2'!M11</f>
        <v>0</v>
      </c>
      <c r="N11" s="154">
        <f>'5-1'!N11+'5-2'!N11</f>
        <v>0</v>
      </c>
      <c r="O11" s="154">
        <f t="shared" si="0"/>
        <v>27019.619152618809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155">
        <f>'5-1'!C12+'5-2'!C12</f>
        <v>17802.697818315628</v>
      </c>
      <c r="D12" s="155">
        <f>'5-1'!D12+'5-2'!D12</f>
        <v>19890.408155582809</v>
      </c>
      <c r="E12" s="155">
        <f>'5-1'!E12+'5-2'!E12</f>
        <v>24456.425324323463</v>
      </c>
      <c r="F12" s="155">
        <f>'5-1'!F12+'5-2'!F12</f>
        <v>17562.700907655399</v>
      </c>
      <c r="G12" s="155">
        <f>'5-1'!G12+'5-2'!G12</f>
        <v>35524.045358365664</v>
      </c>
      <c r="H12" s="155">
        <f>'5-1'!H12+'5-2'!H12</f>
        <v>12655.747970458346</v>
      </c>
      <c r="I12" s="155">
        <f>'5-1'!I12+'5-2'!I12</f>
        <v>4279.0404376651268</v>
      </c>
      <c r="J12" s="155">
        <f>'5-1'!J12+'5-2'!J12</f>
        <v>0</v>
      </c>
      <c r="K12" s="155">
        <f>'5-1'!K12+'5-2'!K12</f>
        <v>0</v>
      </c>
      <c r="L12" s="155">
        <f>'5-1'!L12+'5-2'!L12</f>
        <v>0</v>
      </c>
      <c r="M12" s="155">
        <f>'5-1'!M12+'5-2'!M12</f>
        <v>0</v>
      </c>
      <c r="N12" s="155">
        <f>'5-1'!N12+'5-2'!N12</f>
        <v>0</v>
      </c>
      <c r="O12" s="155">
        <f t="shared" si="0"/>
        <v>132171.06597236643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154">
        <f>'5-1'!C13+'5-2'!C13</f>
        <v>4226.3355653806884</v>
      </c>
      <c r="D13" s="154">
        <f>'5-1'!D13+'5-2'!D13</f>
        <v>6375.3747965184193</v>
      </c>
      <c r="E13" s="154">
        <f>'5-1'!E13+'5-2'!E13</f>
        <v>4779.5399334852364</v>
      </c>
      <c r="F13" s="154">
        <f>'5-1'!F13+'5-2'!F13</f>
        <v>2684.4119380909715</v>
      </c>
      <c r="G13" s="154">
        <f>'5-1'!G13+'5-2'!G13</f>
        <v>5865.0586519267345</v>
      </c>
      <c r="H13" s="154">
        <f>'5-1'!H13+'5-2'!H13</f>
        <v>4528.2670807570412</v>
      </c>
      <c r="I13" s="154">
        <f>'5-1'!I13+'5-2'!I13</f>
        <v>892.20989897490267</v>
      </c>
      <c r="J13" s="154">
        <f>'5-1'!J13+'5-2'!J13</f>
        <v>0</v>
      </c>
      <c r="K13" s="154">
        <f>'5-1'!K13+'5-2'!K13</f>
        <v>0</v>
      </c>
      <c r="L13" s="154">
        <f>'5-1'!L13+'5-2'!L13</f>
        <v>0</v>
      </c>
      <c r="M13" s="154">
        <f>'5-1'!M13+'5-2'!M13</f>
        <v>0</v>
      </c>
      <c r="N13" s="154">
        <f>'5-1'!N13+'5-2'!N13</f>
        <v>0</v>
      </c>
      <c r="O13" s="154">
        <f t="shared" si="0"/>
        <v>29351.197865133992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155">
        <f>'5-1'!C14+'5-2'!C14</f>
        <v>554.85539783400623</v>
      </c>
      <c r="D14" s="155">
        <f>'5-1'!D14+'5-2'!D14</f>
        <v>2509.636342241185</v>
      </c>
      <c r="E14" s="155">
        <f>'5-1'!E14+'5-2'!E14</f>
        <v>2976.5831759635685</v>
      </c>
      <c r="F14" s="155">
        <f>'5-1'!F14+'5-2'!F14</f>
        <v>3461.3165359817126</v>
      </c>
      <c r="G14" s="155">
        <f>'5-1'!G14+'5-2'!G14</f>
        <v>828.35987751356333</v>
      </c>
      <c r="H14" s="155">
        <f>'5-1'!H14+'5-2'!H14</f>
        <v>568.32911849082461</v>
      </c>
      <c r="I14" s="155">
        <f>'5-1'!I14+'5-2'!I14</f>
        <v>0</v>
      </c>
      <c r="J14" s="155">
        <f>'5-1'!J14+'5-2'!J14</f>
        <v>0</v>
      </c>
      <c r="K14" s="155">
        <f>'5-1'!K14+'5-2'!K14</f>
        <v>0</v>
      </c>
      <c r="L14" s="155">
        <f>'5-1'!L14+'5-2'!L14</f>
        <v>0</v>
      </c>
      <c r="M14" s="155">
        <f>'5-1'!M14+'5-2'!M14</f>
        <v>0</v>
      </c>
      <c r="N14" s="155">
        <f>'5-1'!N14+'5-2'!N14</f>
        <v>0</v>
      </c>
      <c r="O14" s="155">
        <f t="shared" si="0"/>
        <v>10899.080448024861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154">
        <f>'5-1'!C15+'5-2'!C15</f>
        <v>1018.1951456745397</v>
      </c>
      <c r="D15" s="154">
        <f>'5-1'!D15+'5-2'!D15</f>
        <v>496.52688406167488</v>
      </c>
      <c r="E15" s="154">
        <f>'5-1'!E15+'5-2'!E15</f>
        <v>581.43945979525927</v>
      </c>
      <c r="F15" s="154">
        <f>'5-1'!F15+'5-2'!F15</f>
        <v>781.69049010758511</v>
      </c>
      <c r="G15" s="154">
        <f>'5-1'!G15+'5-2'!G15</f>
        <v>0</v>
      </c>
      <c r="H15" s="154">
        <f>'5-1'!H15+'5-2'!H15</f>
        <v>122.83434839404424</v>
      </c>
      <c r="I15" s="154">
        <f>'5-1'!I15+'5-2'!I15</f>
        <v>0</v>
      </c>
      <c r="J15" s="154">
        <f>'5-1'!J15+'5-2'!J15</f>
        <v>0</v>
      </c>
      <c r="K15" s="154">
        <f>'5-1'!K15+'5-2'!K15</f>
        <v>0</v>
      </c>
      <c r="L15" s="154">
        <f>'5-1'!L15+'5-2'!L15</f>
        <v>0</v>
      </c>
      <c r="M15" s="154">
        <f>'5-1'!M15+'5-2'!M15</f>
        <v>0</v>
      </c>
      <c r="N15" s="154">
        <f>'5-1'!N15+'5-2'!N15</f>
        <v>0</v>
      </c>
      <c r="O15" s="154">
        <f t="shared" si="0"/>
        <v>3000.6863280331031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155">
        <f>'5-1'!C16+'5-2'!C16</f>
        <v>594.52323333114111</v>
      </c>
      <c r="D16" s="155">
        <f>'5-1'!D16+'5-2'!D16</f>
        <v>429.50136173632279</v>
      </c>
      <c r="E16" s="155">
        <f>'5-1'!E16+'5-2'!E16</f>
        <v>594.28172105541694</v>
      </c>
      <c r="F16" s="155">
        <f>'5-1'!F16+'5-2'!F16</f>
        <v>118.34634375466071</v>
      </c>
      <c r="G16" s="155">
        <f>'5-1'!G16+'5-2'!G16</f>
        <v>651.81261370924528</v>
      </c>
      <c r="H16" s="155">
        <f>'5-1'!H16+'5-2'!H16</f>
        <v>803.67288970541745</v>
      </c>
      <c r="I16" s="155">
        <f>'5-1'!I16+'5-2'!I16</f>
        <v>0</v>
      </c>
      <c r="J16" s="155">
        <f>'5-1'!J16+'5-2'!J16</f>
        <v>0</v>
      </c>
      <c r="K16" s="155">
        <f>'5-1'!K16+'5-2'!K16</f>
        <v>0</v>
      </c>
      <c r="L16" s="155">
        <f>'5-1'!L16+'5-2'!L16</f>
        <v>0</v>
      </c>
      <c r="M16" s="155">
        <f>'5-1'!M16+'5-2'!M16</f>
        <v>0</v>
      </c>
      <c r="N16" s="155">
        <f>'5-1'!N16+'5-2'!N16</f>
        <v>0</v>
      </c>
      <c r="O16" s="155">
        <f t="shared" si="0"/>
        <v>3192.1381632922039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154">
        <f>'5-1'!C17+'5-2'!C17</f>
        <v>4360.6267504959105</v>
      </c>
      <c r="D17" s="154">
        <f>'5-1'!D17+'5-2'!D17</f>
        <v>1074.8001872204368</v>
      </c>
      <c r="E17" s="154">
        <f>'5-1'!E17+'5-2'!E17</f>
        <v>3075.6434368526807</v>
      </c>
      <c r="F17" s="154">
        <f>'5-1'!F17+'5-2'!F17</f>
        <v>5451.1279896966307</v>
      </c>
      <c r="G17" s="154">
        <f>'5-1'!G17+'5-2'!G17</f>
        <v>18466.594335732036</v>
      </c>
      <c r="H17" s="154">
        <f>'5-1'!H17+'5-2'!H17</f>
        <v>2092.034411381971</v>
      </c>
      <c r="I17" s="154">
        <f>'5-1'!I17+'5-2'!I17</f>
        <v>2419.5342787347959</v>
      </c>
      <c r="J17" s="154">
        <f>'5-1'!J17+'5-2'!J17</f>
        <v>0</v>
      </c>
      <c r="K17" s="154">
        <f>'5-1'!K17+'5-2'!K17</f>
        <v>0</v>
      </c>
      <c r="L17" s="154">
        <f>'5-1'!L17+'5-2'!L17</f>
        <v>0</v>
      </c>
      <c r="M17" s="154">
        <f>'5-1'!M17+'5-2'!M17</f>
        <v>0</v>
      </c>
      <c r="N17" s="154">
        <f>'5-1'!N17+'5-2'!N17</f>
        <v>0</v>
      </c>
      <c r="O17" s="154">
        <f t="shared" si="0"/>
        <v>36940.361390114464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155">
        <f>'5-1'!C18+'5-2'!C18</f>
        <v>2262.1285670416864</v>
      </c>
      <c r="D18" s="155">
        <f>'5-1'!D18+'5-2'!D18</f>
        <v>1309.7073483067143</v>
      </c>
      <c r="E18" s="155">
        <f>'5-1'!E18+'5-2'!E18</f>
        <v>1010.2362599355185</v>
      </c>
      <c r="F18" s="155">
        <f>'5-1'!F18+'5-2'!F18</f>
        <v>149.45324690097178</v>
      </c>
      <c r="G18" s="155">
        <f>'5-1'!G18+'5-2'!G18</f>
        <v>663.0742858145619</v>
      </c>
      <c r="H18" s="155">
        <f>'5-1'!H18+'5-2'!H18</f>
        <v>378.29744738672184</v>
      </c>
      <c r="I18" s="155">
        <f>'5-1'!I18+'5-2'!I18</f>
        <v>0</v>
      </c>
      <c r="J18" s="155">
        <f>'5-1'!J18+'5-2'!J18</f>
        <v>0</v>
      </c>
      <c r="K18" s="155">
        <f>'5-1'!K18+'5-2'!K18</f>
        <v>0</v>
      </c>
      <c r="L18" s="155">
        <f>'5-1'!L18+'5-2'!L18</f>
        <v>0</v>
      </c>
      <c r="M18" s="155">
        <f>'5-1'!M18+'5-2'!M18</f>
        <v>0</v>
      </c>
      <c r="N18" s="155">
        <f>'5-1'!N18+'5-2'!N18</f>
        <v>0</v>
      </c>
      <c r="O18" s="155">
        <f t="shared" si="0"/>
        <v>5772.8971553861747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154">
        <f>'5-1'!C19+'5-2'!C19</f>
        <v>1896.5094343676524</v>
      </c>
      <c r="D19" s="154">
        <f>'5-1'!D19+'5-2'!D19</f>
        <v>1771.5504480714421</v>
      </c>
      <c r="E19" s="154">
        <f>'5-1'!E19+'5-2'!E19</f>
        <v>2030.1323996848455</v>
      </c>
      <c r="F19" s="154">
        <f>'5-1'!F19+'5-2'!F19</f>
        <v>1296.5400129517004</v>
      </c>
      <c r="G19" s="154">
        <f>'5-1'!G19+'5-2'!G19</f>
        <v>1859.10923353013</v>
      </c>
      <c r="H19" s="154">
        <f>'5-1'!H19+'5-2'!H19</f>
        <v>402.09793937401156</v>
      </c>
      <c r="I19" s="154">
        <f>'5-1'!I19+'5-2'!I19</f>
        <v>0</v>
      </c>
      <c r="J19" s="154">
        <f>'5-1'!J19+'5-2'!J19</f>
        <v>0</v>
      </c>
      <c r="K19" s="154">
        <f>'5-1'!K19+'5-2'!K19</f>
        <v>0</v>
      </c>
      <c r="L19" s="154">
        <f>'5-1'!L19+'5-2'!L19</f>
        <v>0</v>
      </c>
      <c r="M19" s="154">
        <f>'5-1'!M19+'5-2'!M19</f>
        <v>0</v>
      </c>
      <c r="N19" s="154">
        <f>'5-1'!N19+'5-2'!N19</f>
        <v>0</v>
      </c>
      <c r="O19" s="154">
        <f t="shared" si="0"/>
        <v>9255.9394679797824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155">
        <f>'5-1'!C20+'5-2'!C20</f>
        <v>622.47391198916432</v>
      </c>
      <c r="D20" s="155">
        <f>'5-1'!D20+'5-2'!D20</f>
        <v>1384.1904584926708</v>
      </c>
      <c r="E20" s="155">
        <f>'5-1'!E20+'5-2'!E20</f>
        <v>1456.0061985194245</v>
      </c>
      <c r="F20" s="155">
        <f>'5-1'!F20+'5-2'!F20</f>
        <v>1009.3322451562137</v>
      </c>
      <c r="G20" s="155">
        <f>'5-1'!G20+'5-2'!G20</f>
        <v>100.96750638234734</v>
      </c>
      <c r="H20" s="155">
        <f>'5-1'!H20+'5-2'!H20</f>
        <v>368.04434125954759</v>
      </c>
      <c r="I20" s="155">
        <f>'5-1'!I20+'5-2'!I20</f>
        <v>102.33880133629191</v>
      </c>
      <c r="J20" s="155">
        <f>'5-1'!J20+'5-2'!J20</f>
        <v>0</v>
      </c>
      <c r="K20" s="155">
        <f>'5-1'!K20+'5-2'!K20</f>
        <v>0</v>
      </c>
      <c r="L20" s="155">
        <f>'5-1'!L20+'5-2'!L20</f>
        <v>0</v>
      </c>
      <c r="M20" s="155">
        <f>'5-1'!M20+'5-2'!M20</f>
        <v>0</v>
      </c>
      <c r="N20" s="155">
        <f>'5-1'!N20+'5-2'!N20</f>
        <v>0</v>
      </c>
      <c r="O20" s="155">
        <f t="shared" si="0"/>
        <v>5043.3534631356597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217108.60552563594</v>
      </c>
      <c r="D21" s="73">
        <f t="shared" ref="D21:O21" si="1">SUM(D8:D20)</f>
        <v>225801.12727595429</v>
      </c>
      <c r="E21" s="73">
        <f t="shared" si="1"/>
        <v>221182.88578070895</v>
      </c>
      <c r="F21" s="73">
        <f t="shared" si="1"/>
        <v>138626.96290738165</v>
      </c>
      <c r="G21" s="73">
        <f t="shared" si="1"/>
        <v>224235.64271387289</v>
      </c>
      <c r="H21" s="73">
        <f t="shared" si="1"/>
        <v>131039.26225035041</v>
      </c>
      <c r="I21" s="73">
        <f t="shared" si="1"/>
        <v>68656.006311705001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1226650.4927656096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33"/>
      <c r="J22" s="33"/>
      <c r="K22" s="33"/>
      <c r="L22" s="33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6"/>
  <sheetViews>
    <sheetView rightToLeft="1" view="pageBreakPreview" topLeftCell="A2" zoomScale="55" zoomScaleNormal="75" zoomScaleSheetLayoutView="55" zoomScalePageLayoutView="70" workbookViewId="0">
      <selection activeCell="B4" sqref="B4:P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219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220</v>
      </c>
      <c r="Q2" s="23"/>
    </row>
    <row r="3" spans="1:17" s="14" customFormat="1" ht="38.25" customHeight="1" x14ac:dyDescent="0.25">
      <c r="A3" s="38"/>
      <c r="B3" s="185" t="s">
        <v>317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41.25" customHeight="1" x14ac:dyDescent="0.25">
      <c r="A4" s="39"/>
      <c r="B4" s="186" t="s">
        <v>384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94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56.25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71">
        <v>38274.538786150559</v>
      </c>
      <c r="D8" s="71">
        <v>47517.515335084769</v>
      </c>
      <c r="E8" s="71">
        <v>40217.767537799555</v>
      </c>
      <c r="F8" s="71">
        <v>23823.672748543126</v>
      </c>
      <c r="G8" s="71">
        <v>38681.411317634716</v>
      </c>
      <c r="H8" s="71">
        <v>31663.371306299177</v>
      </c>
      <c r="I8" s="71">
        <v>14826.644091126263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>SUM(C8:N8)</f>
        <v>235004.92112263816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72">
        <v>88124.48608498626</v>
      </c>
      <c r="D9" s="72">
        <v>84576.325106946446</v>
      </c>
      <c r="E9" s="72">
        <v>81658.811412879848</v>
      </c>
      <c r="F9" s="72">
        <v>51876.97534077146</v>
      </c>
      <c r="G9" s="72">
        <v>69173.107010913707</v>
      </c>
      <c r="H9" s="72">
        <v>46009.180728560859</v>
      </c>
      <c r="I9" s="72">
        <v>29407.305522725437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ref="O9:O21" si="0">SUM(C9:N9)</f>
        <v>450826.191207784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71">
        <v>11434.157608159878</v>
      </c>
      <c r="D10" s="71">
        <v>10375.224914334012</v>
      </c>
      <c r="E10" s="71">
        <v>10589.547335542564</v>
      </c>
      <c r="F10" s="71">
        <v>6075.4579551551014</v>
      </c>
      <c r="G10" s="71">
        <v>8322.7381613856305</v>
      </c>
      <c r="H10" s="71">
        <v>4369.1553218956997</v>
      </c>
      <c r="I10" s="71">
        <v>1036.6561987189784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f t="shared" si="0"/>
        <v>52202.937495191858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72">
        <v>2326.2796781134998</v>
      </c>
      <c r="D11" s="72">
        <v>5171.4896837387496</v>
      </c>
      <c r="E11" s="72">
        <v>5239.9444056894336</v>
      </c>
      <c r="F11" s="72">
        <v>4639.6126849855173</v>
      </c>
      <c r="G11" s="72">
        <v>3584.679502598538</v>
      </c>
      <c r="H11" s="72">
        <v>530.22149118981497</v>
      </c>
      <c r="I11" s="72">
        <v>531.53844590875065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f t="shared" si="0"/>
        <v>22023.765892224306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71">
        <v>12785.918724121471</v>
      </c>
      <c r="D12" s="71">
        <v>15050.468087047308</v>
      </c>
      <c r="E12" s="71">
        <v>18499.488853260798</v>
      </c>
      <c r="F12" s="71">
        <v>12512.650267429482</v>
      </c>
      <c r="G12" s="71">
        <v>26377.059765195208</v>
      </c>
      <c r="H12" s="71">
        <v>8631.0954565721768</v>
      </c>
      <c r="I12" s="71">
        <v>2926.1216760862421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f t="shared" si="0"/>
        <v>96782.802829712688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72">
        <v>4226.3355653806884</v>
      </c>
      <c r="D13" s="72">
        <v>4414.4636531640099</v>
      </c>
      <c r="E13" s="72">
        <v>3336.4999315517298</v>
      </c>
      <c r="F13" s="72">
        <v>2684.4119380909715</v>
      </c>
      <c r="G13" s="72">
        <v>4588.5191383038982</v>
      </c>
      <c r="H13" s="72">
        <v>2982.0868933795946</v>
      </c>
      <c r="I13" s="72">
        <v>426.4750566647578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f t="shared" si="0"/>
        <v>22658.792176535648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71">
        <v>554.85539783400623</v>
      </c>
      <c r="D14" s="71">
        <v>2054.9501266140355</v>
      </c>
      <c r="E14" s="71">
        <v>1605.9470276857351</v>
      </c>
      <c r="F14" s="71">
        <v>3247.2635991053271</v>
      </c>
      <c r="G14" s="71">
        <v>828.35987751356333</v>
      </c>
      <c r="H14" s="71">
        <v>568.32911849082461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f t="shared" si="0"/>
        <v>8859.7051472434923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72">
        <v>1018.1951456745397</v>
      </c>
      <c r="D15" s="72">
        <v>496.52688406167488</v>
      </c>
      <c r="E15" s="72">
        <v>420.19661433328042</v>
      </c>
      <c r="F15" s="72">
        <v>403.03465581080832</v>
      </c>
      <c r="G15" s="72">
        <v>0</v>
      </c>
      <c r="H15" s="72">
        <v>122.83434839404424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f t="shared" si="0"/>
        <v>2460.7876482743477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71">
        <v>521.93721128424988</v>
      </c>
      <c r="D16" s="71">
        <v>362.31047598421537</v>
      </c>
      <c r="E16" s="71">
        <v>521.69569900852571</v>
      </c>
      <c r="F16" s="71">
        <v>73.614617625946124</v>
      </c>
      <c r="G16" s="71">
        <v>505.85303390684339</v>
      </c>
      <c r="H16" s="71">
        <v>518.10539097331821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f t="shared" si="0"/>
        <v>2503.5164287830985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72">
        <v>3592.7857957203614</v>
      </c>
      <c r="D17" s="72">
        <v>1074.8001872204368</v>
      </c>
      <c r="E17" s="72">
        <v>2534.9630592997582</v>
      </c>
      <c r="F17" s="72">
        <v>3322.1215550768975</v>
      </c>
      <c r="G17" s="72">
        <v>10399.700695403553</v>
      </c>
      <c r="H17" s="72">
        <v>813.21527563239874</v>
      </c>
      <c r="I17" s="72">
        <v>2306.6883112637738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f t="shared" si="0"/>
        <v>24044.27487961718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71">
        <v>1523.6185998747681</v>
      </c>
      <c r="D18" s="71">
        <v>1064.327489055072</v>
      </c>
      <c r="E18" s="71">
        <v>804.2285533060375</v>
      </c>
      <c r="F18" s="71">
        <v>149.45324690097178</v>
      </c>
      <c r="G18" s="71">
        <v>417.44355045814848</v>
      </c>
      <c r="H18" s="71">
        <v>251.45991458348109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f t="shared" si="0"/>
        <v>4210.531354178479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72">
        <v>1401.8865835896872</v>
      </c>
      <c r="D19" s="72">
        <v>1365.0886377247734</v>
      </c>
      <c r="E19" s="72">
        <v>1446.8740252780447</v>
      </c>
      <c r="F19" s="72">
        <v>890.07820260503183</v>
      </c>
      <c r="G19" s="72">
        <v>1017.8490159356165</v>
      </c>
      <c r="H19" s="72">
        <v>402.09793937401156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f t="shared" si="0"/>
        <v>6523.8744045071662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71">
        <v>494.79013458717418</v>
      </c>
      <c r="D20" s="71">
        <v>1089.7216354362936</v>
      </c>
      <c r="E20" s="71">
        <v>1228.1163650966337</v>
      </c>
      <c r="F20" s="71">
        <v>672.47326652128947</v>
      </c>
      <c r="G20" s="71">
        <v>100.96750638234734</v>
      </c>
      <c r="H20" s="71">
        <v>368.04434125954759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f t="shared" si="0"/>
        <v>3954.1132492832862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166279.78531547714</v>
      </c>
      <c r="D21" s="73">
        <f t="shared" ref="D21:N21" si="1">SUM(D8:D20)</f>
        <v>174613.2122164118</v>
      </c>
      <c r="E21" s="73">
        <f t="shared" si="1"/>
        <v>168104.08082073194</v>
      </c>
      <c r="F21" s="73">
        <f t="shared" si="1"/>
        <v>110370.82007862192</v>
      </c>
      <c r="G21" s="73">
        <f t="shared" si="1"/>
        <v>163997.68857563179</v>
      </c>
      <c r="H21" s="73">
        <f t="shared" si="1"/>
        <v>97229.197526604956</v>
      </c>
      <c r="I21" s="73">
        <f t="shared" si="1"/>
        <v>51461.429302494202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0"/>
        <v>932056.21383597376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33"/>
      <c r="J22" s="33"/>
      <c r="K22" s="33"/>
      <c r="L22" s="33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6" spans="1:17" ht="70.5" customHeight="1" x14ac:dyDescent="0.25">
      <c r="E26" s="8"/>
      <c r="F26" s="8"/>
      <c r="L26" s="55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7"/>
  <sheetViews>
    <sheetView rightToLeft="1" view="pageBreakPreview" zoomScale="55" zoomScaleNormal="75" zoomScaleSheetLayoutView="55" zoomScalePageLayoutView="70" workbookViewId="0">
      <selection activeCell="B3" sqref="B3:P3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221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222</v>
      </c>
      <c r="Q2" s="23"/>
    </row>
    <row r="3" spans="1:17" s="14" customFormat="1" ht="38.25" customHeight="1" x14ac:dyDescent="0.25">
      <c r="A3" s="38"/>
      <c r="B3" s="185" t="s">
        <v>295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46.5" customHeight="1" x14ac:dyDescent="0.25">
      <c r="A4" s="39"/>
      <c r="B4" s="186" t="s">
        <v>385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232" t="s">
        <v>52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3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60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71">
        <v>12936.234724008355</v>
      </c>
      <c r="D8" s="71">
        <v>20110.532219416866</v>
      </c>
      <c r="E8" s="71">
        <v>21721.153951537461</v>
      </c>
      <c r="F8" s="71">
        <v>8272.9757137696142</v>
      </c>
      <c r="G8" s="71">
        <v>17306.55259809547</v>
      </c>
      <c r="H8" s="71">
        <v>9528.6662958367451</v>
      </c>
      <c r="I8" s="71">
        <v>6454.4640458575341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 t="shared" ref="O8:O21" si="0">SUM(C8:N8)</f>
        <v>96330.57954852203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72">
        <v>24401.677751242354</v>
      </c>
      <c r="D9" s="72">
        <v>18599.175464785505</v>
      </c>
      <c r="E9" s="72">
        <v>18744.445078933411</v>
      </c>
      <c r="F9" s="72">
        <v>8832.4859904199511</v>
      </c>
      <c r="G9" s="72">
        <v>19530.730803704246</v>
      </c>
      <c r="H9" s="72">
        <v>16111.032420656322</v>
      </c>
      <c r="I9" s="72">
        <v>8154.5931844123324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si="0"/>
        <v>114374.14069415412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71">
        <v>5636.3131083538101</v>
      </c>
      <c r="D10" s="71">
        <v>2454.6329011061212</v>
      </c>
      <c r="E10" s="71">
        <v>2050.9281487112853</v>
      </c>
      <c r="F10" s="71">
        <v>821.13641190120245</v>
      </c>
      <c r="G10" s="71">
        <v>2842.3821762125685</v>
      </c>
      <c r="H10" s="71">
        <v>908.30913870387303</v>
      </c>
      <c r="I10" s="71">
        <v>551.68140624460136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f t="shared" si="0"/>
        <v>15265.383291233462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72">
        <v>636.57196019080766</v>
      </c>
      <c r="D11" s="72">
        <v>1754.5356683101472</v>
      </c>
      <c r="E11" s="72"/>
      <c r="F11" s="72">
        <v>1769.7263515398436</v>
      </c>
      <c r="G11" s="72">
        <v>835.01928035370793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f t="shared" si="0"/>
        <v>4995.8532603945059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71">
        <v>5016.7790941941557</v>
      </c>
      <c r="D12" s="71">
        <v>4839.9400685355031</v>
      </c>
      <c r="E12" s="71">
        <v>5956.9364710626633</v>
      </c>
      <c r="F12" s="71">
        <v>5050.0506402259161</v>
      </c>
      <c r="G12" s="71">
        <v>9146.9855931704551</v>
      </c>
      <c r="H12" s="71">
        <v>4024.6525138861684</v>
      </c>
      <c r="I12" s="71">
        <v>1352.9187615788846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f t="shared" si="0"/>
        <v>35388.263142653741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72">
        <v>0</v>
      </c>
      <c r="D13" s="72">
        <v>1960.9111433544094</v>
      </c>
      <c r="E13" s="72">
        <v>1443.0400019335068</v>
      </c>
      <c r="F13" s="72">
        <v>0</v>
      </c>
      <c r="G13" s="72">
        <v>1276.5395136228358</v>
      </c>
      <c r="H13" s="72">
        <v>1546.1801873774468</v>
      </c>
      <c r="I13" s="72">
        <v>465.73484231014487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f t="shared" si="0"/>
        <v>6692.4056885983437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71">
        <v>0</v>
      </c>
      <c r="D14" s="71">
        <v>454.68621562714952</v>
      </c>
      <c r="E14" s="71">
        <v>1370.6361482778334</v>
      </c>
      <c r="F14" s="71">
        <v>214.05293687638547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f t="shared" si="0"/>
        <v>2039.3753007813684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72">
        <v>0</v>
      </c>
      <c r="D15" s="72">
        <v>0</v>
      </c>
      <c r="E15" s="72">
        <v>161.24284546197885</v>
      </c>
      <c r="F15" s="72">
        <v>378.65583429677679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f t="shared" si="0"/>
        <v>539.89867975875563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71">
        <v>72.586022046891202</v>
      </c>
      <c r="D16" s="71">
        <v>67.190885752107391</v>
      </c>
      <c r="E16" s="71">
        <v>72.586022046891202</v>
      </c>
      <c r="F16" s="71">
        <v>44.731726128714584</v>
      </c>
      <c r="G16" s="71">
        <v>145.95957980240189</v>
      </c>
      <c r="H16" s="71">
        <v>285.56749873209918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f t="shared" si="0"/>
        <v>688.62173450910541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72">
        <v>767.84095477554911</v>
      </c>
      <c r="D17" s="72">
        <v>0</v>
      </c>
      <c r="E17" s="72">
        <v>540.68037755292221</v>
      </c>
      <c r="F17" s="72">
        <v>2129.0064346197332</v>
      </c>
      <c r="G17" s="72">
        <v>8066.8936403284833</v>
      </c>
      <c r="H17" s="72">
        <v>1278.8191357495725</v>
      </c>
      <c r="I17" s="72">
        <v>112.84596747102222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f t="shared" si="0"/>
        <v>12896.086510497284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71">
        <v>738.50996716691816</v>
      </c>
      <c r="D18" s="71">
        <v>245.37985925164224</v>
      </c>
      <c r="E18" s="71">
        <v>206.00770662948102</v>
      </c>
      <c r="F18" s="71">
        <v>0</v>
      </c>
      <c r="G18" s="71">
        <v>245.63073535641342</v>
      </c>
      <c r="H18" s="71">
        <v>126.83753280324075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f t="shared" si="0"/>
        <v>1562.3658012076955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72">
        <v>494.62285077796503</v>
      </c>
      <c r="D19" s="72">
        <v>406.46181034666864</v>
      </c>
      <c r="E19" s="72">
        <v>583.25837440680084</v>
      </c>
      <c r="F19" s="72">
        <v>406.46181034666864</v>
      </c>
      <c r="G19" s="72">
        <v>841.26021759451362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f t="shared" si="0"/>
        <v>2732.0650634726167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71">
        <v>127.6837774019901</v>
      </c>
      <c r="D20" s="71">
        <v>294.46882305637729</v>
      </c>
      <c r="E20" s="71">
        <v>227.88983342279076</v>
      </c>
      <c r="F20" s="71">
        <v>336.85897863492426</v>
      </c>
      <c r="G20" s="71">
        <v>0</v>
      </c>
      <c r="H20" s="71">
        <v>0</v>
      </c>
      <c r="I20" s="71">
        <v>102.33880133629191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f t="shared" si="0"/>
        <v>1089.2402138523744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 t="shared" ref="C21:N21" si="1">SUM(C8:C20)</f>
        <v>50828.820210158789</v>
      </c>
      <c r="D21" s="73">
        <f t="shared" si="1"/>
        <v>51187.915059542502</v>
      </c>
      <c r="E21" s="73">
        <f t="shared" si="1"/>
        <v>53078.804959977017</v>
      </c>
      <c r="F21" s="73">
        <f t="shared" si="1"/>
        <v>28256.14282875973</v>
      </c>
      <c r="G21" s="73">
        <f t="shared" si="1"/>
        <v>60237.954138241083</v>
      </c>
      <c r="H21" s="73">
        <f t="shared" si="1"/>
        <v>33810.064723745469</v>
      </c>
      <c r="I21" s="73">
        <f t="shared" si="1"/>
        <v>17194.577009210814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0"/>
        <v>294594.27892963542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33"/>
      <c r="J22" s="33"/>
      <c r="K22" s="33"/>
      <c r="L22" s="33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6" spans="1:17" ht="20.399999999999999" x14ac:dyDescent="0.25">
      <c r="E26" s="8"/>
      <c r="F26" s="8"/>
      <c r="L26" s="55"/>
    </row>
    <row r="27" spans="1:17" s="56" customFormat="1" ht="34.5" customHeight="1" x14ac:dyDescent="0.25">
      <c r="A27" s="8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" width="9.109375" style="1"/>
    <col min="17" max="17" width="23.109375" style="1" customWidth="1"/>
    <col min="18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223</v>
      </c>
      <c r="D2" s="18"/>
      <c r="E2" s="18"/>
      <c r="F2" s="18"/>
      <c r="G2" s="18"/>
      <c r="H2" s="18"/>
      <c r="I2" s="35" t="s">
        <v>224</v>
      </c>
      <c r="J2" s="18"/>
    </row>
    <row r="3" spans="1:10" s="13" customFormat="1" ht="38.25" customHeight="1" x14ac:dyDescent="0.25">
      <c r="A3" s="24"/>
      <c r="B3" s="170" t="s">
        <v>243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9.75" customHeight="1" x14ac:dyDescent="0.25">
      <c r="A4" s="26"/>
      <c r="B4" s="171" t="s">
        <v>388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139" t="s">
        <v>86</v>
      </c>
      <c r="D6" s="139" t="s">
        <v>80</v>
      </c>
      <c r="E6" s="139" t="s">
        <v>81</v>
      </c>
      <c r="F6" s="139" t="s">
        <v>82</v>
      </c>
      <c r="G6" s="139" t="s">
        <v>83</v>
      </c>
      <c r="H6" s="139" t="s">
        <v>2</v>
      </c>
      <c r="I6" s="172"/>
      <c r="J6" s="17"/>
    </row>
    <row r="7" spans="1:10" ht="25.5" customHeight="1" x14ac:dyDescent="0.25">
      <c r="A7" s="15"/>
      <c r="B7" s="196"/>
      <c r="C7" s="139" t="s">
        <v>87</v>
      </c>
      <c r="D7" s="139" t="s">
        <v>124</v>
      </c>
      <c r="E7" s="139" t="s">
        <v>88</v>
      </c>
      <c r="F7" s="37" t="s">
        <v>89</v>
      </c>
      <c r="G7" s="139" t="s">
        <v>90</v>
      </c>
      <c r="H7" s="139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153">
        <f>'6-1'!C8+'6-2'!C8</f>
        <v>240522.49034853006</v>
      </c>
      <c r="D8" s="153">
        <f>'6-1'!D8+'6-2'!D8</f>
        <v>54747.322071912611</v>
      </c>
      <c r="E8" s="153">
        <f>'6-1'!E8+'6-2'!E8</f>
        <v>43220.055540159039</v>
      </c>
      <c r="F8" s="153">
        <f>'6-1'!F8+'6-2'!F8</f>
        <v>6850.2573587907009</v>
      </c>
      <c r="G8" s="153">
        <f>'6-1'!G8+'6-2'!G8</f>
        <v>23055.246059160309</v>
      </c>
      <c r="H8" s="153">
        <f>SUM(C8:G8)</f>
        <v>368395.37137855281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154">
        <f>'6-1'!C9+'6-2'!C9</f>
        <v>192522.15549737957</v>
      </c>
      <c r="D9" s="154">
        <f>'6-1'!D9+'6-2'!D9</f>
        <v>82853.822076957149</v>
      </c>
      <c r="E9" s="154">
        <f>'6-1'!E9+'6-2'!E9</f>
        <v>57754.123653930685</v>
      </c>
      <c r="F9" s="154">
        <f>'6-1'!F9+'6-2'!F9</f>
        <v>13758.314413581928</v>
      </c>
      <c r="G9" s="154">
        <f>'6-1'!G9+'6-2'!G9</f>
        <v>16955.158047896239</v>
      </c>
      <c r="H9" s="154">
        <f t="shared" ref="H9:H19" si="0">SUM(C9:G9)</f>
        <v>363843.57368974551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153">
        <f>'6-1'!C10+'6-2'!C10</f>
        <v>170534.03699388244</v>
      </c>
      <c r="D10" s="153">
        <f>'6-1'!D10+'6-2'!D10</f>
        <v>74392.008531062194</v>
      </c>
      <c r="E10" s="153">
        <f>'6-1'!E10+'6-2'!E10</f>
        <v>50277.70297796504</v>
      </c>
      <c r="F10" s="153">
        <f>'6-1'!F10+'6-2'!F10</f>
        <v>9663.4551220281028</v>
      </c>
      <c r="G10" s="153">
        <f>'6-1'!G10+'6-2'!G10</f>
        <v>23089.60724731614</v>
      </c>
      <c r="H10" s="153">
        <f t="shared" si="0"/>
        <v>327956.81087225396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154">
        <f>'6-1'!C11+'6-2'!C11</f>
        <v>94596.441926098589</v>
      </c>
      <c r="D11" s="154">
        <f>'6-1'!D11+'6-2'!D11</f>
        <v>56197.056187906448</v>
      </c>
      <c r="E11" s="154">
        <f>'6-1'!E11+'6-2'!E11</f>
        <v>39161.671823124336</v>
      </c>
      <c r="F11" s="154">
        <f>'6-1'!F11+'6-2'!F11</f>
        <v>13323.759192975349</v>
      </c>
      <c r="G11" s="154">
        <f>'6-1'!G11+'6-2'!G11</f>
        <v>22872.587909773523</v>
      </c>
      <c r="H11" s="154">
        <f t="shared" si="0"/>
        <v>226151.51703987824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153">
        <f>'6-1'!C12+'6-2'!C12</f>
        <v>145863.89663847594</v>
      </c>
      <c r="D12" s="153">
        <f>'6-1'!D12+'6-2'!D12</f>
        <v>83480.386583707324</v>
      </c>
      <c r="E12" s="153">
        <f>'6-1'!E12+'6-2'!E12</f>
        <v>55234.430552175319</v>
      </c>
      <c r="F12" s="153">
        <f>'6-1'!F12+'6-2'!F12</f>
        <v>26508.175919680143</v>
      </c>
      <c r="G12" s="153">
        <f>'6-1'!G12+'6-2'!G12</f>
        <v>52143.295184820701</v>
      </c>
      <c r="H12" s="153">
        <f t="shared" si="0"/>
        <v>363230.18487885944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154">
        <f>'6-1'!C13+'6-2'!C13</f>
        <v>121584.56713354947</v>
      </c>
      <c r="D13" s="154">
        <f>'6-1'!D13+'6-2'!D13</f>
        <v>44290.232404403811</v>
      </c>
      <c r="E13" s="154">
        <f>'6-1'!E13+'6-2'!E13</f>
        <v>31751.645038684987</v>
      </c>
      <c r="F13" s="154">
        <f>'6-1'!F13+'6-2'!F13</f>
        <v>11276.956417821619</v>
      </c>
      <c r="G13" s="154">
        <f>'6-1'!G13+'6-2'!G13</f>
        <v>11546.339375857402</v>
      </c>
      <c r="H13" s="154">
        <f t="shared" si="0"/>
        <v>220449.74037031727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153">
        <f>'6-1'!C14+'6-2'!C14</f>
        <v>52479.203033165162</v>
      </c>
      <c r="D14" s="153">
        <f>'6-1'!D14+'6-2'!D14</f>
        <v>24417.323697644857</v>
      </c>
      <c r="E14" s="153">
        <f>'6-1'!E14+'6-2'!E14</f>
        <v>14952.893591140131</v>
      </c>
      <c r="F14" s="153">
        <f>'6-1'!F14+'6-2'!F14</f>
        <v>3335.8343901186654</v>
      </c>
      <c r="G14" s="153">
        <f>'6-1'!G14+'6-2'!G14</f>
        <v>9704.4815589155824</v>
      </c>
      <c r="H14" s="153">
        <f t="shared" si="0"/>
        <v>104889.73627098439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154">
        <f>'6-1'!C15+'6-2'!C15</f>
        <v>0</v>
      </c>
      <c r="D15" s="154">
        <f>'6-1'!D15+'6-2'!D15</f>
        <v>0</v>
      </c>
      <c r="E15" s="154">
        <f>'6-1'!E15+'6-2'!E15</f>
        <v>0</v>
      </c>
      <c r="F15" s="154">
        <f>'6-1'!F15+'6-2'!F15</f>
        <v>0</v>
      </c>
      <c r="G15" s="154">
        <f>'6-1'!G15+'6-2'!G15</f>
        <v>0</v>
      </c>
      <c r="H15" s="154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153">
        <f>'6-1'!C16+'6-2'!C16</f>
        <v>0</v>
      </c>
      <c r="D16" s="153">
        <f>'6-1'!D16+'6-2'!D16</f>
        <v>0</v>
      </c>
      <c r="E16" s="153">
        <f>'6-1'!E16+'6-2'!E16</f>
        <v>0</v>
      </c>
      <c r="F16" s="153">
        <f>'6-1'!F16+'6-2'!F16</f>
        <v>0</v>
      </c>
      <c r="G16" s="153">
        <f>'6-1'!G16+'6-2'!G16</f>
        <v>0</v>
      </c>
      <c r="H16" s="153">
        <f t="shared" si="0"/>
        <v>0</v>
      </c>
      <c r="I16" s="53" t="s">
        <v>73</v>
      </c>
      <c r="J16" s="17"/>
    </row>
    <row r="17" spans="1:13" ht="39.9" customHeight="1" x14ac:dyDescent="0.25">
      <c r="A17" s="15"/>
      <c r="B17" s="49" t="s">
        <v>62</v>
      </c>
      <c r="C17" s="154">
        <f>'6-1'!C17+'6-2'!C17</f>
        <v>0</v>
      </c>
      <c r="D17" s="154">
        <f>'6-1'!D17+'6-2'!D17</f>
        <v>0</v>
      </c>
      <c r="E17" s="154">
        <f>'6-1'!E17+'6-2'!E17</f>
        <v>0</v>
      </c>
      <c r="F17" s="154">
        <f>'6-1'!F17+'6-2'!F17</f>
        <v>0</v>
      </c>
      <c r="G17" s="154">
        <f>'6-1'!G17+'6-2'!G17</f>
        <v>0</v>
      </c>
      <c r="H17" s="154">
        <f t="shared" si="0"/>
        <v>0</v>
      </c>
      <c r="I17" s="49" t="s">
        <v>74</v>
      </c>
      <c r="J17" s="17"/>
    </row>
    <row r="18" spans="1:13" ht="39.9" customHeight="1" x14ac:dyDescent="0.25">
      <c r="A18" s="15"/>
      <c r="B18" s="53" t="s">
        <v>63</v>
      </c>
      <c r="C18" s="153">
        <f>'6-1'!C18+'6-2'!C18</f>
        <v>0</v>
      </c>
      <c r="D18" s="153">
        <f>'6-1'!D18+'6-2'!D18</f>
        <v>0</v>
      </c>
      <c r="E18" s="153">
        <f>'6-1'!E18+'6-2'!E18</f>
        <v>0</v>
      </c>
      <c r="F18" s="153">
        <f>'6-1'!F18+'6-2'!F18</f>
        <v>0</v>
      </c>
      <c r="G18" s="153">
        <f>'6-1'!G18+'6-2'!G18</f>
        <v>0</v>
      </c>
      <c r="H18" s="153">
        <f t="shared" si="0"/>
        <v>0</v>
      </c>
      <c r="I18" s="53" t="s">
        <v>76</v>
      </c>
      <c r="J18" s="17"/>
    </row>
    <row r="19" spans="1:13" ht="39.9" customHeight="1" x14ac:dyDescent="0.25">
      <c r="A19" s="15"/>
      <c r="B19" s="49" t="s">
        <v>64</v>
      </c>
      <c r="C19" s="154">
        <f>'6-1'!C19+'6-2'!C19</f>
        <v>0</v>
      </c>
      <c r="D19" s="154">
        <f>'6-1'!D19+'6-2'!D19</f>
        <v>0</v>
      </c>
      <c r="E19" s="154">
        <f>'6-1'!E19+'6-2'!E19</f>
        <v>0</v>
      </c>
      <c r="F19" s="154">
        <f>'6-1'!F19+'6-2'!F19</f>
        <v>0</v>
      </c>
      <c r="G19" s="154">
        <f>'6-1'!G19+'6-2'!G19</f>
        <v>0</v>
      </c>
      <c r="H19" s="154">
        <f t="shared" si="0"/>
        <v>0</v>
      </c>
      <c r="I19" s="49" t="s">
        <v>75</v>
      </c>
      <c r="J19" s="17"/>
    </row>
    <row r="20" spans="1:13" s="5" customFormat="1" ht="45" customHeight="1" x14ac:dyDescent="0.25">
      <c r="A20" s="31"/>
      <c r="B20" s="140" t="s">
        <v>35</v>
      </c>
      <c r="C20" s="75">
        <f>SUM(C8:C19)</f>
        <v>1018102.7915710812</v>
      </c>
      <c r="D20" s="75">
        <f t="shared" ref="D20:H20" si="1">SUM(D8:D19)</f>
        <v>420378.15155359433</v>
      </c>
      <c r="E20" s="75">
        <f t="shared" si="1"/>
        <v>292352.52317717951</v>
      </c>
      <c r="F20" s="75">
        <f t="shared" si="1"/>
        <v>84716.752814996507</v>
      </c>
      <c r="G20" s="75">
        <f t="shared" si="1"/>
        <v>159366.71538373988</v>
      </c>
      <c r="H20" s="75">
        <f t="shared" si="1"/>
        <v>1974916.9345005918</v>
      </c>
      <c r="I20" s="140" t="s">
        <v>7</v>
      </c>
      <c r="J20" s="17"/>
      <c r="K20" s="1"/>
      <c r="L20" s="1"/>
      <c r="M20" s="1"/>
    </row>
    <row r="21" spans="1:13" s="6" customFormat="1" ht="30" customHeight="1" x14ac:dyDescent="0.25">
      <c r="A21" s="33"/>
      <c r="B21" s="169" t="s">
        <v>358</v>
      </c>
      <c r="C21" s="169"/>
      <c r="D21" s="138"/>
      <c r="E21" s="33"/>
      <c r="F21" s="169" t="s">
        <v>359</v>
      </c>
      <c r="G21" s="169"/>
      <c r="H21" s="169"/>
      <c r="I21" s="169"/>
      <c r="J21" s="17"/>
      <c r="K21" s="1"/>
      <c r="L21" s="1"/>
      <c r="M21" s="1"/>
    </row>
    <row r="22" spans="1:13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E5:H5" name="نطاق1_2_1"/>
    <protectedRange sqref="B5:B20" name="نطاق1_1"/>
    <protectedRange sqref="I5:I20 B3:I4" name="نطاق1"/>
  </protectedRanges>
  <mergeCells count="8">
    <mergeCell ref="B21:C21"/>
    <mergeCell ref="F21:I21"/>
    <mergeCell ref="B3:I3"/>
    <mergeCell ref="B4:I4"/>
    <mergeCell ref="I5:I7"/>
    <mergeCell ref="B5:B7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225</v>
      </c>
      <c r="D2" s="18"/>
      <c r="E2" s="18"/>
      <c r="F2" s="18"/>
      <c r="G2" s="18"/>
      <c r="H2" s="18"/>
      <c r="I2" s="35" t="s">
        <v>226</v>
      </c>
      <c r="J2" s="18"/>
    </row>
    <row r="3" spans="1:10" s="13" customFormat="1" ht="38.25" customHeight="1" x14ac:dyDescent="0.25">
      <c r="A3" s="24"/>
      <c r="B3" s="170" t="s">
        <v>318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41.25" customHeight="1" x14ac:dyDescent="0.25">
      <c r="A4" s="26"/>
      <c r="B4" s="171" t="s">
        <v>389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153">
        <f>'7-1'!C8+'8-1'!C8</f>
        <v>168261.54771920497</v>
      </c>
      <c r="D8" s="153">
        <f>'7-1'!D8+'8-1'!D8</f>
        <v>34455.232980366425</v>
      </c>
      <c r="E8" s="153">
        <f>'7-1'!E8+'8-1'!E8</f>
        <v>27426.237542279767</v>
      </c>
      <c r="F8" s="153">
        <f>'7-1'!F8+'8-1'!F8</f>
        <v>3582.1021146964549</v>
      </c>
      <c r="G8" s="153">
        <f>'7-1'!G8+'8-1'!G8</f>
        <v>15032.877738758103</v>
      </c>
      <c r="H8" s="153">
        <f>SUM(C8:G8)</f>
        <v>248757.99809530572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154">
        <f>'7-1'!C9+'8-1'!C9</f>
        <v>142015.45064206931</v>
      </c>
      <c r="D9" s="154">
        <f>'7-1'!D9+'8-1'!D9</f>
        <v>55427.907367290827</v>
      </c>
      <c r="E9" s="154">
        <f>'7-1'!E9+'8-1'!E9</f>
        <v>32740.495479194593</v>
      </c>
      <c r="F9" s="154">
        <f>'7-1'!F9+'8-1'!F9</f>
        <v>9306.8562819817816</v>
      </c>
      <c r="G9" s="154">
        <f>'7-1'!G9+'8-1'!G9</f>
        <v>10947.537951524402</v>
      </c>
      <c r="H9" s="154">
        <f t="shared" ref="H9:H19" si="0">SUM(C9:G9)</f>
        <v>250438.24772206091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153">
        <f>'7-1'!C10+'8-1'!C10</f>
        <v>129988.38175173041</v>
      </c>
      <c r="D10" s="153">
        <f>'7-1'!D10+'8-1'!D10</f>
        <v>54620.200798496109</v>
      </c>
      <c r="E10" s="153">
        <f>'7-1'!E10+'8-1'!E10</f>
        <v>32644.379611912998</v>
      </c>
      <c r="F10" s="153">
        <f>'7-1'!F10+'8-1'!F10</f>
        <v>4996.004417831532</v>
      </c>
      <c r="G10" s="153">
        <f>'7-1'!G10+'8-1'!G10</f>
        <v>11187.748868405484</v>
      </c>
      <c r="H10" s="153">
        <f t="shared" si="0"/>
        <v>233436.71544837655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154">
        <f>'7-1'!C11+'8-1'!C11</f>
        <v>73179.06426417864</v>
      </c>
      <c r="D11" s="154">
        <f>'7-1'!D11+'8-1'!D11</f>
        <v>39739.705189522858</v>
      </c>
      <c r="E11" s="154">
        <f>'7-1'!E11+'8-1'!E11</f>
        <v>24624.869183239411</v>
      </c>
      <c r="F11" s="154">
        <f>'7-1'!F11+'8-1'!F11</f>
        <v>8024.5825025680915</v>
      </c>
      <c r="G11" s="154">
        <f>'7-1'!G11+'8-1'!G11</f>
        <v>13508.270277185931</v>
      </c>
      <c r="H11" s="154">
        <f t="shared" si="0"/>
        <v>159076.49141669492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153">
        <f>'7-1'!C12+'8-1'!C12</f>
        <v>106671.54401065348</v>
      </c>
      <c r="D12" s="153">
        <f>'7-1'!D12+'8-1'!D12</f>
        <v>55762.781692496152</v>
      </c>
      <c r="E12" s="153">
        <f>'7-1'!E12+'8-1'!E12</f>
        <v>33849.596549948445</v>
      </c>
      <c r="F12" s="153">
        <f>'7-1'!F12+'8-1'!F12</f>
        <v>14754.413516632589</v>
      </c>
      <c r="G12" s="153">
        <f>'7-1'!G12+'8-1'!G12</f>
        <v>29181.654521016506</v>
      </c>
      <c r="H12" s="153">
        <f t="shared" si="0"/>
        <v>240219.9902907472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154">
        <f>'7-1'!C13+'8-1'!C13</f>
        <v>83958.360711889705</v>
      </c>
      <c r="D13" s="154">
        <f>'7-1'!D13+'8-1'!D13</f>
        <v>27524.784675593852</v>
      </c>
      <c r="E13" s="154">
        <f>'7-1'!E13+'8-1'!E13</f>
        <v>19075.706690197687</v>
      </c>
      <c r="F13" s="154">
        <f>'7-1'!F13+'8-1'!F13</f>
        <v>5154.1982211314844</v>
      </c>
      <c r="G13" s="154">
        <f>'7-1'!G13+'8-1'!G13</f>
        <v>8814.0431474435791</v>
      </c>
      <c r="H13" s="154">
        <f t="shared" si="0"/>
        <v>144527.09344625633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153">
        <f>'7-1'!C14+'8-1'!C14</f>
        <v>39100.723123915515</v>
      </c>
      <c r="D14" s="153">
        <f>'7-1'!D14+'8-1'!D14</f>
        <v>14540.789951173956</v>
      </c>
      <c r="E14" s="153">
        <f>'7-1'!E14+'8-1'!E14</f>
        <v>10705.742261766751</v>
      </c>
      <c r="F14" s="153">
        <f>'7-1'!F14+'8-1'!F14</f>
        <v>2026.520553357891</v>
      </c>
      <c r="G14" s="153">
        <f>'7-1'!G14+'8-1'!G14</f>
        <v>5266.7570307902006</v>
      </c>
      <c r="H14" s="153">
        <f t="shared" si="0"/>
        <v>71640.532921004313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154">
        <f>'7-1'!C15+'8-1'!C15</f>
        <v>0</v>
      </c>
      <c r="D15" s="154">
        <f>'7-1'!D15+'8-1'!D15</f>
        <v>0</v>
      </c>
      <c r="E15" s="154">
        <f>'7-1'!E15+'8-1'!E15</f>
        <v>0</v>
      </c>
      <c r="F15" s="154">
        <f>'7-1'!F15+'8-1'!F15</f>
        <v>0</v>
      </c>
      <c r="G15" s="154">
        <f>'7-1'!G15+'8-1'!G15</f>
        <v>0</v>
      </c>
      <c r="H15" s="154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153">
        <f>'7-1'!C16+'8-1'!C16</f>
        <v>0</v>
      </c>
      <c r="D16" s="153">
        <f>'7-1'!D16+'8-1'!D16</f>
        <v>0</v>
      </c>
      <c r="E16" s="153">
        <f>'7-1'!E16+'8-1'!E16</f>
        <v>0</v>
      </c>
      <c r="F16" s="153">
        <f>'7-1'!F16+'8-1'!F16</f>
        <v>0</v>
      </c>
      <c r="G16" s="153">
        <f>'7-1'!G16+'8-1'!G16</f>
        <v>0</v>
      </c>
      <c r="H16" s="153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154">
        <f>'7-1'!C17+'8-1'!C17</f>
        <v>0</v>
      </c>
      <c r="D17" s="154">
        <f>'7-1'!D17+'8-1'!D17</f>
        <v>0</v>
      </c>
      <c r="E17" s="154">
        <f>'7-1'!E17+'8-1'!E17</f>
        <v>0</v>
      </c>
      <c r="F17" s="154">
        <f>'7-1'!F17+'8-1'!F17</f>
        <v>0</v>
      </c>
      <c r="G17" s="154">
        <f>'7-1'!G17+'8-1'!G17</f>
        <v>0</v>
      </c>
      <c r="H17" s="154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153">
        <f>'7-1'!C18+'8-1'!C18</f>
        <v>0</v>
      </c>
      <c r="D18" s="153">
        <f>'7-1'!D18+'8-1'!D18</f>
        <v>0</v>
      </c>
      <c r="E18" s="153">
        <f>'7-1'!E18+'8-1'!E18</f>
        <v>0</v>
      </c>
      <c r="F18" s="153">
        <f>'7-1'!F18+'8-1'!F18</f>
        <v>0</v>
      </c>
      <c r="G18" s="153">
        <f>'7-1'!G18+'8-1'!G18</f>
        <v>0</v>
      </c>
      <c r="H18" s="153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154">
        <f>'7-1'!C19+'8-1'!C19</f>
        <v>0</v>
      </c>
      <c r="D19" s="154">
        <f>'7-1'!D19+'8-1'!D19</f>
        <v>0</v>
      </c>
      <c r="E19" s="154">
        <f>'7-1'!E19+'8-1'!E19</f>
        <v>0</v>
      </c>
      <c r="F19" s="154">
        <f>'7-1'!F19+'8-1'!F19</f>
        <v>0</v>
      </c>
      <c r="G19" s="154">
        <f>'7-1'!G19+'8-1'!G19</f>
        <v>0</v>
      </c>
      <c r="H19" s="154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>SUM(C8:C19)</f>
        <v>743175.07222364191</v>
      </c>
      <c r="D20" s="75">
        <f t="shared" ref="D20:H20" si="1">SUM(D8:D19)</f>
        <v>282071.40265494015</v>
      </c>
      <c r="E20" s="75">
        <f t="shared" si="1"/>
        <v>181067.02731853965</v>
      </c>
      <c r="F20" s="75">
        <f t="shared" si="1"/>
        <v>47844.677608199825</v>
      </c>
      <c r="G20" s="75">
        <f t="shared" si="1"/>
        <v>93938.88953512421</v>
      </c>
      <c r="H20" s="75">
        <f t="shared" si="1"/>
        <v>1348097.069340446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2"/>
    <protectedRange sqref="I5:I20" name="نطاق1_3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227</v>
      </c>
      <c r="D2" s="18"/>
      <c r="E2" s="18"/>
      <c r="F2" s="18"/>
      <c r="G2" s="18"/>
      <c r="H2" s="18"/>
      <c r="I2" s="35" t="s">
        <v>228</v>
      </c>
      <c r="J2" s="18"/>
    </row>
    <row r="3" spans="1:10" s="13" customFormat="1" ht="38.25" customHeight="1" x14ac:dyDescent="0.25">
      <c r="A3" s="24"/>
      <c r="B3" s="170" t="s">
        <v>390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3" customHeight="1" x14ac:dyDescent="0.25">
      <c r="A4" s="26"/>
      <c r="B4" s="171" t="s">
        <v>391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153">
        <f>'7-2'!C8+'8-2'!C8</f>
        <v>72260.942629325087</v>
      </c>
      <c r="D8" s="153">
        <f>'7-2'!D8+'8-2'!D8</f>
        <v>20292.08909154619</v>
      </c>
      <c r="E8" s="153">
        <f>'7-2'!E8+'8-2'!E8</f>
        <v>15793.817997879269</v>
      </c>
      <c r="F8" s="153">
        <f>'7-2'!F8+'8-2'!F8</f>
        <v>3268.1552440942455</v>
      </c>
      <c r="G8" s="153">
        <f>'7-2'!G8+'8-2'!G8</f>
        <v>8022.3683204022072</v>
      </c>
      <c r="H8" s="153">
        <f>SUM(C8:G8)</f>
        <v>119637.373283247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154">
        <f>'7-2'!C9+'8-2'!C9</f>
        <v>50506.704855310265</v>
      </c>
      <c r="D9" s="154">
        <f>'7-2'!D9+'8-2'!D9</f>
        <v>27425.914709666315</v>
      </c>
      <c r="E9" s="154">
        <f>'7-2'!E9+'8-2'!E9</f>
        <v>25013.628174736092</v>
      </c>
      <c r="F9" s="154">
        <f>'7-2'!F9+'8-2'!F9</f>
        <v>4451.4581316001468</v>
      </c>
      <c r="G9" s="154">
        <f>'7-2'!G9+'8-2'!G9</f>
        <v>6007.6200963718356</v>
      </c>
      <c r="H9" s="154">
        <f t="shared" ref="H9:H19" si="0">SUM(C9:G9)</f>
        <v>113405.32596768464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153">
        <f>'7-2'!C10+'8-2'!C10</f>
        <v>40545.655242152032</v>
      </c>
      <c r="D10" s="153">
        <f>'7-2'!D10+'8-2'!D10</f>
        <v>19771.807732566078</v>
      </c>
      <c r="E10" s="153">
        <f>'7-2'!E10+'8-2'!E10</f>
        <v>17633.323366052042</v>
      </c>
      <c r="F10" s="153">
        <f>'7-2'!F10+'8-2'!F10</f>
        <v>4667.4507041965699</v>
      </c>
      <c r="G10" s="153">
        <f>'7-2'!G10+'8-2'!G10</f>
        <v>11901.858378910658</v>
      </c>
      <c r="H10" s="153">
        <f t="shared" si="0"/>
        <v>94520.095423877385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154">
        <f>'7-2'!C11+'8-2'!C11</f>
        <v>21417.377661919949</v>
      </c>
      <c r="D11" s="154">
        <f>'7-2'!D11+'8-2'!D11</f>
        <v>16457.35099838359</v>
      </c>
      <c r="E11" s="154">
        <f>'7-2'!E11+'8-2'!E11</f>
        <v>14536.802639884925</v>
      </c>
      <c r="F11" s="154">
        <f>'7-2'!F11+'8-2'!F11</f>
        <v>5299.1766904072574</v>
      </c>
      <c r="G11" s="154">
        <f>'7-2'!G11+'8-2'!G11</f>
        <v>9364.3176325875938</v>
      </c>
      <c r="H11" s="154">
        <f t="shared" si="0"/>
        <v>67075.025623183319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153">
        <f>'7-2'!C12+'8-2'!C12</f>
        <v>39192.35262782246</v>
      </c>
      <c r="D12" s="153">
        <f>'7-2'!D12+'8-2'!D12</f>
        <v>27717.604891211173</v>
      </c>
      <c r="E12" s="153">
        <f>'7-2'!E12+'8-2'!E12</f>
        <v>21384.834002226875</v>
      </c>
      <c r="F12" s="153">
        <f>'7-2'!F12+'8-2'!F12</f>
        <v>11753.762403047556</v>
      </c>
      <c r="G12" s="153">
        <f>'7-2'!G12+'8-2'!G12</f>
        <v>22961.640663804199</v>
      </c>
      <c r="H12" s="153">
        <f t="shared" si="0"/>
        <v>123010.19458811227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154">
        <f>'7-2'!C13+'8-2'!C13</f>
        <v>37626.206421659765</v>
      </c>
      <c r="D13" s="154">
        <f>'7-2'!D13+'8-2'!D13</f>
        <v>16765.447728809959</v>
      </c>
      <c r="E13" s="154">
        <f>'7-2'!E13+'8-2'!E13</f>
        <v>12675.9383484873</v>
      </c>
      <c r="F13" s="154">
        <f>'7-2'!F13+'8-2'!F13</f>
        <v>6122.7581966901344</v>
      </c>
      <c r="G13" s="154">
        <f>'7-2'!G13+'8-2'!G13</f>
        <v>2732.2962284138239</v>
      </c>
      <c r="H13" s="154">
        <f t="shared" si="0"/>
        <v>75922.646924060973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153">
        <f>'7-2'!C14+'8-2'!C14</f>
        <v>13378.479909249647</v>
      </c>
      <c r="D14" s="153">
        <f>'7-2'!D14+'8-2'!D14</f>
        <v>9876.533746470901</v>
      </c>
      <c r="E14" s="153">
        <f>'7-2'!E14+'8-2'!E14</f>
        <v>4247.1513293733797</v>
      </c>
      <c r="F14" s="153">
        <f>'7-2'!F14+'8-2'!F14</f>
        <v>1309.3138367607744</v>
      </c>
      <c r="G14" s="153">
        <f>'7-2'!G14+'8-2'!G14</f>
        <v>4437.7245281253818</v>
      </c>
      <c r="H14" s="153">
        <f t="shared" si="0"/>
        <v>33249.203349980089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154">
        <f>'7-2'!C15+'8-2'!C15</f>
        <v>0</v>
      </c>
      <c r="D15" s="154">
        <f>'7-2'!D15+'8-2'!D15</f>
        <v>0</v>
      </c>
      <c r="E15" s="154">
        <f>'7-2'!E15+'8-2'!E15</f>
        <v>0</v>
      </c>
      <c r="F15" s="154">
        <f>'7-2'!F15+'8-2'!F15</f>
        <v>0</v>
      </c>
      <c r="G15" s="154">
        <f>'7-2'!G15+'8-2'!G15</f>
        <v>0</v>
      </c>
      <c r="H15" s="154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153">
        <f>'7-2'!C16+'8-2'!C16</f>
        <v>0</v>
      </c>
      <c r="D16" s="153">
        <f>'7-2'!D16+'8-2'!D16</f>
        <v>0</v>
      </c>
      <c r="E16" s="153">
        <f>'7-2'!E16+'8-2'!E16</f>
        <v>0</v>
      </c>
      <c r="F16" s="153">
        <f>'7-2'!F16+'8-2'!F16</f>
        <v>0</v>
      </c>
      <c r="G16" s="153">
        <f>'7-2'!G16+'8-2'!G16</f>
        <v>0</v>
      </c>
      <c r="H16" s="153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154">
        <f>'7-2'!C17+'8-2'!C17</f>
        <v>0</v>
      </c>
      <c r="D17" s="154">
        <f>'7-2'!D17+'8-2'!D17</f>
        <v>0</v>
      </c>
      <c r="E17" s="154">
        <f>'7-2'!E17+'8-2'!E17</f>
        <v>0</v>
      </c>
      <c r="F17" s="154">
        <f>'7-2'!F17+'8-2'!F17</f>
        <v>0</v>
      </c>
      <c r="G17" s="154">
        <f>'7-2'!G17+'8-2'!G17</f>
        <v>0</v>
      </c>
      <c r="H17" s="154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153">
        <f>'7-2'!C18+'8-2'!C18</f>
        <v>0</v>
      </c>
      <c r="D18" s="153">
        <f>'7-2'!D18+'8-2'!D18</f>
        <v>0</v>
      </c>
      <c r="E18" s="153">
        <f>'7-2'!E18+'8-2'!E18</f>
        <v>0</v>
      </c>
      <c r="F18" s="153">
        <f>'7-2'!F18+'8-2'!F18</f>
        <v>0</v>
      </c>
      <c r="G18" s="153">
        <f>'7-2'!G18+'8-2'!G18</f>
        <v>0</v>
      </c>
      <c r="H18" s="153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154">
        <f>'7-2'!C19+'8-2'!C19</f>
        <v>0</v>
      </c>
      <c r="D19" s="154">
        <f>'7-2'!D19+'8-2'!D19</f>
        <v>0</v>
      </c>
      <c r="E19" s="154">
        <f>'7-2'!E19+'8-2'!E19</f>
        <v>0</v>
      </c>
      <c r="F19" s="154">
        <f>'7-2'!F19+'8-2'!F19</f>
        <v>0</v>
      </c>
      <c r="G19" s="154">
        <f>'7-2'!G19+'8-2'!G19</f>
        <v>0</v>
      </c>
      <c r="H19" s="154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>SUM(C8:C19)</f>
        <v>274927.71934743924</v>
      </c>
      <c r="D20" s="75">
        <f t="shared" ref="D20:H20" si="1">SUM(D8:D19)</f>
        <v>138306.74889865422</v>
      </c>
      <c r="E20" s="75">
        <f t="shared" si="1"/>
        <v>111285.49585863989</v>
      </c>
      <c r="F20" s="75">
        <f t="shared" si="1"/>
        <v>36872.075206796682</v>
      </c>
      <c r="G20" s="75">
        <f t="shared" si="1"/>
        <v>65427.825848615699</v>
      </c>
      <c r="H20" s="75">
        <f t="shared" si="1"/>
        <v>626819.86516014568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229</v>
      </c>
      <c r="D2" s="18"/>
      <c r="E2" s="18"/>
      <c r="F2" s="18"/>
      <c r="G2" s="18"/>
      <c r="H2" s="18"/>
      <c r="I2" s="35" t="s">
        <v>230</v>
      </c>
      <c r="J2" s="18"/>
    </row>
    <row r="3" spans="1:10" s="13" customFormat="1" ht="38.25" customHeight="1" x14ac:dyDescent="0.25">
      <c r="A3" s="24"/>
      <c r="B3" s="170" t="s">
        <v>296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5.25" customHeight="1" x14ac:dyDescent="0.25">
      <c r="A4" s="26"/>
      <c r="B4" s="171" t="s">
        <v>394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153">
        <f>'7-1'!C8+'7-2'!C8</f>
        <v>88029.189758293884</v>
      </c>
      <c r="D8" s="153">
        <f>'7-1'!D8+'7-2'!D8</f>
        <v>27425.480792943748</v>
      </c>
      <c r="E8" s="153">
        <f>'7-1'!E8+'7-2'!E8</f>
        <v>24783.318740099567</v>
      </c>
      <c r="F8" s="153">
        <f>'7-1'!F8+'7-2'!F8</f>
        <v>1117.3190239194134</v>
      </c>
      <c r="G8" s="153">
        <f>'7-1'!G8+'7-2'!G8</f>
        <v>9931.4575376602952</v>
      </c>
      <c r="H8" s="153">
        <f>SUM(C8:G8)</f>
        <v>151286.7658529169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154">
        <f>'7-1'!C9+'7-2'!C9</f>
        <v>55372.552071930884</v>
      </c>
      <c r="D9" s="154">
        <f>'7-1'!D9+'7-2'!D9</f>
        <v>41266.825221752064</v>
      </c>
      <c r="E9" s="154">
        <f>'7-1'!E9+'7-2'!E9</f>
        <v>25443.642095627478</v>
      </c>
      <c r="F9" s="154">
        <f>'7-1'!F9+'7-2'!F9</f>
        <v>6378.5735310050895</v>
      </c>
      <c r="G9" s="154">
        <f>'7-1'!G9+'7-2'!G9</f>
        <v>9580.8534934757699</v>
      </c>
      <c r="H9" s="154">
        <f t="shared" ref="H9:H19" si="0">SUM(C9:G9)</f>
        <v>138042.4464137913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153">
        <f>'7-1'!C10+'7-2'!C10</f>
        <v>44473.754971855757</v>
      </c>
      <c r="D10" s="153">
        <f>'7-1'!D10+'7-2'!D10</f>
        <v>25466.760774201644</v>
      </c>
      <c r="E10" s="153">
        <f>'7-1'!E10+'7-2'!E10</f>
        <v>16385.701890770546</v>
      </c>
      <c r="F10" s="153">
        <f>'7-1'!F10+'7-2'!F10</f>
        <v>4987.2971148469605</v>
      </c>
      <c r="G10" s="153">
        <f>'7-1'!G10+'7-2'!G10</f>
        <v>15460.410339869988</v>
      </c>
      <c r="H10" s="153">
        <f t="shared" si="0"/>
        <v>106773.92509154489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154">
        <f>'7-1'!C11+'7-2'!C11</f>
        <v>25774.61082046559</v>
      </c>
      <c r="D11" s="154">
        <f>'7-1'!D11+'7-2'!D11</f>
        <v>18699.825073280521</v>
      </c>
      <c r="E11" s="154">
        <f>'7-1'!E11+'7-2'!E11</f>
        <v>23980.626742823188</v>
      </c>
      <c r="F11" s="154">
        <f>'7-1'!F11+'7-2'!F11</f>
        <v>8311.3396132398339</v>
      </c>
      <c r="G11" s="154">
        <f>'7-1'!G11+'7-2'!G11</f>
        <v>10758.151882687442</v>
      </c>
      <c r="H11" s="154">
        <f t="shared" si="0"/>
        <v>87524.55413249656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153">
        <f>'7-1'!C12+'7-2'!C12</f>
        <v>38848.735130258101</v>
      </c>
      <c r="D12" s="153">
        <f>'7-1'!D12+'7-2'!D12</f>
        <v>31067.7090846957</v>
      </c>
      <c r="E12" s="153">
        <f>'7-1'!E12+'7-2'!E12</f>
        <v>19567.426656863787</v>
      </c>
      <c r="F12" s="153">
        <f>'7-1'!F12+'7-2'!F12</f>
        <v>11584.230317505757</v>
      </c>
      <c r="G12" s="153">
        <f>'7-1'!G12+'7-2'!G12</f>
        <v>37926.440975663267</v>
      </c>
      <c r="H12" s="153">
        <f t="shared" si="0"/>
        <v>138994.5421649866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154">
        <f>'7-1'!C13+'7-2'!C13</f>
        <v>34539.130277750519</v>
      </c>
      <c r="D13" s="154">
        <f>'7-1'!D13+'7-2'!D13</f>
        <v>22948.097828156373</v>
      </c>
      <c r="E13" s="154">
        <f>'7-1'!E13+'7-2'!E13</f>
        <v>18578.535207255758</v>
      </c>
      <c r="F13" s="154">
        <f>'7-1'!F13+'7-2'!F13</f>
        <v>8206.1402089312596</v>
      </c>
      <c r="G13" s="154">
        <f>'7-1'!G13+'7-2'!G13</f>
        <v>5138.5745978729647</v>
      </c>
      <c r="H13" s="154">
        <f t="shared" si="0"/>
        <v>89410.47811996688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153">
        <f>'7-1'!C14+'7-2'!C14</f>
        <v>13179.813381844295</v>
      </c>
      <c r="D14" s="153">
        <f>'7-1'!D14+'7-2'!D14</f>
        <v>12049.271379367578</v>
      </c>
      <c r="E14" s="153">
        <f>'7-1'!E14+'7-2'!E14</f>
        <v>3530.4767605792076</v>
      </c>
      <c r="F14" s="153">
        <f>'7-1'!F14+'7-2'!F14</f>
        <v>1528.2820111662345</v>
      </c>
      <c r="G14" s="153">
        <f>'7-1'!G14+'7-2'!G14</f>
        <v>5945.8864263220657</v>
      </c>
      <c r="H14" s="153">
        <f t="shared" si="0"/>
        <v>36233.729959279379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154">
        <f>'7-1'!C15+'7-2'!C15</f>
        <v>0</v>
      </c>
      <c r="D15" s="154">
        <f>'7-1'!D15+'7-2'!D15</f>
        <v>0</v>
      </c>
      <c r="E15" s="154">
        <f>'7-1'!E15+'7-2'!E15</f>
        <v>0</v>
      </c>
      <c r="F15" s="154">
        <f>'7-1'!F15+'7-2'!F15</f>
        <v>0</v>
      </c>
      <c r="G15" s="154">
        <f>'7-1'!G15+'7-2'!G15</f>
        <v>0</v>
      </c>
      <c r="H15" s="154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153">
        <f>'7-1'!C16+'7-2'!C16</f>
        <v>0</v>
      </c>
      <c r="D16" s="153">
        <f>'7-1'!D16+'7-2'!D16</f>
        <v>0</v>
      </c>
      <c r="E16" s="153">
        <f>'7-1'!E16+'7-2'!E16</f>
        <v>0</v>
      </c>
      <c r="F16" s="153">
        <f>'7-1'!F16+'7-2'!F16</f>
        <v>0</v>
      </c>
      <c r="G16" s="153">
        <f>'7-1'!G16+'7-2'!G16</f>
        <v>0</v>
      </c>
      <c r="H16" s="153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154">
        <f>'7-1'!C17+'7-2'!C17</f>
        <v>0</v>
      </c>
      <c r="D17" s="154">
        <f>'7-1'!D17+'7-2'!D17</f>
        <v>0</v>
      </c>
      <c r="E17" s="154">
        <f>'7-1'!E17+'7-2'!E17</f>
        <v>0</v>
      </c>
      <c r="F17" s="154">
        <f>'7-1'!F17+'7-2'!F17</f>
        <v>0</v>
      </c>
      <c r="G17" s="154">
        <f>'7-1'!G17+'7-2'!G17</f>
        <v>0</v>
      </c>
      <c r="H17" s="154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153">
        <f>'7-1'!C18+'7-2'!C18</f>
        <v>0</v>
      </c>
      <c r="D18" s="153">
        <f>'7-1'!D18+'7-2'!D18</f>
        <v>0</v>
      </c>
      <c r="E18" s="153">
        <f>'7-1'!E18+'7-2'!E18</f>
        <v>0</v>
      </c>
      <c r="F18" s="153">
        <f>'7-1'!F18+'7-2'!F18</f>
        <v>0</v>
      </c>
      <c r="G18" s="153">
        <f>'7-1'!G18+'7-2'!G18</f>
        <v>0</v>
      </c>
      <c r="H18" s="153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154">
        <f>'7-1'!C19+'7-2'!C19</f>
        <v>0</v>
      </c>
      <c r="D19" s="154">
        <f>'7-1'!D19+'7-2'!D19</f>
        <v>0</v>
      </c>
      <c r="E19" s="154">
        <f>'7-1'!E19+'7-2'!E19</f>
        <v>0</v>
      </c>
      <c r="F19" s="154">
        <f>'7-1'!F19+'7-2'!F19</f>
        <v>0</v>
      </c>
      <c r="G19" s="154">
        <f>'7-1'!G19+'7-2'!G19</f>
        <v>0</v>
      </c>
      <c r="H19" s="154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>SUM(C8:C19)</f>
        <v>300217.78641239903</v>
      </c>
      <c r="D20" s="75">
        <f t="shared" ref="D20:H20" si="1">SUM(D8:D19)</f>
        <v>178923.9701543976</v>
      </c>
      <c r="E20" s="75">
        <f t="shared" si="1"/>
        <v>132269.72809401955</v>
      </c>
      <c r="F20" s="75">
        <f t="shared" si="1"/>
        <v>42113.181820614547</v>
      </c>
      <c r="G20" s="75">
        <f t="shared" si="1"/>
        <v>94741.775253551794</v>
      </c>
      <c r="H20" s="75">
        <f t="shared" si="1"/>
        <v>748266.44173498265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231</v>
      </c>
      <c r="D2" s="18"/>
      <c r="E2" s="18"/>
      <c r="F2" s="18"/>
      <c r="G2" s="18"/>
      <c r="H2" s="18"/>
      <c r="I2" s="35" t="s">
        <v>232</v>
      </c>
      <c r="J2" s="18"/>
    </row>
    <row r="3" spans="1:10" s="13" customFormat="1" ht="38.25" customHeight="1" x14ac:dyDescent="0.25">
      <c r="A3" s="24"/>
      <c r="B3" s="170" t="s">
        <v>297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51.75" customHeight="1" x14ac:dyDescent="0.25">
      <c r="A4" s="26"/>
      <c r="B4" s="171" t="s">
        <v>395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74">
        <v>48142.584558283459</v>
      </c>
      <c r="D8" s="74">
        <v>14933.30527363968</v>
      </c>
      <c r="E8" s="74">
        <v>13370.671011881983</v>
      </c>
      <c r="F8" s="74">
        <v>294.18604593205589</v>
      </c>
      <c r="G8" s="74">
        <v>5737.4658900915229</v>
      </c>
      <c r="H8" s="74">
        <f t="shared" ref="H8:H19" si="0">SUM(C8:G8)</f>
        <v>82478.212779828697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72">
        <v>30384.851131066785</v>
      </c>
      <c r="D9" s="72">
        <v>23833.082616755128</v>
      </c>
      <c r="E9" s="72">
        <v>14043.14521269439</v>
      </c>
      <c r="F9" s="72">
        <v>2743.9555556281925</v>
      </c>
      <c r="G9" s="72">
        <v>4820.0009895046323</v>
      </c>
      <c r="H9" s="72">
        <f t="shared" si="0"/>
        <v>75825.035505649139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74">
        <v>29316.939345699688</v>
      </c>
      <c r="D10" s="74">
        <v>16728.873859715586</v>
      </c>
      <c r="E10" s="74">
        <v>10308.973365953743</v>
      </c>
      <c r="F10" s="74">
        <v>2008.1017240806023</v>
      </c>
      <c r="G10" s="74">
        <v>6969.7463321949363</v>
      </c>
      <c r="H10" s="74">
        <f t="shared" si="0"/>
        <v>65332.634627644555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72">
        <v>14543.554471807996</v>
      </c>
      <c r="D11" s="72">
        <v>10617.615161003801</v>
      </c>
      <c r="E11" s="72">
        <v>13856.806433112079</v>
      </c>
      <c r="F11" s="72">
        <v>3890.1304278317311</v>
      </c>
      <c r="G11" s="72">
        <v>5797.5648443173814</v>
      </c>
      <c r="H11" s="72">
        <f t="shared" si="0"/>
        <v>48705.671338072993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74">
        <v>22670.977015744407</v>
      </c>
      <c r="D12" s="74">
        <v>18875.84437020139</v>
      </c>
      <c r="E12" s="74">
        <v>9373.8553630333117</v>
      </c>
      <c r="F12" s="74">
        <v>6311.6159586163121</v>
      </c>
      <c r="G12" s="74">
        <v>18990.00900752001</v>
      </c>
      <c r="H12" s="74">
        <f t="shared" si="0"/>
        <v>76222.301715115434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72">
        <v>19272.036591115051</v>
      </c>
      <c r="D13" s="72">
        <v>11241.23023318304</v>
      </c>
      <c r="E13" s="72">
        <v>9788.1956955437636</v>
      </c>
      <c r="F13" s="72">
        <v>4026.7128339020901</v>
      </c>
      <c r="G13" s="72">
        <v>2969.7205659074116</v>
      </c>
      <c r="H13" s="72">
        <f t="shared" si="0"/>
        <v>47297.895919651353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74">
        <v>8068.7726244780042</v>
      </c>
      <c r="D14" s="74">
        <v>5857.4734262081829</v>
      </c>
      <c r="E14" s="74">
        <v>1885.7016597620716</v>
      </c>
      <c r="F14" s="74">
        <v>1021.3430946829596</v>
      </c>
      <c r="G14" s="74">
        <v>3345.8128133788896</v>
      </c>
      <c r="H14" s="74">
        <f t="shared" si="0"/>
        <v>20179.103618510107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 t="shared" ref="C20:H20" si="1">SUM(C8:C19)</f>
        <v>172399.7157381954</v>
      </c>
      <c r="D20" s="75">
        <f t="shared" si="1"/>
        <v>102087.42494070681</v>
      </c>
      <c r="E20" s="75">
        <f t="shared" si="1"/>
        <v>72627.348741981346</v>
      </c>
      <c r="F20" s="75">
        <f t="shared" si="1"/>
        <v>20296.045640673947</v>
      </c>
      <c r="G20" s="75">
        <f t="shared" si="1"/>
        <v>48630.320442914781</v>
      </c>
      <c r="H20" s="75">
        <f t="shared" si="1"/>
        <v>416040.85550447233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2"/>
  <sheetViews>
    <sheetView rightToLeft="1" view="pageBreakPreview" zoomScale="55" zoomScaleNormal="50" zoomScaleSheetLayoutView="55" zoomScalePageLayoutView="70" workbookViewId="0">
      <selection activeCell="L15" sqref="L15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233</v>
      </c>
      <c r="D2" s="18"/>
      <c r="E2" s="18"/>
      <c r="F2" s="18"/>
      <c r="G2" s="18"/>
      <c r="H2" s="18"/>
      <c r="I2" s="35" t="s">
        <v>234</v>
      </c>
      <c r="J2" s="18"/>
    </row>
    <row r="3" spans="1:10" s="13" customFormat="1" ht="38.25" customHeight="1" x14ac:dyDescent="0.25">
      <c r="A3" s="24"/>
      <c r="B3" s="170" t="s">
        <v>289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4.5" customHeight="1" x14ac:dyDescent="0.25">
      <c r="A4" s="26"/>
      <c r="B4" s="171" t="s">
        <v>396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74">
        <v>39886.605200010432</v>
      </c>
      <c r="D8" s="74">
        <v>12492.175519304068</v>
      </c>
      <c r="E8" s="74">
        <v>11412.647728217582</v>
      </c>
      <c r="F8" s="74">
        <v>823.13297798735755</v>
      </c>
      <c r="G8" s="74">
        <v>4193.9916475687733</v>
      </c>
      <c r="H8" s="74">
        <f t="shared" ref="H8:H19" si="0">SUM(C8:G8)</f>
        <v>68808.553073088216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72">
        <v>24987.700940864095</v>
      </c>
      <c r="D9" s="72">
        <v>17433.742604996936</v>
      </c>
      <c r="E9" s="72">
        <v>11400.496882933088</v>
      </c>
      <c r="F9" s="72">
        <v>3634.617975376897</v>
      </c>
      <c r="G9" s="72">
        <v>4760.8525039711385</v>
      </c>
      <c r="H9" s="72">
        <f t="shared" si="0"/>
        <v>62217.410908142156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74">
        <v>15156.815626156073</v>
      </c>
      <c r="D10" s="74">
        <v>8737.8869144860582</v>
      </c>
      <c r="E10" s="74">
        <v>6076.7285248168027</v>
      </c>
      <c r="F10" s="74">
        <v>2979.1953907663587</v>
      </c>
      <c r="G10" s="74">
        <v>8490.6640076750518</v>
      </c>
      <c r="H10" s="74">
        <f t="shared" si="0"/>
        <v>41441.290463900339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72">
        <v>11231.056348657592</v>
      </c>
      <c r="D11" s="72">
        <v>8082.2099122767195</v>
      </c>
      <c r="E11" s="72">
        <v>10123.820309711109</v>
      </c>
      <c r="F11" s="72">
        <v>4421.2091854081018</v>
      </c>
      <c r="G11" s="72">
        <v>4960.5870383700594</v>
      </c>
      <c r="H11" s="72">
        <f t="shared" si="0"/>
        <v>38818.882794423582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74">
        <v>16177.758114513692</v>
      </c>
      <c r="D12" s="74">
        <v>12191.864714494308</v>
      </c>
      <c r="E12" s="74">
        <v>10193.571293830475</v>
      </c>
      <c r="F12" s="74">
        <v>5272.6143588894447</v>
      </c>
      <c r="G12" s="74">
        <v>18936.431968143253</v>
      </c>
      <c r="H12" s="74">
        <f t="shared" si="0"/>
        <v>62772.240449871169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72">
        <v>15267.093686635468</v>
      </c>
      <c r="D13" s="72">
        <v>11706.867594973332</v>
      </c>
      <c r="E13" s="72">
        <v>8790.3395117119944</v>
      </c>
      <c r="F13" s="72">
        <v>4179.4273750291695</v>
      </c>
      <c r="G13" s="72">
        <v>2168.8540319655526</v>
      </c>
      <c r="H13" s="72">
        <f t="shared" si="0"/>
        <v>42112.582200315512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74">
        <v>5111.0407573662915</v>
      </c>
      <c r="D14" s="74">
        <v>6191.7979531593946</v>
      </c>
      <c r="E14" s="74">
        <v>1644.7751008171363</v>
      </c>
      <c r="F14" s="74">
        <v>506.93891648327497</v>
      </c>
      <c r="G14" s="74">
        <v>2600.0736129431762</v>
      </c>
      <c r="H14" s="74">
        <f t="shared" si="0"/>
        <v>16054.626340769275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 t="shared" ref="C20:H20" si="1">SUM(C8:C19)</f>
        <v>127818.07067420364</v>
      </c>
      <c r="D20" s="75">
        <f t="shared" si="1"/>
        <v>76836.545213690813</v>
      </c>
      <c r="E20" s="75">
        <f t="shared" si="1"/>
        <v>59642.379352038188</v>
      </c>
      <c r="F20" s="75">
        <f t="shared" si="1"/>
        <v>21817.136179940604</v>
      </c>
      <c r="G20" s="75">
        <f t="shared" si="1"/>
        <v>46111.454810637006</v>
      </c>
      <c r="H20" s="75">
        <f t="shared" si="1"/>
        <v>332225.58623051026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2"/>
  <sheetViews>
    <sheetView rightToLeft="1" view="pageBreakPreview" topLeftCell="A2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235</v>
      </c>
      <c r="D2" s="18"/>
      <c r="E2" s="18"/>
      <c r="F2" s="18"/>
      <c r="G2" s="18"/>
      <c r="H2" s="18"/>
      <c r="I2" s="35" t="s">
        <v>236</v>
      </c>
      <c r="J2" s="18"/>
    </row>
    <row r="3" spans="1:10" s="13" customFormat="1" ht="38.25" customHeight="1" x14ac:dyDescent="0.25">
      <c r="A3" s="24"/>
      <c r="B3" s="170" t="s">
        <v>298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4.5" customHeight="1" x14ac:dyDescent="0.25">
      <c r="A4" s="26"/>
      <c r="B4" s="171" t="s">
        <v>398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153">
        <f>'8-1'!C8+'8-2'!C8</f>
        <v>152493.30059023615</v>
      </c>
      <c r="D8" s="153">
        <f>'8-1'!D8+'8-2'!D8</f>
        <v>27321.84127896887</v>
      </c>
      <c r="E8" s="153">
        <f>'8-1'!E8+'8-2'!E8</f>
        <v>18436.736800059472</v>
      </c>
      <c r="F8" s="153">
        <f>'8-1'!F8+'8-2'!F8</f>
        <v>5732.9383348712872</v>
      </c>
      <c r="G8" s="153">
        <f>'8-1'!G8+'8-2'!G8</f>
        <v>13123.788521500013</v>
      </c>
      <c r="H8" s="153">
        <f>SUM(C8:G8)</f>
        <v>217108.60552563579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154">
        <f>'8-1'!C9+'8-2'!C9</f>
        <v>137149.6034254487</v>
      </c>
      <c r="D9" s="154">
        <f>'8-1'!D9+'8-2'!D9</f>
        <v>41586.996855205078</v>
      </c>
      <c r="E9" s="154">
        <f>'8-1'!E9+'8-2'!E9</f>
        <v>32310.48155830321</v>
      </c>
      <c r="F9" s="154">
        <f>'8-1'!F9+'8-2'!F9</f>
        <v>7379.7408825768398</v>
      </c>
      <c r="G9" s="154">
        <f>'8-1'!G9+'8-2'!G9</f>
        <v>7374.304554420467</v>
      </c>
      <c r="H9" s="154">
        <f t="shared" ref="H9:H19" si="0">SUM(C9:G9)</f>
        <v>225801.12727595429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153">
        <f>'8-1'!C10+'8-2'!C10</f>
        <v>126060.28202202667</v>
      </c>
      <c r="D10" s="153">
        <f>'8-1'!D10+'8-2'!D10</f>
        <v>48925.247756860539</v>
      </c>
      <c r="E10" s="153">
        <f>'8-1'!E10+'8-2'!E10</f>
        <v>33892.001087194491</v>
      </c>
      <c r="F10" s="153">
        <f>'8-1'!F10+'8-2'!F10</f>
        <v>4676.1580071811413</v>
      </c>
      <c r="G10" s="153">
        <f>'8-1'!G10+'8-2'!G10</f>
        <v>7629.196907446154</v>
      </c>
      <c r="H10" s="153">
        <f t="shared" si="0"/>
        <v>221182.88578070901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154">
        <f>'8-1'!C11+'8-2'!C11</f>
        <v>68821.831105632999</v>
      </c>
      <c r="D11" s="154">
        <f>'8-1'!D11+'8-2'!D11</f>
        <v>37497.231114625924</v>
      </c>
      <c r="E11" s="154">
        <f>'8-1'!E11+'8-2'!E11</f>
        <v>15181.04508030115</v>
      </c>
      <c r="F11" s="154">
        <f>'8-1'!F11+'8-2'!F11</f>
        <v>5012.4195797355151</v>
      </c>
      <c r="G11" s="154">
        <f>'8-1'!G11+'8-2'!G11</f>
        <v>12114.436027086083</v>
      </c>
      <c r="H11" s="154">
        <f t="shared" si="0"/>
        <v>138626.96290738168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153">
        <f>'8-1'!C12+'8-2'!C12</f>
        <v>107015.16150821785</v>
      </c>
      <c r="D12" s="153">
        <f>'8-1'!D12+'8-2'!D12</f>
        <v>52412.677499011625</v>
      </c>
      <c r="E12" s="153">
        <f>'8-1'!E12+'8-2'!E12</f>
        <v>35667.003895311536</v>
      </c>
      <c r="F12" s="153">
        <f>'8-1'!F12+'8-2'!F12</f>
        <v>14923.94560217439</v>
      </c>
      <c r="G12" s="153">
        <f>'8-1'!G12+'8-2'!G12</f>
        <v>14216.854209157442</v>
      </c>
      <c r="H12" s="153">
        <f t="shared" si="0"/>
        <v>224235.64271387283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154">
        <f>'8-1'!C13+'8-2'!C13</f>
        <v>87045.436855798951</v>
      </c>
      <c r="D13" s="154">
        <f>'8-1'!D13+'8-2'!D13</f>
        <v>21342.134576247441</v>
      </c>
      <c r="E13" s="154">
        <f>'8-1'!E13+'8-2'!E13</f>
        <v>13173.109831429227</v>
      </c>
      <c r="F13" s="154">
        <f>'8-1'!F13+'8-2'!F13</f>
        <v>3070.8162088903582</v>
      </c>
      <c r="G13" s="154">
        <f>'8-1'!G13+'8-2'!G13</f>
        <v>6407.7647779844374</v>
      </c>
      <c r="H13" s="154">
        <f t="shared" si="0"/>
        <v>131039.26225035042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153">
        <f>'8-1'!C14+'8-2'!C14</f>
        <v>39299.38965132086</v>
      </c>
      <c r="D14" s="153">
        <f>'8-1'!D14+'8-2'!D14</f>
        <v>12368.052318277279</v>
      </c>
      <c r="E14" s="153">
        <f>'8-1'!E14+'8-2'!E14</f>
        <v>11422.416830560924</v>
      </c>
      <c r="F14" s="153">
        <f>'8-1'!F14+'8-2'!F14</f>
        <v>1807.5523789524304</v>
      </c>
      <c r="G14" s="153">
        <f>'8-1'!G14+'8-2'!G14</f>
        <v>3758.5951325935166</v>
      </c>
      <c r="H14" s="153">
        <f t="shared" si="0"/>
        <v>68656.006311705016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154">
        <f>'8-1'!C15+'8-2'!C15</f>
        <v>0</v>
      </c>
      <c r="D15" s="154">
        <f>'8-1'!D15+'8-2'!D15</f>
        <v>0</v>
      </c>
      <c r="E15" s="154">
        <f>'8-1'!E15+'8-2'!E15</f>
        <v>0</v>
      </c>
      <c r="F15" s="154">
        <f>'8-1'!F15+'8-2'!F15</f>
        <v>0</v>
      </c>
      <c r="G15" s="154">
        <f>'8-1'!G15+'8-2'!G15</f>
        <v>0</v>
      </c>
      <c r="H15" s="154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153">
        <f>'8-1'!C16+'8-2'!C16</f>
        <v>0</v>
      </c>
      <c r="D16" s="153">
        <f>'8-1'!D16+'8-2'!D16</f>
        <v>0</v>
      </c>
      <c r="E16" s="153">
        <f>'8-1'!E16+'8-2'!E16</f>
        <v>0</v>
      </c>
      <c r="F16" s="153">
        <f>'8-1'!F16+'8-2'!F16</f>
        <v>0</v>
      </c>
      <c r="G16" s="153">
        <f>'8-1'!G16+'8-2'!G16</f>
        <v>0</v>
      </c>
      <c r="H16" s="153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154">
        <f>'8-1'!C17+'8-2'!C17</f>
        <v>0</v>
      </c>
      <c r="D17" s="154">
        <f>'8-1'!D17+'8-2'!D17</f>
        <v>0</v>
      </c>
      <c r="E17" s="154">
        <f>'8-1'!E17+'8-2'!E17</f>
        <v>0</v>
      </c>
      <c r="F17" s="154">
        <f>'8-1'!F17+'8-2'!F17</f>
        <v>0</v>
      </c>
      <c r="G17" s="154">
        <f>'8-1'!G17+'8-2'!G17</f>
        <v>0</v>
      </c>
      <c r="H17" s="154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153">
        <f>'8-1'!C18+'8-2'!C18</f>
        <v>0</v>
      </c>
      <c r="D18" s="153">
        <f>'8-1'!D18+'8-2'!D18</f>
        <v>0</v>
      </c>
      <c r="E18" s="153">
        <f>'8-1'!E18+'8-2'!E18</f>
        <v>0</v>
      </c>
      <c r="F18" s="153">
        <f>'8-1'!F18+'8-2'!F18</f>
        <v>0</v>
      </c>
      <c r="G18" s="153">
        <f>'8-1'!G18+'8-2'!G18</f>
        <v>0</v>
      </c>
      <c r="H18" s="153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154">
        <f>'8-1'!C19+'8-2'!C19</f>
        <v>0</v>
      </c>
      <c r="D19" s="154">
        <f>'8-1'!D19+'8-2'!D19</f>
        <v>0</v>
      </c>
      <c r="E19" s="154">
        <f>'8-1'!E19+'8-2'!E19</f>
        <v>0</v>
      </c>
      <c r="F19" s="154">
        <f>'8-1'!F19+'8-2'!F19</f>
        <v>0</v>
      </c>
      <c r="G19" s="154">
        <f>'8-1'!G19+'8-2'!G19</f>
        <v>0</v>
      </c>
      <c r="H19" s="154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>SUM(C8:C19)</f>
        <v>717885.00515868212</v>
      </c>
      <c r="D20" s="75">
        <f t="shared" ref="D20:H20" si="1">SUM(D8:D19)</f>
        <v>241454.18139919676</v>
      </c>
      <c r="E20" s="75">
        <f t="shared" si="1"/>
        <v>160082.79508316002</v>
      </c>
      <c r="F20" s="75">
        <f t="shared" si="1"/>
        <v>42603.57099438196</v>
      </c>
      <c r="G20" s="75">
        <f t="shared" si="1"/>
        <v>64624.940130188115</v>
      </c>
      <c r="H20" s="75">
        <f t="shared" si="1"/>
        <v>1226650.4927656092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rightToLeft="1" view="pageBreakPreview" zoomScale="59" zoomScaleNormal="50" zoomScaleSheetLayoutView="59" zoomScalePageLayoutView="70" workbookViewId="0">
      <selection activeCell="B4" sqref="B4:L4"/>
    </sheetView>
  </sheetViews>
  <sheetFormatPr defaultColWidth="9.109375" defaultRowHeight="15.6" x14ac:dyDescent="0.25"/>
  <cols>
    <col min="1" max="1" width="9.109375" style="1"/>
    <col min="2" max="2" width="41.5546875" style="1" customWidth="1"/>
    <col min="3" max="3" width="15.6640625" style="2" customWidth="1"/>
    <col min="4" max="11" width="15.6640625" style="1" customWidth="1"/>
    <col min="12" max="12" width="41.5546875" style="1" customWidth="1"/>
    <col min="13" max="13" width="9.109375" style="4"/>
    <col min="14" max="17" width="9.109375" style="1"/>
    <col min="18" max="18" width="23.6640625" style="1" customWidth="1"/>
    <col min="19" max="19" width="15.88671875" style="1" customWidth="1"/>
    <col min="20" max="16384" width="9.109375" style="1"/>
  </cols>
  <sheetData>
    <row r="1" spans="1:24" ht="23.4" x14ac:dyDescent="0.25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7"/>
      <c r="N1" s="15"/>
    </row>
    <row r="2" spans="1:24" s="8" customFormat="1" ht="16.5" customHeight="1" x14ac:dyDescent="0.25">
      <c r="A2" s="18"/>
      <c r="B2" s="22" t="s">
        <v>117</v>
      </c>
      <c r="C2" s="20"/>
      <c r="E2" s="20"/>
      <c r="F2" s="21"/>
      <c r="G2" s="21"/>
      <c r="H2" s="21"/>
      <c r="I2" s="21"/>
      <c r="J2" s="21"/>
      <c r="K2" s="21"/>
      <c r="L2" s="19" t="s">
        <v>209</v>
      </c>
      <c r="M2" s="18"/>
      <c r="N2" s="18"/>
    </row>
    <row r="3" spans="1:24" s="13" customFormat="1" ht="33.6" x14ac:dyDescent="0.25">
      <c r="A3" s="24"/>
      <c r="B3" s="170" t="s">
        <v>239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25"/>
      <c r="N3" s="24"/>
    </row>
    <row r="4" spans="1:24" s="3" customFormat="1" ht="48" customHeight="1" x14ac:dyDescent="0.25">
      <c r="A4" s="26"/>
      <c r="B4" s="171" t="s">
        <v>373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"/>
      <c r="N4" s="26"/>
    </row>
    <row r="5" spans="1:24" ht="29.25" customHeight="1" x14ac:dyDescent="0.25">
      <c r="A5" s="15"/>
      <c r="B5" s="173" t="s">
        <v>1</v>
      </c>
      <c r="C5" s="172" t="s">
        <v>120</v>
      </c>
      <c r="D5" s="172"/>
      <c r="E5" s="172"/>
      <c r="F5" s="172" t="s">
        <v>119</v>
      </c>
      <c r="G5" s="172"/>
      <c r="H5" s="172"/>
      <c r="I5" s="172" t="s">
        <v>118</v>
      </c>
      <c r="J5" s="172"/>
      <c r="K5" s="172"/>
      <c r="L5" s="172" t="s">
        <v>0</v>
      </c>
      <c r="N5" s="15"/>
    </row>
    <row r="6" spans="1:24" ht="25.5" customHeight="1" x14ac:dyDescent="0.25">
      <c r="A6" s="15"/>
      <c r="B6" s="173" t="s">
        <v>5</v>
      </c>
      <c r="C6" s="27" t="s">
        <v>4</v>
      </c>
      <c r="D6" s="27" t="s">
        <v>3</v>
      </c>
      <c r="E6" s="27" t="s">
        <v>2</v>
      </c>
      <c r="F6" s="27" t="s">
        <v>4</v>
      </c>
      <c r="G6" s="27" t="s">
        <v>3</v>
      </c>
      <c r="H6" s="27" t="s">
        <v>2</v>
      </c>
      <c r="I6" s="27" t="s">
        <v>4</v>
      </c>
      <c r="J6" s="27" t="s">
        <v>3</v>
      </c>
      <c r="K6" s="27" t="s">
        <v>2</v>
      </c>
      <c r="L6" s="172"/>
      <c r="N6" s="15"/>
      <c r="X6" s="5"/>
    </row>
    <row r="7" spans="1:24" ht="25.5" customHeight="1" x14ac:dyDescent="0.25">
      <c r="A7" s="15"/>
      <c r="B7" s="173"/>
      <c r="C7" s="27" t="s">
        <v>9</v>
      </c>
      <c r="D7" s="27" t="s">
        <v>8</v>
      </c>
      <c r="E7" s="27" t="s">
        <v>7</v>
      </c>
      <c r="F7" s="27" t="s">
        <v>9</v>
      </c>
      <c r="G7" s="27" t="s">
        <v>8</v>
      </c>
      <c r="H7" s="27" t="s">
        <v>7</v>
      </c>
      <c r="I7" s="27" t="s">
        <v>9</v>
      </c>
      <c r="J7" s="27" t="s">
        <v>8</v>
      </c>
      <c r="K7" s="27" t="s">
        <v>7</v>
      </c>
      <c r="L7" s="172" t="s">
        <v>6</v>
      </c>
      <c r="N7" s="15"/>
    </row>
    <row r="8" spans="1:24" ht="39.9" customHeight="1" x14ac:dyDescent="0.25">
      <c r="A8" s="15"/>
      <c r="B8" s="28" t="s">
        <v>11</v>
      </c>
      <c r="C8" s="74">
        <v>85293.723598118871</v>
      </c>
      <c r="D8" s="74">
        <v>57985.393314930734</v>
      </c>
      <c r="E8" s="74">
        <f>SUM(C8:D8)</f>
        <v>143279.1169130496</v>
      </c>
      <c r="F8" s="74">
        <v>235004.92112263836</v>
      </c>
      <c r="G8" s="74">
        <v>96330.57954852203</v>
      </c>
      <c r="H8" s="74">
        <f>SUM(F8:G8)</f>
        <v>331335.50067116041</v>
      </c>
      <c r="I8" s="74">
        <f>F8+C8</f>
        <v>320298.64472075726</v>
      </c>
      <c r="J8" s="74">
        <f>G8+D8</f>
        <v>154315.97286345277</v>
      </c>
      <c r="K8" s="74">
        <f>SUM(I8:J8)</f>
        <v>474614.61758421001</v>
      </c>
      <c r="L8" s="28" t="s">
        <v>10</v>
      </c>
      <c r="N8" s="15"/>
    </row>
    <row r="9" spans="1:24" ht="39.9" customHeight="1" x14ac:dyDescent="0.25">
      <c r="A9" s="15"/>
      <c r="B9" s="29" t="s">
        <v>13</v>
      </c>
      <c r="C9" s="72">
        <v>125796.88470932144</v>
      </c>
      <c r="D9" s="72">
        <v>102695.96268573328</v>
      </c>
      <c r="E9" s="72">
        <f t="shared" ref="E9:E20" si="0">SUM(C9:D9)</f>
        <v>228492.8473950547</v>
      </c>
      <c r="F9" s="72">
        <v>450826.19120778394</v>
      </c>
      <c r="G9" s="72">
        <v>114374.14069415406</v>
      </c>
      <c r="H9" s="72">
        <f t="shared" ref="H9:H20" si="1">SUM(F9:G9)</f>
        <v>565200.33190193796</v>
      </c>
      <c r="I9" s="72">
        <f t="shared" ref="I9:I20" si="2">F9+C9</f>
        <v>576623.07591710542</v>
      </c>
      <c r="J9" s="72">
        <f t="shared" ref="J9:J20" si="3">G9+D9</f>
        <v>217070.10337988735</v>
      </c>
      <c r="K9" s="72">
        <f t="shared" ref="K9:K20" si="4">SUM(I9:J9)</f>
        <v>793693.17929699272</v>
      </c>
      <c r="L9" s="29" t="s">
        <v>12</v>
      </c>
      <c r="N9" s="15"/>
    </row>
    <row r="10" spans="1:24" ht="39.9" customHeight="1" x14ac:dyDescent="0.25">
      <c r="A10" s="15"/>
      <c r="B10" s="28" t="s">
        <v>15</v>
      </c>
      <c r="C10" s="74">
        <v>22347.786046175588</v>
      </c>
      <c r="D10" s="74">
        <v>15352.834549611003</v>
      </c>
      <c r="E10" s="74">
        <f t="shared" si="0"/>
        <v>37700.62059578659</v>
      </c>
      <c r="F10" s="74">
        <v>52202.937495191865</v>
      </c>
      <c r="G10" s="74">
        <v>15265.383291233458</v>
      </c>
      <c r="H10" s="74">
        <f t="shared" si="1"/>
        <v>67468.32078642532</v>
      </c>
      <c r="I10" s="74">
        <f t="shared" si="2"/>
        <v>74550.72354136745</v>
      </c>
      <c r="J10" s="74">
        <f t="shared" si="3"/>
        <v>30618.21784084446</v>
      </c>
      <c r="K10" s="74">
        <f t="shared" si="4"/>
        <v>105168.94138221191</v>
      </c>
      <c r="L10" s="28" t="s">
        <v>14</v>
      </c>
      <c r="N10" s="15"/>
    </row>
    <row r="11" spans="1:24" ht="39.9" customHeight="1" x14ac:dyDescent="0.25">
      <c r="A11" s="15"/>
      <c r="B11" s="29" t="s">
        <v>17</v>
      </c>
      <c r="C11" s="72">
        <v>15663.497284738813</v>
      </c>
      <c r="D11" s="72">
        <v>12649.876473760138</v>
      </c>
      <c r="E11" s="72">
        <f t="shared" si="0"/>
        <v>28313.37375849895</v>
      </c>
      <c r="F11" s="72">
        <v>22023.765892224306</v>
      </c>
      <c r="G11" s="72">
        <v>4995.853260394505</v>
      </c>
      <c r="H11" s="72">
        <f t="shared" si="1"/>
        <v>27019.619152618812</v>
      </c>
      <c r="I11" s="72">
        <f t="shared" si="2"/>
        <v>37687.263176963119</v>
      </c>
      <c r="J11" s="72">
        <f t="shared" si="3"/>
        <v>17645.729734154644</v>
      </c>
      <c r="K11" s="72">
        <f t="shared" si="4"/>
        <v>55332.992911117763</v>
      </c>
      <c r="L11" s="29" t="s">
        <v>16</v>
      </c>
      <c r="N11" s="15"/>
    </row>
    <row r="12" spans="1:24" ht="39.9" customHeight="1" x14ac:dyDescent="0.25">
      <c r="A12" s="15"/>
      <c r="B12" s="28" t="s">
        <v>79</v>
      </c>
      <c r="C12" s="74">
        <v>58198.342827533561</v>
      </c>
      <c r="D12" s="74">
        <v>39156.473048557564</v>
      </c>
      <c r="E12" s="74">
        <f t="shared" si="0"/>
        <v>97354.815876091132</v>
      </c>
      <c r="F12" s="74">
        <v>96782.802829712644</v>
      </c>
      <c r="G12" s="74">
        <v>35388.263142653755</v>
      </c>
      <c r="H12" s="74">
        <f t="shared" si="1"/>
        <v>132171.0659723664</v>
      </c>
      <c r="I12" s="74">
        <f t="shared" si="2"/>
        <v>154981.1456572462</v>
      </c>
      <c r="J12" s="74">
        <f t="shared" si="3"/>
        <v>74544.736191211327</v>
      </c>
      <c r="K12" s="74">
        <f t="shared" si="4"/>
        <v>229525.88184845753</v>
      </c>
      <c r="L12" s="28" t="s">
        <v>18</v>
      </c>
      <c r="N12" s="15"/>
    </row>
    <row r="13" spans="1:24" ht="39.9" customHeight="1" x14ac:dyDescent="0.25">
      <c r="A13" s="15"/>
      <c r="B13" s="29" t="s">
        <v>20</v>
      </c>
      <c r="C13" s="72">
        <v>40210.526753287078</v>
      </c>
      <c r="D13" s="72">
        <v>40948.119953245819</v>
      </c>
      <c r="E13" s="72">
        <f t="shared" si="0"/>
        <v>81158.646706532891</v>
      </c>
      <c r="F13" s="72">
        <v>22658.792176535648</v>
      </c>
      <c r="G13" s="72">
        <v>6692.4056885983455</v>
      </c>
      <c r="H13" s="72">
        <f t="shared" si="1"/>
        <v>29351.197865133992</v>
      </c>
      <c r="I13" s="72">
        <f t="shared" si="2"/>
        <v>62869.318929822723</v>
      </c>
      <c r="J13" s="72">
        <f t="shared" si="3"/>
        <v>47640.525641844164</v>
      </c>
      <c r="K13" s="72">
        <f t="shared" si="4"/>
        <v>110509.84457166688</v>
      </c>
      <c r="L13" s="29" t="s">
        <v>19</v>
      </c>
      <c r="N13" s="15"/>
    </row>
    <row r="14" spans="1:24" ht="39.9" customHeight="1" x14ac:dyDescent="0.25">
      <c r="A14" s="15"/>
      <c r="B14" s="28" t="s">
        <v>22</v>
      </c>
      <c r="C14" s="74">
        <v>9315.2664945178622</v>
      </c>
      <c r="D14" s="74">
        <v>7764.74771991531</v>
      </c>
      <c r="E14" s="74">
        <f t="shared" si="0"/>
        <v>17080.014214433173</v>
      </c>
      <c r="F14" s="74">
        <v>8859.7051472434923</v>
      </c>
      <c r="G14" s="74">
        <v>2039.3753007813684</v>
      </c>
      <c r="H14" s="74">
        <f t="shared" si="1"/>
        <v>10899.080448024861</v>
      </c>
      <c r="I14" s="74">
        <f t="shared" si="2"/>
        <v>18174.971641761353</v>
      </c>
      <c r="J14" s="74">
        <f t="shared" si="3"/>
        <v>9804.1230206966793</v>
      </c>
      <c r="K14" s="74">
        <f t="shared" si="4"/>
        <v>27979.094662458032</v>
      </c>
      <c r="L14" s="28" t="s">
        <v>21</v>
      </c>
      <c r="N14" s="15"/>
    </row>
    <row r="15" spans="1:24" ht="39.9" customHeight="1" x14ac:dyDescent="0.25">
      <c r="A15" s="15"/>
      <c r="B15" s="29" t="s">
        <v>24</v>
      </c>
      <c r="C15" s="72">
        <v>7130.4690432509688</v>
      </c>
      <c r="D15" s="72">
        <v>5626.7561134088946</v>
      </c>
      <c r="E15" s="72">
        <f t="shared" si="0"/>
        <v>12757.225156659864</v>
      </c>
      <c r="F15" s="72">
        <v>2460.7876482743482</v>
      </c>
      <c r="G15" s="72">
        <v>539.89867975875563</v>
      </c>
      <c r="H15" s="72">
        <f t="shared" si="1"/>
        <v>3000.6863280331036</v>
      </c>
      <c r="I15" s="72">
        <f t="shared" si="2"/>
        <v>9591.2566915253174</v>
      </c>
      <c r="J15" s="72">
        <f t="shared" si="3"/>
        <v>6166.6547931676505</v>
      </c>
      <c r="K15" s="72">
        <f t="shared" si="4"/>
        <v>15757.911484692968</v>
      </c>
      <c r="L15" s="29" t="s">
        <v>23</v>
      </c>
      <c r="N15" s="15"/>
    </row>
    <row r="16" spans="1:24" ht="39.9" customHeight="1" x14ac:dyDescent="0.25">
      <c r="A16" s="15"/>
      <c r="B16" s="28" t="s">
        <v>26</v>
      </c>
      <c r="C16" s="74">
        <v>3328.0309479301068</v>
      </c>
      <c r="D16" s="74">
        <v>2213.3311177271489</v>
      </c>
      <c r="E16" s="74">
        <f t="shared" si="0"/>
        <v>5541.3620656572557</v>
      </c>
      <c r="F16" s="74">
        <v>2503.5164287830985</v>
      </c>
      <c r="G16" s="74">
        <v>688.62173450910552</v>
      </c>
      <c r="H16" s="74">
        <f t="shared" si="1"/>
        <v>3192.1381632922039</v>
      </c>
      <c r="I16" s="74">
        <f t="shared" si="2"/>
        <v>5831.5473767132053</v>
      </c>
      <c r="J16" s="74">
        <f t="shared" si="3"/>
        <v>2901.9528522362543</v>
      </c>
      <c r="K16" s="74">
        <f t="shared" si="4"/>
        <v>8733.5002289494587</v>
      </c>
      <c r="L16" s="28" t="s">
        <v>25</v>
      </c>
      <c r="N16" s="15"/>
    </row>
    <row r="17" spans="1:25" ht="39.9" customHeight="1" x14ac:dyDescent="0.25">
      <c r="A17" s="15"/>
      <c r="B17" s="29" t="s">
        <v>28</v>
      </c>
      <c r="C17" s="72">
        <v>29299.605181465344</v>
      </c>
      <c r="D17" s="72">
        <v>30651.353027338268</v>
      </c>
      <c r="E17" s="72">
        <f t="shared" si="0"/>
        <v>59950.958208803611</v>
      </c>
      <c r="F17" s="72">
        <v>24044.274879617176</v>
      </c>
      <c r="G17" s="72">
        <v>12896.086510497278</v>
      </c>
      <c r="H17" s="72">
        <f t="shared" si="1"/>
        <v>36940.361390114456</v>
      </c>
      <c r="I17" s="72">
        <f t="shared" si="2"/>
        <v>53343.88006108252</v>
      </c>
      <c r="J17" s="72">
        <f t="shared" si="3"/>
        <v>43547.439537835548</v>
      </c>
      <c r="K17" s="72">
        <f t="shared" si="4"/>
        <v>96891.319598918068</v>
      </c>
      <c r="L17" s="29" t="s">
        <v>27</v>
      </c>
      <c r="N17" s="15"/>
    </row>
    <row r="18" spans="1:25" ht="39.9" customHeight="1" x14ac:dyDescent="0.25">
      <c r="A18" s="15"/>
      <c r="B18" s="28" t="s">
        <v>30</v>
      </c>
      <c r="C18" s="74">
        <v>11074.858790709657</v>
      </c>
      <c r="D18" s="74">
        <v>8277.0708675965852</v>
      </c>
      <c r="E18" s="74">
        <f t="shared" si="0"/>
        <v>19351.929658306242</v>
      </c>
      <c r="F18" s="74">
        <v>4210.531354178479</v>
      </c>
      <c r="G18" s="74">
        <v>1562.3658012076953</v>
      </c>
      <c r="H18" s="74">
        <f t="shared" si="1"/>
        <v>5772.8971553861738</v>
      </c>
      <c r="I18" s="74">
        <f t="shared" si="2"/>
        <v>15285.390144888137</v>
      </c>
      <c r="J18" s="74">
        <f t="shared" si="3"/>
        <v>9839.436668804281</v>
      </c>
      <c r="K18" s="74">
        <f t="shared" si="4"/>
        <v>25124.826813692416</v>
      </c>
      <c r="L18" s="28" t="s">
        <v>29</v>
      </c>
      <c r="N18" s="15"/>
    </row>
    <row r="19" spans="1:25" ht="39.9" customHeight="1" x14ac:dyDescent="0.25">
      <c r="A19" s="15"/>
      <c r="B19" s="29" t="s">
        <v>32</v>
      </c>
      <c r="C19" s="72">
        <v>5303.8284933376854</v>
      </c>
      <c r="D19" s="72">
        <v>5639.2568314769242</v>
      </c>
      <c r="E19" s="72">
        <f t="shared" si="0"/>
        <v>10943.085324814609</v>
      </c>
      <c r="F19" s="72">
        <v>6523.8744045071662</v>
      </c>
      <c r="G19" s="72">
        <v>2732.0650634726167</v>
      </c>
      <c r="H19" s="72">
        <f t="shared" si="1"/>
        <v>9255.9394679797824</v>
      </c>
      <c r="I19" s="72">
        <f t="shared" si="2"/>
        <v>11827.702897844851</v>
      </c>
      <c r="J19" s="72">
        <f t="shared" si="3"/>
        <v>8371.3218949495404</v>
      </c>
      <c r="K19" s="72">
        <f t="shared" si="4"/>
        <v>20199.024792794393</v>
      </c>
      <c r="L19" s="29" t="s">
        <v>31</v>
      </c>
      <c r="N19" s="15"/>
      <c r="P19" s="152"/>
    </row>
    <row r="20" spans="1:25" ht="39.9" customHeight="1" x14ac:dyDescent="0.25">
      <c r="A20" s="15"/>
      <c r="B20" s="28" t="s">
        <v>34</v>
      </c>
      <c r="C20" s="74">
        <v>3078.0353340853017</v>
      </c>
      <c r="D20" s="74">
        <v>3264.4105272086199</v>
      </c>
      <c r="E20" s="74">
        <f t="shared" si="0"/>
        <v>6342.4458612939216</v>
      </c>
      <c r="F20" s="74">
        <v>3954.1132492832871</v>
      </c>
      <c r="G20" s="74">
        <v>1089.2402138523744</v>
      </c>
      <c r="H20" s="74">
        <f t="shared" si="1"/>
        <v>5043.3534631356615</v>
      </c>
      <c r="I20" s="74">
        <f t="shared" si="2"/>
        <v>7032.1485833685892</v>
      </c>
      <c r="J20" s="74">
        <f t="shared" si="3"/>
        <v>4353.6507410609938</v>
      </c>
      <c r="K20" s="74">
        <f t="shared" si="4"/>
        <v>11385.799324429583</v>
      </c>
      <c r="L20" s="28" t="s">
        <v>33</v>
      </c>
      <c r="N20" s="15"/>
    </row>
    <row r="21" spans="1:25" s="5" customFormat="1" ht="45" customHeight="1" x14ac:dyDescent="0.25">
      <c r="A21" s="31"/>
      <c r="B21" s="32" t="s">
        <v>35</v>
      </c>
      <c r="C21" s="75">
        <f>SUM(C8:C20)</f>
        <v>416040.85550447216</v>
      </c>
      <c r="D21" s="75">
        <f t="shared" ref="D21:K21" si="5">SUM(D8:D20)</f>
        <v>332225.58623051032</v>
      </c>
      <c r="E21" s="75">
        <f t="shared" si="5"/>
        <v>748266.44173498254</v>
      </c>
      <c r="F21" s="75">
        <f t="shared" si="5"/>
        <v>932056.21383597364</v>
      </c>
      <c r="G21" s="75">
        <f t="shared" si="5"/>
        <v>294594.27892963542</v>
      </c>
      <c r="H21" s="75">
        <f t="shared" si="5"/>
        <v>1226650.4927656096</v>
      </c>
      <c r="I21" s="75">
        <f t="shared" si="5"/>
        <v>1348097.0693404458</v>
      </c>
      <c r="J21" s="75">
        <f t="shared" si="5"/>
        <v>626819.86516014556</v>
      </c>
      <c r="K21" s="75">
        <f t="shared" si="5"/>
        <v>1974916.9345005914</v>
      </c>
      <c r="L21" s="32" t="s">
        <v>7</v>
      </c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30" customHeight="1" x14ac:dyDescent="0.25">
      <c r="A22" s="33"/>
      <c r="B22" s="169" t="s">
        <v>358</v>
      </c>
      <c r="C22" s="169"/>
      <c r="D22" s="169"/>
      <c r="E22" s="34"/>
      <c r="F22" s="34"/>
      <c r="G22" s="34"/>
      <c r="H22" s="34"/>
      <c r="I22" s="169" t="s">
        <v>359</v>
      </c>
      <c r="J22" s="169"/>
      <c r="K22" s="169"/>
      <c r="L22" s="169"/>
      <c r="M22" s="17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customHeight="1" x14ac:dyDescent="0.25">
      <c r="A23" s="15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7"/>
      <c r="N23" s="15"/>
    </row>
  </sheetData>
  <protectedRanges>
    <protectedRange sqref="C5:E5" name="نطاق1_2_1"/>
    <protectedRange sqref="B5:B21" name="نطاق1_1"/>
    <protectedRange sqref="L5:L21 B3:L4" name="نطاق1"/>
  </protectedRanges>
  <mergeCells count="9">
    <mergeCell ref="B22:D22"/>
    <mergeCell ref="I22:L22"/>
    <mergeCell ref="B3:L3"/>
    <mergeCell ref="B4:L4"/>
    <mergeCell ref="L5:L7"/>
    <mergeCell ref="I5:K5"/>
    <mergeCell ref="F5:H5"/>
    <mergeCell ref="C5:E5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2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237</v>
      </c>
      <c r="D2" s="18"/>
      <c r="E2" s="18"/>
      <c r="F2" s="18"/>
      <c r="G2" s="18"/>
      <c r="H2" s="18"/>
      <c r="I2" s="35" t="s">
        <v>238</v>
      </c>
      <c r="J2" s="18"/>
    </row>
    <row r="3" spans="1:10" s="13" customFormat="1" ht="38.25" customHeight="1" x14ac:dyDescent="0.25">
      <c r="A3" s="24"/>
      <c r="B3" s="170" t="s">
        <v>299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6.75" customHeight="1" x14ac:dyDescent="0.25">
      <c r="A4" s="26"/>
      <c r="B4" s="171" t="s">
        <v>400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74">
        <v>120118.9631609215</v>
      </c>
      <c r="D8" s="74">
        <v>19521.927706726747</v>
      </c>
      <c r="E8" s="74">
        <v>14055.566530397784</v>
      </c>
      <c r="F8" s="74">
        <v>3287.9160687643989</v>
      </c>
      <c r="G8" s="74">
        <v>9295.4118486665793</v>
      </c>
      <c r="H8" s="74">
        <f t="shared" ref="H8:H19" si="0">SUM(C8:G8)</f>
        <v>166279.785315477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72">
        <v>111630.59951100253</v>
      </c>
      <c r="D9" s="72">
        <v>31594.824750535699</v>
      </c>
      <c r="E9" s="72">
        <v>18697.350266500205</v>
      </c>
      <c r="F9" s="72">
        <v>6562.9007263535896</v>
      </c>
      <c r="G9" s="72">
        <v>6127.5369620197698</v>
      </c>
      <c r="H9" s="72">
        <f t="shared" si="0"/>
        <v>174613.2122164118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74">
        <v>100671.44240603072</v>
      </c>
      <c r="D10" s="74">
        <v>37891.326938780519</v>
      </c>
      <c r="E10" s="74">
        <v>22335.406245959253</v>
      </c>
      <c r="F10" s="74">
        <v>2987.9026937509298</v>
      </c>
      <c r="G10" s="74">
        <v>4218.0025362105471</v>
      </c>
      <c r="H10" s="74">
        <f t="shared" si="0"/>
        <v>168104.08082073196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72">
        <v>58635.509792370642</v>
      </c>
      <c r="D11" s="72">
        <v>29122.090028519055</v>
      </c>
      <c r="E11" s="72">
        <v>10768.062750127334</v>
      </c>
      <c r="F11" s="72">
        <v>4134.4520747363604</v>
      </c>
      <c r="G11" s="72">
        <v>7710.7054328685499</v>
      </c>
      <c r="H11" s="72">
        <f t="shared" si="0"/>
        <v>110370.82007862192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74">
        <v>84000.566994909081</v>
      </c>
      <c r="D12" s="74">
        <v>36886.937322294762</v>
      </c>
      <c r="E12" s="74">
        <v>24475.741186915136</v>
      </c>
      <c r="F12" s="74">
        <v>8442.7975580162765</v>
      </c>
      <c r="G12" s="74">
        <v>10191.645513496496</v>
      </c>
      <c r="H12" s="74">
        <f t="shared" si="0"/>
        <v>163997.68857563176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72">
        <v>64686.324120774654</v>
      </c>
      <c r="D13" s="72">
        <v>16283.554442410812</v>
      </c>
      <c r="E13" s="72">
        <v>9287.5109946539214</v>
      </c>
      <c r="F13" s="72">
        <v>1127.4853872293941</v>
      </c>
      <c r="G13" s="72">
        <v>5844.3225815361666</v>
      </c>
      <c r="H13" s="72">
        <f t="shared" si="0"/>
        <v>97229.197526604941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74">
        <v>31031.950499437509</v>
      </c>
      <c r="D14" s="74">
        <v>8683.3165249657723</v>
      </c>
      <c r="E14" s="74">
        <v>8820.0406020046794</v>
      </c>
      <c r="F14" s="74">
        <v>1005.1774586749312</v>
      </c>
      <c r="G14" s="74">
        <v>1920.944217411311</v>
      </c>
      <c r="H14" s="74">
        <f t="shared" si="0"/>
        <v>51461.429302494202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 t="shared" ref="C20:H20" si="1">SUM(C8:C19)</f>
        <v>570775.35648544668</v>
      </c>
      <c r="D20" s="75">
        <f t="shared" si="1"/>
        <v>179983.97771423339</v>
      </c>
      <c r="E20" s="75">
        <f t="shared" si="1"/>
        <v>108439.6785765583</v>
      </c>
      <c r="F20" s="75">
        <f t="shared" si="1"/>
        <v>27548.631967525882</v>
      </c>
      <c r="G20" s="75">
        <f t="shared" si="1"/>
        <v>45308.569092209429</v>
      </c>
      <c r="H20" s="75">
        <f t="shared" si="1"/>
        <v>932056.21383597353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4:I4" name="نطاق1"/>
    <protectedRange sqref="B3:I3" name="نطاق1_2"/>
    <protectedRange sqref="B5:B20" name="نطاق1_1_1"/>
    <protectedRange sqref="I5:I20" name="نطاق1_3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2"/>
  <sheetViews>
    <sheetView rightToLeft="1" view="pageBreakPreview" zoomScale="55" zoomScaleNormal="50" zoomScaleSheetLayoutView="55" zoomScalePageLayoutView="70" workbookViewId="0">
      <selection activeCell="N18" sqref="N18"/>
    </sheetView>
  </sheetViews>
  <sheetFormatPr defaultColWidth="9.109375" defaultRowHeight="15.6" x14ac:dyDescent="0.25"/>
  <cols>
    <col min="1" max="1" width="9.109375" style="1"/>
    <col min="2" max="2" width="32.109375" style="1" customWidth="1"/>
    <col min="3" max="8" width="20.44140625" style="1" customWidth="1"/>
    <col min="9" max="9" width="25.66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249</v>
      </c>
      <c r="D2" s="18"/>
      <c r="E2" s="18"/>
      <c r="F2" s="18"/>
      <c r="G2" s="18"/>
      <c r="H2" s="18"/>
      <c r="I2" s="35" t="s">
        <v>250</v>
      </c>
      <c r="J2" s="18"/>
    </row>
    <row r="3" spans="1:10" s="13" customFormat="1" ht="38.25" customHeight="1" x14ac:dyDescent="0.25">
      <c r="A3" s="24"/>
      <c r="B3" s="170" t="s">
        <v>290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4.5" customHeight="1" x14ac:dyDescent="0.25">
      <c r="A4" s="26"/>
      <c r="B4" s="171" t="s">
        <v>399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84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183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53</v>
      </c>
      <c r="C8" s="74">
        <v>32374.337429314659</v>
      </c>
      <c r="D8" s="74">
        <v>7799.9135722421224</v>
      </c>
      <c r="E8" s="74">
        <v>4381.1702696616876</v>
      </c>
      <c r="F8" s="74">
        <v>2445.0222661068879</v>
      </c>
      <c r="G8" s="74">
        <v>3828.3766728334335</v>
      </c>
      <c r="H8" s="74">
        <f t="shared" ref="H8:H19" si="0">SUM(C8:G8)</f>
        <v>50828.820210158789</v>
      </c>
      <c r="I8" s="53" t="s">
        <v>65</v>
      </c>
      <c r="J8" s="17"/>
    </row>
    <row r="9" spans="1:10" ht="39.9" customHeight="1" x14ac:dyDescent="0.25">
      <c r="A9" s="15"/>
      <c r="B9" s="49" t="s">
        <v>54</v>
      </c>
      <c r="C9" s="72">
        <v>25519.003914446173</v>
      </c>
      <c r="D9" s="72">
        <v>9992.1721046693783</v>
      </c>
      <c r="E9" s="72">
        <v>13613.131291803005</v>
      </c>
      <c r="F9" s="72">
        <v>816.84015622324989</v>
      </c>
      <c r="G9" s="72">
        <v>1246.7675924006971</v>
      </c>
      <c r="H9" s="72">
        <f t="shared" si="0"/>
        <v>51187.915059542494</v>
      </c>
      <c r="I9" s="49" t="s">
        <v>66</v>
      </c>
      <c r="J9" s="17"/>
    </row>
    <row r="10" spans="1:10" ht="39.9" customHeight="1" x14ac:dyDescent="0.25">
      <c r="A10" s="15"/>
      <c r="B10" s="53" t="s">
        <v>55</v>
      </c>
      <c r="C10" s="74">
        <v>25388.839615995956</v>
      </c>
      <c r="D10" s="74">
        <v>11033.920818080021</v>
      </c>
      <c r="E10" s="74">
        <v>11556.594841235237</v>
      </c>
      <c r="F10" s="74">
        <v>1688.2553134302116</v>
      </c>
      <c r="G10" s="74">
        <v>3411.1943712356065</v>
      </c>
      <c r="H10" s="74">
        <f t="shared" si="0"/>
        <v>53078.804959977038</v>
      </c>
      <c r="I10" s="53" t="s">
        <v>67</v>
      </c>
      <c r="J10" s="17"/>
    </row>
    <row r="11" spans="1:10" ht="39.9" customHeight="1" x14ac:dyDescent="0.25">
      <c r="A11" s="15"/>
      <c r="B11" s="49" t="s">
        <v>56</v>
      </c>
      <c r="C11" s="72">
        <v>10186.321313262357</v>
      </c>
      <c r="D11" s="72">
        <v>8375.1410861068689</v>
      </c>
      <c r="E11" s="72">
        <v>4412.9823301738161</v>
      </c>
      <c r="F11" s="72">
        <v>877.96750499915515</v>
      </c>
      <c r="G11" s="72">
        <v>4403.7305942175335</v>
      </c>
      <c r="H11" s="72">
        <f t="shared" si="0"/>
        <v>28256.142828759734</v>
      </c>
      <c r="I11" s="49" t="s">
        <v>68</v>
      </c>
      <c r="J11" s="17"/>
    </row>
    <row r="12" spans="1:10" ht="39.9" customHeight="1" x14ac:dyDescent="0.25">
      <c r="A12" s="15"/>
      <c r="B12" s="53" t="s">
        <v>57</v>
      </c>
      <c r="C12" s="74">
        <v>23014.59451330877</v>
      </c>
      <c r="D12" s="74">
        <v>15525.740176716863</v>
      </c>
      <c r="E12" s="74">
        <v>11191.2627083964</v>
      </c>
      <c r="F12" s="74">
        <v>6481.1480441581125</v>
      </c>
      <c r="G12" s="74">
        <v>4025.2086956609464</v>
      </c>
      <c r="H12" s="74">
        <f t="shared" si="0"/>
        <v>60237.954138241097</v>
      </c>
      <c r="I12" s="53" t="s">
        <v>69</v>
      </c>
      <c r="J12" s="17"/>
    </row>
    <row r="13" spans="1:10" ht="39.9" customHeight="1" x14ac:dyDescent="0.25">
      <c r="A13" s="15"/>
      <c r="B13" s="49" t="s">
        <v>58</v>
      </c>
      <c r="C13" s="72">
        <v>22359.112735024293</v>
      </c>
      <c r="D13" s="72">
        <v>5058.5801338366282</v>
      </c>
      <c r="E13" s="72">
        <v>3885.5988367753048</v>
      </c>
      <c r="F13" s="72">
        <v>1943.3308216609644</v>
      </c>
      <c r="G13" s="72">
        <v>563.44219644827126</v>
      </c>
      <c r="H13" s="72">
        <f t="shared" si="0"/>
        <v>33810.064723745461</v>
      </c>
      <c r="I13" s="49" t="s">
        <v>70</v>
      </c>
      <c r="J13" s="17"/>
    </row>
    <row r="14" spans="1:10" ht="39.9" customHeight="1" x14ac:dyDescent="0.25">
      <c r="A14" s="15"/>
      <c r="B14" s="53" t="s">
        <v>59</v>
      </c>
      <c r="C14" s="74">
        <v>8267.4391518833545</v>
      </c>
      <c r="D14" s="74">
        <v>3684.7357933115068</v>
      </c>
      <c r="E14" s="74">
        <v>2602.3762285562434</v>
      </c>
      <c r="F14" s="74">
        <v>802.37492027749931</v>
      </c>
      <c r="G14" s="74">
        <v>1837.6509151822056</v>
      </c>
      <c r="H14" s="74">
        <f t="shared" si="0"/>
        <v>17194.577009210811</v>
      </c>
      <c r="I14" s="53" t="s">
        <v>71</v>
      </c>
      <c r="J14" s="17"/>
    </row>
    <row r="15" spans="1:10" ht="39.9" customHeight="1" x14ac:dyDescent="0.25">
      <c r="A15" s="15"/>
      <c r="B15" s="49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f t="shared" si="0"/>
        <v>0</v>
      </c>
      <c r="I15" s="49" t="s">
        <v>72</v>
      </c>
      <c r="J15" s="17"/>
    </row>
    <row r="16" spans="1:10" ht="39.9" customHeight="1" x14ac:dyDescent="0.25">
      <c r="A16" s="15"/>
      <c r="B16" s="53" t="s">
        <v>61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f t="shared" si="0"/>
        <v>0</v>
      </c>
      <c r="I16" s="53" t="s">
        <v>73</v>
      </c>
      <c r="J16" s="17"/>
    </row>
    <row r="17" spans="1:10" ht="39.9" customHeight="1" x14ac:dyDescent="0.25">
      <c r="A17" s="15"/>
      <c r="B17" s="49" t="s">
        <v>62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f t="shared" si="0"/>
        <v>0</v>
      </c>
      <c r="I17" s="49" t="s">
        <v>74</v>
      </c>
      <c r="J17" s="17"/>
    </row>
    <row r="18" spans="1:10" ht="39.9" customHeight="1" x14ac:dyDescent="0.25">
      <c r="A18" s="15"/>
      <c r="B18" s="53" t="s">
        <v>63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f t="shared" si="0"/>
        <v>0</v>
      </c>
      <c r="I18" s="53" t="s">
        <v>76</v>
      </c>
      <c r="J18" s="17"/>
    </row>
    <row r="19" spans="1:10" ht="39.9" customHeight="1" x14ac:dyDescent="0.25">
      <c r="A19" s="15"/>
      <c r="B19" s="49" t="s">
        <v>64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f t="shared" si="0"/>
        <v>0</v>
      </c>
      <c r="I19" s="49" t="s">
        <v>75</v>
      </c>
      <c r="J19" s="17"/>
    </row>
    <row r="20" spans="1:10" s="5" customFormat="1" ht="45" customHeight="1" x14ac:dyDescent="0.25">
      <c r="A20" s="31"/>
      <c r="B20" s="54" t="s">
        <v>35</v>
      </c>
      <c r="C20" s="75">
        <f t="shared" ref="C20:H20" si="1">SUM(C8:C19)</f>
        <v>147109.64867323556</v>
      </c>
      <c r="D20" s="75">
        <f t="shared" si="1"/>
        <v>61470.203684963395</v>
      </c>
      <c r="E20" s="75">
        <f t="shared" si="1"/>
        <v>51643.116506601684</v>
      </c>
      <c r="F20" s="75">
        <f t="shared" si="1"/>
        <v>15054.93902685608</v>
      </c>
      <c r="G20" s="75">
        <f t="shared" si="1"/>
        <v>19316.371037978693</v>
      </c>
      <c r="H20" s="75">
        <f t="shared" si="1"/>
        <v>294594.27892963547</v>
      </c>
      <c r="I20" s="54" t="s">
        <v>7</v>
      </c>
      <c r="J20" s="17"/>
    </row>
    <row r="21" spans="1:10" s="6" customFormat="1" ht="30" customHeight="1" x14ac:dyDescent="0.25">
      <c r="A21" s="33"/>
      <c r="B21" s="169" t="s">
        <v>358</v>
      </c>
      <c r="C21" s="169"/>
      <c r="D21" s="70"/>
      <c r="E21" s="33"/>
      <c r="F21" s="169" t="s">
        <v>359</v>
      </c>
      <c r="G21" s="169"/>
      <c r="H21" s="169"/>
      <c r="I21" s="169"/>
      <c r="J21" s="17"/>
    </row>
    <row r="22" spans="1:10" ht="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7"/>
    </row>
  </sheetData>
  <protectedRanges>
    <protectedRange sqref="B3:I4" name="نطاق1"/>
    <protectedRange sqref="B5:B20" name="نطاق1_1_1"/>
    <protectedRange sqref="I5:I20" name="نطاق1_2"/>
    <protectedRange sqref="E5" name="نطاق1_2_1"/>
    <protectedRange sqref="F5:H5" name="نطاق1_2_1_1"/>
  </protectedRanges>
  <mergeCells count="8">
    <mergeCell ref="F21:I21"/>
    <mergeCell ref="B3:I3"/>
    <mergeCell ref="B4:I4"/>
    <mergeCell ref="B5:B7"/>
    <mergeCell ref="I5:I7"/>
    <mergeCell ref="B21:C21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3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2.10937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251</v>
      </c>
      <c r="D2" s="18"/>
      <c r="E2" s="18"/>
      <c r="F2" s="18"/>
      <c r="G2" s="18"/>
      <c r="H2" s="18"/>
      <c r="I2" s="35" t="s">
        <v>252</v>
      </c>
      <c r="J2" s="18"/>
    </row>
    <row r="3" spans="1:10" s="13" customFormat="1" ht="38.25" customHeight="1" x14ac:dyDescent="0.25">
      <c r="A3" s="24"/>
      <c r="B3" s="170" t="s">
        <v>193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44.25" customHeight="1" x14ac:dyDescent="0.25">
      <c r="A4" s="26"/>
      <c r="B4" s="171" t="s">
        <v>368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153">
        <f>+'9-1'!C8+'9-2'!C8</f>
        <v>113573.04078233708</v>
      </c>
      <c r="D8" s="153">
        <f>+'9-1'!D8+'9-2'!D8</f>
        <v>174392.55448990408</v>
      </c>
      <c r="E8" s="153">
        <f>+'9-1'!E8+'9-2'!E8</f>
        <v>108431.34138985028</v>
      </c>
      <c r="F8" s="153">
        <f>+'9-1'!F8+'9-2'!F8</f>
        <v>24758.268767993781</v>
      </c>
      <c r="G8" s="153">
        <f>+'9-1'!G8+'9-2'!G8</f>
        <v>53459.412154124715</v>
      </c>
      <c r="H8" s="153">
        <f>SUM(C8:G8)</f>
        <v>474614.61758420989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154">
        <f>+'9-1'!C9+'9-2'!C9</f>
        <v>708527.48486604122</v>
      </c>
      <c r="D9" s="154">
        <f>+'9-1'!D9+'9-2'!D9</f>
        <v>42327.807081443243</v>
      </c>
      <c r="E9" s="154">
        <f>+'9-1'!E9+'9-2'!E9</f>
        <v>23158.146407758883</v>
      </c>
      <c r="F9" s="154">
        <f>+'9-1'!F9+'9-2'!F9</f>
        <v>6812.8145734359241</v>
      </c>
      <c r="G9" s="154">
        <f>+'9-1'!G9+'9-2'!G9</f>
        <v>12866.926368313358</v>
      </c>
      <c r="H9" s="154">
        <f t="shared" ref="H9:H20" si="0">SUM(C9:G9)</f>
        <v>793693.17929699272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153">
        <f>+'9-1'!C10+'9-2'!C10</f>
        <v>55799.656007405763</v>
      </c>
      <c r="D10" s="153">
        <f>+'9-1'!D10+'9-2'!D10</f>
        <v>33290.564614607509</v>
      </c>
      <c r="E10" s="153">
        <f>+'9-1'!E10+'9-2'!E10</f>
        <v>10431.582363934409</v>
      </c>
      <c r="F10" s="153">
        <f>+'9-1'!F10+'9-2'!F10</f>
        <v>0</v>
      </c>
      <c r="G10" s="153">
        <f>+'9-1'!G10+'9-2'!G10</f>
        <v>5647.138396264234</v>
      </c>
      <c r="H10" s="153">
        <f t="shared" si="0"/>
        <v>105168.94138221189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154">
        <f>+'9-1'!C11+'9-2'!C11</f>
        <v>6602.5117433616615</v>
      </c>
      <c r="D11" s="154">
        <f>+'9-1'!D11+'9-2'!D11</f>
        <v>13002.996757465997</v>
      </c>
      <c r="E11" s="154">
        <f>+'9-1'!E11+'9-2'!E11</f>
        <v>25728.105095489245</v>
      </c>
      <c r="F11" s="154">
        <f>+'9-1'!F11+'9-2'!F11</f>
        <v>1818.937593021576</v>
      </c>
      <c r="G11" s="154">
        <f>+'9-1'!G11+'9-2'!G11</f>
        <v>8180.4417217792889</v>
      </c>
      <c r="H11" s="154">
        <f t="shared" si="0"/>
        <v>55332.99291111777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153">
        <f>+'9-1'!C12+'9-2'!C12</f>
        <v>53503.202619222197</v>
      </c>
      <c r="D12" s="153">
        <f>+'9-1'!D12+'9-2'!D12</f>
        <v>61899.351341472116</v>
      </c>
      <c r="E12" s="153">
        <f>+'9-1'!E12+'9-2'!E12</f>
        <v>54578.414262152211</v>
      </c>
      <c r="F12" s="153">
        <f>+'9-1'!F12+'9-2'!F12</f>
        <v>25288.6031693474</v>
      </c>
      <c r="G12" s="153">
        <f>+'9-1'!G12+'9-2'!G12</f>
        <v>34256.310456263585</v>
      </c>
      <c r="H12" s="153">
        <f t="shared" si="0"/>
        <v>229525.8818484575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154">
        <f>+'9-1'!C13+'9-2'!C13</f>
        <v>33739.589395931274</v>
      </c>
      <c r="D13" s="154">
        <f>+'9-1'!D13+'9-2'!D13</f>
        <v>32748.318498262237</v>
      </c>
      <c r="E13" s="154">
        <f>+'9-1'!E13+'9-2'!E13</f>
        <v>18244.747304488461</v>
      </c>
      <c r="F13" s="154">
        <f>+'9-1'!F13+'9-2'!F13</f>
        <v>4469.4219311654088</v>
      </c>
      <c r="G13" s="154">
        <f>+'9-1'!G13+'9-2'!G13</f>
        <v>21307.767441819484</v>
      </c>
      <c r="H13" s="154">
        <f t="shared" si="0"/>
        <v>110509.84457166688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153">
        <f>+'9-1'!C14+'9-2'!C14</f>
        <v>10075.0928353977</v>
      </c>
      <c r="D14" s="153">
        <f>+'9-1'!D14+'9-2'!D14</f>
        <v>9843.5096244603847</v>
      </c>
      <c r="E14" s="153">
        <f>+'9-1'!E14+'9-2'!E14</f>
        <v>5413.602928608384</v>
      </c>
      <c r="F14" s="153">
        <f>+'9-1'!F14+'9-2'!F14</f>
        <v>1997.8919588156168</v>
      </c>
      <c r="G14" s="153">
        <f>+'9-1'!G14+'9-2'!G14</f>
        <v>1397.9058767038025</v>
      </c>
      <c r="H14" s="153">
        <f t="shared" si="0"/>
        <v>28728.003223985888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154">
        <f>+'9-1'!C15+'9-2'!C15</f>
        <v>2694.0723178761086</v>
      </c>
      <c r="D15" s="154">
        <f>+'9-1'!D15+'9-2'!D15</f>
        <v>3810.8305008467191</v>
      </c>
      <c r="E15" s="154">
        <f>+'9-1'!E15+'9-2'!E15</f>
        <v>6060.4396853702219</v>
      </c>
      <c r="F15" s="154">
        <f>+'9-1'!F15+'9-2'!F15</f>
        <v>1785.607882851418</v>
      </c>
      <c r="G15" s="154">
        <f>+'9-1'!G15+'9-2'!G15</f>
        <v>1514.9548975376206</v>
      </c>
      <c r="H15" s="154">
        <f t="shared" si="0"/>
        <v>15865.905284482087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153">
        <f>+'9-1'!C16+'9-2'!C16</f>
        <v>1639.6049158669844</v>
      </c>
      <c r="D16" s="153">
        <f>+'9-1'!D16+'9-2'!D16</f>
        <v>1330.1848311548576</v>
      </c>
      <c r="E16" s="153">
        <f>+'9-1'!E16+'9-2'!E16</f>
        <v>2472.5247161726293</v>
      </c>
      <c r="F16" s="153">
        <f>+'9-1'!F16+'9-2'!F16</f>
        <v>994.95338974468518</v>
      </c>
      <c r="G16" s="153">
        <f>+'9-1'!G16+'9-2'!G16</f>
        <v>4953.866565182655</v>
      </c>
      <c r="H16" s="153">
        <f t="shared" si="0"/>
        <v>11391.134418121812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154">
        <f>+'9-1'!C17+'9-2'!C17</f>
        <v>18633.093864844504</v>
      </c>
      <c r="D17" s="154">
        <f>+'9-1'!D17+'9-2'!D17</f>
        <v>30981.809940258558</v>
      </c>
      <c r="E17" s="154">
        <f>+'9-1'!E17+'9-2'!E17</f>
        <v>25125.744073213224</v>
      </c>
      <c r="F17" s="154">
        <f>+'9-1'!F17+'9-2'!F17</f>
        <v>13335.892848984411</v>
      </c>
      <c r="G17" s="154">
        <f>+'9-1'!G17+'9-2'!G17</f>
        <v>8373.2149507641698</v>
      </c>
      <c r="H17" s="154">
        <f t="shared" si="0"/>
        <v>96449.755678064874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153">
        <f>+'9-1'!C18+'9-2'!C18</f>
        <v>5976.5901179603907</v>
      </c>
      <c r="D18" s="153">
        <f>+'9-1'!D18+'9-2'!D18</f>
        <v>5803.3721098375618</v>
      </c>
      <c r="E18" s="153">
        <f>+'9-1'!E18+'9-2'!E18</f>
        <v>5318.6750687949252</v>
      </c>
      <c r="F18" s="153">
        <f>+'9-1'!F18+'9-2'!F18</f>
        <v>1093.0856062354519</v>
      </c>
      <c r="G18" s="153">
        <f>+'9-1'!G18+'9-2'!G18</f>
        <v>4727.3698689415578</v>
      </c>
      <c r="H18" s="153">
        <f t="shared" si="0"/>
        <v>22919.092771769887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154">
        <f>+'9-1'!C19+'9-2'!C19</f>
        <v>4745.919262416739</v>
      </c>
      <c r="D19" s="154">
        <f>+'9-1'!D19+'9-2'!D19</f>
        <v>9184.2668381982367</v>
      </c>
      <c r="E19" s="154">
        <f>+'9-1'!E19+'9-2'!E19</f>
        <v>4171.6044239175726</v>
      </c>
      <c r="F19" s="154">
        <f>+'9-1'!F19+'9-2'!F19</f>
        <v>451.64605467490583</v>
      </c>
      <c r="G19" s="154">
        <f>+'9-1'!G19+'9-2'!G19</f>
        <v>778.34962587334769</v>
      </c>
      <c r="H19" s="154">
        <f t="shared" si="0"/>
        <v>19331.7862050808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153">
        <f>+'9-1'!C20+'9-2'!C20</f>
        <v>2592.9328424195387</v>
      </c>
      <c r="D20" s="153">
        <f>+'9-1'!D20+'9-2'!D20</f>
        <v>1762.5849256829229</v>
      </c>
      <c r="E20" s="153">
        <f>+'9-1'!E20+'9-2'!E20</f>
        <v>3217.5954574291036</v>
      </c>
      <c r="F20" s="153">
        <f>+'9-1'!F20+'9-2'!F20</f>
        <v>1909.6290387259342</v>
      </c>
      <c r="G20" s="153">
        <f>+'9-1'!G20+'9-2'!G20</f>
        <v>1903.0570601720833</v>
      </c>
      <c r="H20" s="153">
        <f t="shared" si="0"/>
        <v>11385.799324429583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>SUM(C8:C20)</f>
        <v>1018102.7915710812</v>
      </c>
      <c r="D21" s="75">
        <f t="shared" ref="D21:H21" si="1">SUM(D8:D20)</f>
        <v>420378.15155359445</v>
      </c>
      <c r="E21" s="75">
        <f t="shared" si="1"/>
        <v>292352.52317717962</v>
      </c>
      <c r="F21" s="75">
        <f t="shared" si="1"/>
        <v>84716.752814996507</v>
      </c>
      <c r="G21" s="75">
        <f t="shared" si="1"/>
        <v>159366.71538373991</v>
      </c>
      <c r="H21" s="75">
        <f t="shared" si="1"/>
        <v>1974916.9345005916</v>
      </c>
      <c r="I21" s="54" t="s">
        <v>7</v>
      </c>
      <c r="J21" s="17"/>
    </row>
    <row r="22" spans="1:10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24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5:B21" name="نطاق1_1"/>
    <protectedRange sqref="I5:I21 B3:I4" name="نطاق1"/>
    <protectedRange sqref="E5" name="نطاق1_2_1"/>
    <protectedRange sqref="F5:H5" name="نطاق1_2_1_1"/>
  </protectedRanges>
  <mergeCells count="8">
    <mergeCell ref="F22:I22"/>
    <mergeCell ref="B3:I3"/>
    <mergeCell ref="B4:I4"/>
    <mergeCell ref="I5:I7"/>
    <mergeCell ref="B5:B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3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0.554687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253</v>
      </c>
      <c r="D2" s="18"/>
      <c r="E2" s="18"/>
      <c r="F2" s="18"/>
      <c r="G2" s="18"/>
      <c r="H2" s="18"/>
      <c r="I2" s="35" t="s">
        <v>254</v>
      </c>
      <c r="J2" s="18"/>
    </row>
    <row r="3" spans="1:10" s="13" customFormat="1" ht="38.25" customHeight="1" x14ac:dyDescent="0.25">
      <c r="A3" s="24"/>
      <c r="B3" s="170" t="s">
        <v>300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9.75" customHeight="1" x14ac:dyDescent="0.25">
      <c r="A4" s="26"/>
      <c r="B4" s="171" t="s">
        <v>402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153">
        <f>'10-1'!C8+'11-1'!C8</f>
        <v>84000.325869858905</v>
      </c>
      <c r="D8" s="153">
        <f>'10-1'!D8+'11-1'!D8</f>
        <v>123171.65969724557</v>
      </c>
      <c r="E8" s="153">
        <f>'10-1'!E8+'11-1'!E8</f>
        <v>65012.950187761715</v>
      </c>
      <c r="F8" s="153">
        <f>'10-1'!F8+'11-1'!F8</f>
        <v>14730.997269952182</v>
      </c>
      <c r="G8" s="153">
        <f>'10-1'!G8+'11-1'!G8</f>
        <v>33382.711695938735</v>
      </c>
      <c r="H8" s="153">
        <f>SUM(C8:G8)</f>
        <v>320298.64472075715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154">
        <f>'10-1'!C9+'11-1'!C9</f>
        <v>524814.48750600859</v>
      </c>
      <c r="D9" s="154">
        <f>'10-1'!D9+'11-1'!D9</f>
        <v>26529.666604948492</v>
      </c>
      <c r="E9" s="154">
        <f>'10-1'!E9+'11-1'!E9</f>
        <v>12077.141137336632</v>
      </c>
      <c r="F9" s="154">
        <f>'10-1'!F9+'11-1'!F9</f>
        <v>4163.7810929660818</v>
      </c>
      <c r="G9" s="154">
        <f>'10-1'!G9+'11-1'!G9</f>
        <v>9037.9995758455079</v>
      </c>
      <c r="H9" s="154">
        <f t="shared" ref="H9:H20" si="0">SUM(C9:G9)</f>
        <v>576623.07591710531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153">
        <f>'10-1'!C10+'11-1'!C10</f>
        <v>42829.422344930499</v>
      </c>
      <c r="D10" s="153">
        <f>'10-1'!D10+'11-1'!D10</f>
        <v>22452.692676773284</v>
      </c>
      <c r="E10" s="153">
        <f>'10-1'!E10+'11-1'!E10</f>
        <v>5344.576825062125</v>
      </c>
      <c r="F10" s="153">
        <f>'10-1'!F10+'11-1'!F10</f>
        <v>0</v>
      </c>
      <c r="G10" s="153">
        <f>'10-1'!G10+'11-1'!G10</f>
        <v>3924.0316946015409</v>
      </c>
      <c r="H10" s="153">
        <f t="shared" si="0"/>
        <v>74550.723541367435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154">
        <f>'10-1'!C11+'11-1'!C11</f>
        <v>5386.3802808185173</v>
      </c>
      <c r="D11" s="154">
        <f>'10-1'!D11+'11-1'!D11</f>
        <v>10055.151795633537</v>
      </c>
      <c r="E11" s="154">
        <f>'10-1'!E11+'11-1'!E11</f>
        <v>16376.892548770989</v>
      </c>
      <c r="F11" s="154">
        <f>'10-1'!F11+'11-1'!F11</f>
        <v>1818.937593021576</v>
      </c>
      <c r="G11" s="154">
        <f>'10-1'!G11+'11-1'!G11</f>
        <v>4049.9009587185028</v>
      </c>
      <c r="H11" s="154">
        <f t="shared" si="0"/>
        <v>37687.263176963126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153">
        <f>'10-1'!C12+'11-1'!C12</f>
        <v>36461.64290130102</v>
      </c>
      <c r="D12" s="153">
        <f>'10-1'!D12+'11-1'!D12</f>
        <v>45336.590287026222</v>
      </c>
      <c r="E12" s="153">
        <f>'10-1'!E12+'11-1'!E12</f>
        <v>39086.755589779423</v>
      </c>
      <c r="F12" s="153">
        <f>'10-1'!F12+'11-1'!F12</f>
        <v>14391.557499196473</v>
      </c>
      <c r="G12" s="153">
        <f>'10-1'!G12+'11-1'!G12</f>
        <v>19704.599379943062</v>
      </c>
      <c r="H12" s="153">
        <f t="shared" si="0"/>
        <v>154981.1456572462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154">
        <f>'10-1'!C13+'11-1'!C13</f>
        <v>21074.984897166098</v>
      </c>
      <c r="D13" s="154">
        <f>'10-1'!D13+'11-1'!D13</f>
        <v>16766.76197995001</v>
      </c>
      <c r="E13" s="154">
        <f>'10-1'!E13+'11-1'!E13</f>
        <v>12822.098473134145</v>
      </c>
      <c r="F13" s="154">
        <f>'10-1'!F13+'11-1'!F13</f>
        <v>2157.130925262501</v>
      </c>
      <c r="G13" s="154">
        <f>'10-1'!G13+'11-1'!G13</f>
        <v>10048.342654309959</v>
      </c>
      <c r="H13" s="154">
        <f t="shared" si="0"/>
        <v>62869.318929822708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153">
        <f>'10-1'!C14+'11-1'!C14</f>
        <v>6546.6500096588898</v>
      </c>
      <c r="D14" s="153">
        <f>'10-1'!D14+'11-1'!D14</f>
        <v>5579.8836916595692</v>
      </c>
      <c r="E14" s="153">
        <f>'10-1'!E14+'11-1'!E14</f>
        <v>4110.7464105707786</v>
      </c>
      <c r="F14" s="153">
        <f>'10-1'!F14+'11-1'!F14</f>
        <v>1288.694214696169</v>
      </c>
      <c r="G14" s="153">
        <f>'10-1'!G14+'11-1'!G14</f>
        <v>648.99731517594341</v>
      </c>
      <c r="H14" s="153">
        <f t="shared" si="0"/>
        <v>18174.971641761349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154">
        <f>'10-1'!C15+'11-1'!C15</f>
        <v>2065.0831687921104</v>
      </c>
      <c r="D15" s="154">
        <f>'10-1'!D15+'11-1'!D15</f>
        <v>2514.5064921228391</v>
      </c>
      <c r="E15" s="154">
        <f>'10-1'!E15+'11-1'!E15</f>
        <v>3665.1875728998943</v>
      </c>
      <c r="F15" s="154">
        <f>'10-1'!F15+'11-1'!F15</f>
        <v>688.42692148983247</v>
      </c>
      <c r="G15" s="154">
        <f>'10-1'!G15+'11-1'!G15</f>
        <v>658.05253622064265</v>
      </c>
      <c r="H15" s="154">
        <f t="shared" si="0"/>
        <v>9591.2566915253192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153">
        <f>'10-1'!C16+'11-1'!C16</f>
        <v>1004.6204041013552</v>
      </c>
      <c r="D16" s="153">
        <f>'10-1'!D16+'11-1'!D16</f>
        <v>1061.0045884500119</v>
      </c>
      <c r="E16" s="153">
        <f>'10-1'!E16+'11-1'!E16</f>
        <v>1855.9660997280891</v>
      </c>
      <c r="F16" s="153">
        <f>'10-1'!F16+'11-1'!F16</f>
        <v>637.86800133003931</v>
      </c>
      <c r="G16" s="153">
        <f>'10-1'!G16+'11-1'!G16</f>
        <v>1272.08828310371</v>
      </c>
      <c r="H16" s="153">
        <f t="shared" si="0"/>
        <v>5831.5473767132053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154">
        <f>'10-1'!C17+'11-1'!C17</f>
        <v>11448.229949325714</v>
      </c>
      <c r="D17" s="154">
        <f>'10-1'!D17+'11-1'!D17</f>
        <v>18155.084332364491</v>
      </c>
      <c r="E17" s="154">
        <f>'10-1'!E17+'11-1'!E17</f>
        <v>12618.582709142867</v>
      </c>
      <c r="F17" s="154">
        <f>'10-1'!F17+'11-1'!F17</f>
        <v>6083.8015681918005</v>
      </c>
      <c r="G17" s="154">
        <f>'10-1'!G17+'11-1'!G17</f>
        <v>5038.181502057656</v>
      </c>
      <c r="H17" s="154">
        <f t="shared" si="0"/>
        <v>53343.88006108252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153">
        <f>'10-1'!C18+'11-1'!C18</f>
        <v>3092.0657700142488</v>
      </c>
      <c r="D18" s="153">
        <f>'10-1'!D18+'11-1'!D18</f>
        <v>3869.6904112104285</v>
      </c>
      <c r="E18" s="153">
        <f>'10-1'!E18+'11-1'!E18</f>
        <v>3721.0355723276443</v>
      </c>
      <c r="F18" s="153">
        <f>'10-1'!F18+'11-1'!F18</f>
        <v>742.46711010784065</v>
      </c>
      <c r="G18" s="153">
        <f>'10-1'!G18+'11-1'!G18</f>
        <v>3860.1312812279698</v>
      </c>
      <c r="H18" s="153">
        <f t="shared" si="0"/>
        <v>15285.390144888132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154">
        <f>'10-1'!C19+'11-1'!C19</f>
        <v>2993.8535016810961</v>
      </c>
      <c r="D19" s="154">
        <f>'10-1'!D19+'11-1'!D19</f>
        <v>5303.6966062659794</v>
      </c>
      <c r="E19" s="154">
        <f>'10-1'!E19+'11-1'!E19</f>
        <v>2658.545498755474</v>
      </c>
      <c r="F19" s="154">
        <f>'10-1'!F19+'11-1'!F19</f>
        <v>166.34287027703974</v>
      </c>
      <c r="G19" s="154">
        <f>'10-1'!G19+'11-1'!G19</f>
        <v>705.2644208652614</v>
      </c>
      <c r="H19" s="154">
        <f t="shared" si="0"/>
        <v>11827.702897844852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153">
        <f>'10-1'!C20+'11-1'!C20</f>
        <v>1457.3256199849382</v>
      </c>
      <c r="D20" s="153">
        <f>'10-1'!D20+'11-1'!D20</f>
        <v>1275.013491289787</v>
      </c>
      <c r="E20" s="153">
        <f>'10-1'!E20+'11-1'!E20</f>
        <v>1716.548693269868</v>
      </c>
      <c r="F20" s="153">
        <f>'10-1'!F20+'11-1'!F20</f>
        <v>974.67254170828778</v>
      </c>
      <c r="G20" s="153">
        <f>'10-1'!G20+'11-1'!G20</f>
        <v>1608.5882371157061</v>
      </c>
      <c r="H20" s="153">
        <f t="shared" si="0"/>
        <v>7032.1485833685865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>SUM(C8:C20)</f>
        <v>743175.07222364191</v>
      </c>
      <c r="D21" s="75">
        <f t="shared" ref="D21:H21" si="1">SUM(D8:D20)</f>
        <v>282071.4026549402</v>
      </c>
      <c r="E21" s="75">
        <f t="shared" si="1"/>
        <v>181067.02731853965</v>
      </c>
      <c r="F21" s="75">
        <f t="shared" si="1"/>
        <v>47844.67760819981</v>
      </c>
      <c r="G21" s="75">
        <f t="shared" si="1"/>
        <v>93938.889535124195</v>
      </c>
      <c r="H21" s="75">
        <f t="shared" si="1"/>
        <v>1348097.0693404456</v>
      </c>
      <c r="I21" s="54" t="s">
        <v>7</v>
      </c>
      <c r="J21" s="17"/>
    </row>
    <row r="22" spans="1:10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24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23"/>
  <sheetViews>
    <sheetView rightToLeft="1" view="pageBreakPreview" zoomScale="55" zoomScaleNormal="50" zoomScaleSheetLayoutView="55" zoomScalePageLayoutView="70" workbookViewId="0">
      <selection activeCell="N17" sqref="N17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37.4414062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255</v>
      </c>
      <c r="D2" s="18"/>
      <c r="E2" s="18"/>
      <c r="F2" s="18"/>
      <c r="G2" s="18"/>
      <c r="H2" s="18"/>
      <c r="I2" s="35" t="s">
        <v>256</v>
      </c>
      <c r="J2" s="18"/>
    </row>
    <row r="3" spans="1:10" s="13" customFormat="1" ht="38.25" customHeight="1" x14ac:dyDescent="0.25">
      <c r="A3" s="24"/>
      <c r="B3" s="170" t="s">
        <v>291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51.75" customHeight="1" x14ac:dyDescent="0.25">
      <c r="A4" s="26"/>
      <c r="B4" s="171" t="s">
        <v>403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153">
        <f>'10-2'!C8+'11-2'!C8</f>
        <v>29572.714912478175</v>
      </c>
      <c r="D8" s="153">
        <f>'10-2'!D8+'11-2'!D8</f>
        <v>51220.89479265851</v>
      </c>
      <c r="E8" s="153">
        <f>'10-2'!E8+'11-2'!E8</f>
        <v>43418.391202088562</v>
      </c>
      <c r="F8" s="153">
        <f>'10-2'!F8+'11-2'!F8</f>
        <v>10027.271498041597</v>
      </c>
      <c r="G8" s="153">
        <f>'10-2'!G8+'11-2'!G8</f>
        <v>20076.70045818598</v>
      </c>
      <c r="H8" s="153">
        <f>SUM(C8:G8)</f>
        <v>154315.97286345283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154">
        <f>'10-2'!C9+'11-2'!C9</f>
        <v>183712.99736003266</v>
      </c>
      <c r="D9" s="154">
        <f>'10-2'!D9+'11-2'!D9</f>
        <v>15798.140476494753</v>
      </c>
      <c r="E9" s="154">
        <f>'10-2'!E9+'11-2'!E9</f>
        <v>11081.005270422251</v>
      </c>
      <c r="F9" s="154">
        <f>'10-2'!F9+'11-2'!F9</f>
        <v>2649.0334804698427</v>
      </c>
      <c r="G9" s="154">
        <f>'10-2'!G9+'11-2'!G9</f>
        <v>3828.9267924678493</v>
      </c>
      <c r="H9" s="154">
        <f t="shared" ref="H9:H20" si="0">SUM(C9:G9)</f>
        <v>217070.10337988738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153">
        <f>'10-2'!C10+'11-2'!C10</f>
        <v>12970.233662475262</v>
      </c>
      <c r="D10" s="153">
        <f>'10-2'!D10+'11-2'!D10</f>
        <v>10837.871937834225</v>
      </c>
      <c r="E10" s="153">
        <f>'10-2'!E10+'11-2'!E10</f>
        <v>5087.0055388722849</v>
      </c>
      <c r="F10" s="153">
        <f>'10-2'!F10+'11-2'!F10</f>
        <v>0</v>
      </c>
      <c r="G10" s="153">
        <f>'10-2'!G10+'11-2'!G10</f>
        <v>1723.106701662693</v>
      </c>
      <c r="H10" s="153">
        <f t="shared" si="0"/>
        <v>30618.21784084446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154">
        <f>'10-2'!C11+'11-2'!C11</f>
        <v>1216.1314625431442</v>
      </c>
      <c r="D11" s="154">
        <f>'10-2'!D11+'11-2'!D11</f>
        <v>2947.8449618324585</v>
      </c>
      <c r="E11" s="154">
        <f>'10-2'!E11+'11-2'!E11</f>
        <v>9351.2125467182559</v>
      </c>
      <c r="F11" s="154">
        <f>'10-2'!F11+'11-2'!F11</f>
        <v>0</v>
      </c>
      <c r="G11" s="154">
        <f>'10-2'!G11+'11-2'!G11</f>
        <v>4130.540763060786</v>
      </c>
      <c r="H11" s="154">
        <f t="shared" si="0"/>
        <v>17645.729734154644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153">
        <f>'10-2'!C12+'11-2'!C12</f>
        <v>17041.559717921176</v>
      </c>
      <c r="D12" s="153">
        <f>'10-2'!D12+'11-2'!D12</f>
        <v>16562.761054445895</v>
      </c>
      <c r="E12" s="153">
        <f>'10-2'!E12+'11-2'!E12</f>
        <v>15491.658672372787</v>
      </c>
      <c r="F12" s="153">
        <f>'10-2'!F12+'11-2'!F12</f>
        <v>10897.045670150925</v>
      </c>
      <c r="G12" s="153">
        <f>'10-2'!G12+'11-2'!G12</f>
        <v>14551.711076320524</v>
      </c>
      <c r="H12" s="153">
        <f t="shared" si="0"/>
        <v>74544.736191211312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154">
        <f>'10-2'!C13+'11-2'!C13</f>
        <v>12664.604498765177</v>
      </c>
      <c r="D13" s="154">
        <f>'10-2'!D13+'11-2'!D13</f>
        <v>15981.556518312227</v>
      </c>
      <c r="E13" s="154">
        <f>'10-2'!E13+'11-2'!E13</f>
        <v>5422.6488313543177</v>
      </c>
      <c r="F13" s="154">
        <f>'10-2'!F13+'11-2'!F13</f>
        <v>2312.2910059029082</v>
      </c>
      <c r="G13" s="154">
        <f>'10-2'!G13+'11-2'!G13</f>
        <v>11259.424787509524</v>
      </c>
      <c r="H13" s="154">
        <f t="shared" si="0"/>
        <v>47640.525641844157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153">
        <f>'10-2'!C14+'11-2'!C14</f>
        <v>3528.4428257388095</v>
      </c>
      <c r="D14" s="153">
        <f>'10-2'!D14+'11-2'!D14</f>
        <v>4263.6259328008164</v>
      </c>
      <c r="E14" s="153">
        <f>'10-2'!E14+'11-2'!E14</f>
        <v>1302.8565180376054</v>
      </c>
      <c r="F14" s="153">
        <f>'10-2'!F14+'11-2'!F14</f>
        <v>709.19774411944775</v>
      </c>
      <c r="G14" s="153">
        <f>'10-2'!G14+'11-2'!G14</f>
        <v>748.90856152785909</v>
      </c>
      <c r="H14" s="153">
        <f t="shared" si="0"/>
        <v>10553.031582224539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154">
        <f>'10-2'!C15+'11-2'!C15</f>
        <v>628.9891490839982</v>
      </c>
      <c r="D15" s="154">
        <f>'10-2'!D15+'11-2'!D15</f>
        <v>1296.3240087238801</v>
      </c>
      <c r="E15" s="154">
        <f>'10-2'!E15+'11-2'!E15</f>
        <v>2395.2521124703271</v>
      </c>
      <c r="F15" s="154">
        <f>'10-2'!F15+'11-2'!F15</f>
        <v>1097.1809613615856</v>
      </c>
      <c r="G15" s="154">
        <f>'10-2'!G15+'11-2'!G15</f>
        <v>856.90236131697804</v>
      </c>
      <c r="H15" s="154">
        <f t="shared" si="0"/>
        <v>6274.6485929567689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153">
        <f>'10-2'!C16+'11-2'!C16</f>
        <v>634.98451176562901</v>
      </c>
      <c r="D16" s="153">
        <f>'10-2'!D16+'11-2'!D16</f>
        <v>269.1802427048458</v>
      </c>
      <c r="E16" s="153">
        <f>'10-2'!E16+'11-2'!E16</f>
        <v>616.55861644454035</v>
      </c>
      <c r="F16" s="153">
        <f>'10-2'!F16+'11-2'!F16</f>
        <v>357.08538841464582</v>
      </c>
      <c r="G16" s="153">
        <f>'10-2'!G16+'11-2'!G16</f>
        <v>3681.7782820789448</v>
      </c>
      <c r="H16" s="153">
        <f t="shared" si="0"/>
        <v>5559.5870414086057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154">
        <f>'10-2'!C17+'11-2'!C17</f>
        <v>7184.8639155187911</v>
      </c>
      <c r="D17" s="154">
        <f>'10-2'!D17+'11-2'!D17</f>
        <v>12826.725607894065</v>
      </c>
      <c r="E17" s="154">
        <f>'10-2'!E17+'11-2'!E17</f>
        <v>12507.161364070354</v>
      </c>
      <c r="F17" s="154">
        <f>'10-2'!F17+'11-2'!F17</f>
        <v>7252.0912807926106</v>
      </c>
      <c r="G17" s="154">
        <f>'10-2'!G17+'11-2'!G17</f>
        <v>3335.0334487065138</v>
      </c>
      <c r="H17" s="154">
        <f t="shared" si="0"/>
        <v>43105.875616982332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153">
        <f>'10-2'!C18+'11-2'!C18</f>
        <v>2884.5243479461419</v>
      </c>
      <c r="D18" s="153">
        <f>'10-2'!D18+'11-2'!D18</f>
        <v>1933.6816986271335</v>
      </c>
      <c r="E18" s="153">
        <f>'10-2'!E18+'11-2'!E18</f>
        <v>1597.6394964672809</v>
      </c>
      <c r="F18" s="153">
        <f>'10-2'!F18+'11-2'!F18</f>
        <v>350.61849612761119</v>
      </c>
      <c r="G18" s="153">
        <f>'10-2'!G18+'11-2'!G18</f>
        <v>867.23858771358766</v>
      </c>
      <c r="H18" s="153">
        <f t="shared" si="0"/>
        <v>7633.7026268817554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154">
        <f>'10-2'!C19+'11-2'!C19</f>
        <v>1752.0657607356434</v>
      </c>
      <c r="D19" s="154">
        <f>'10-2'!D19+'11-2'!D19</f>
        <v>3880.5702319322572</v>
      </c>
      <c r="E19" s="154">
        <f>'10-2'!E19+'11-2'!E19</f>
        <v>1513.0589251620984</v>
      </c>
      <c r="F19" s="154">
        <f>'10-2'!F19+'11-2'!F19</f>
        <v>285.30318439786606</v>
      </c>
      <c r="G19" s="154">
        <f>'10-2'!G19+'11-2'!G19</f>
        <v>73.085205008086334</v>
      </c>
      <c r="H19" s="154">
        <f t="shared" si="0"/>
        <v>7504.0833072359519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153">
        <f>'10-2'!C20+'11-2'!C20</f>
        <v>1135.6072224346005</v>
      </c>
      <c r="D20" s="153">
        <f>'10-2'!D20+'11-2'!D20</f>
        <v>487.57143439313586</v>
      </c>
      <c r="E20" s="153">
        <f>'10-2'!E20+'11-2'!E20</f>
        <v>1501.0467641592356</v>
      </c>
      <c r="F20" s="153">
        <f>'10-2'!F20+'11-2'!F20</f>
        <v>934.95649701764648</v>
      </c>
      <c r="G20" s="153">
        <f>'10-2'!G20+'11-2'!G20</f>
        <v>294.46882305637729</v>
      </c>
      <c r="H20" s="153">
        <f t="shared" si="0"/>
        <v>4353.6507410609956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>SUM(C8:C20)</f>
        <v>274927.71934743918</v>
      </c>
      <c r="D21" s="75">
        <f t="shared" ref="D21:H21" si="1">SUM(D8:D20)</f>
        <v>138306.74889865416</v>
      </c>
      <c r="E21" s="75">
        <f t="shared" si="1"/>
        <v>111285.4958586399</v>
      </c>
      <c r="F21" s="75">
        <f t="shared" si="1"/>
        <v>36872.075206796682</v>
      </c>
      <c r="G21" s="75">
        <f t="shared" si="1"/>
        <v>65427.825848615706</v>
      </c>
      <c r="H21" s="75">
        <f t="shared" si="1"/>
        <v>626819.8651601458</v>
      </c>
      <c r="I21" s="54" t="s">
        <v>7</v>
      </c>
      <c r="J21" s="17"/>
    </row>
    <row r="22" spans="1:10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24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3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1.5546875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257</v>
      </c>
      <c r="C2" s="18"/>
      <c r="D2" s="18"/>
      <c r="E2" s="18"/>
      <c r="F2" s="18"/>
      <c r="G2" s="18"/>
      <c r="I2" s="35" t="s">
        <v>258</v>
      </c>
      <c r="J2" s="18"/>
    </row>
    <row r="3" spans="1:10" s="13" customFormat="1" ht="38.25" customHeight="1" x14ac:dyDescent="0.25">
      <c r="A3" s="24"/>
      <c r="B3" s="170" t="s">
        <v>195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4.5" customHeight="1" x14ac:dyDescent="0.25">
      <c r="A4" s="26"/>
      <c r="B4" s="171" t="s">
        <v>369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153">
        <f>'10-1'!C8+'10-2'!C8</f>
        <v>31467.849291107945</v>
      </c>
      <c r="D8" s="153">
        <f>'10-1'!D8+'10-2'!D8</f>
        <v>44643.604334526564</v>
      </c>
      <c r="E8" s="153">
        <f>'10-1'!E8+'10-2'!E8</f>
        <v>29236.891925870859</v>
      </c>
      <c r="F8" s="153">
        <f>'10-1'!F8+'10-2'!F8</f>
        <v>11871.500472196127</v>
      </c>
      <c r="G8" s="153">
        <f>'10-1'!G8+'10-2'!G8</f>
        <v>26059.270889348201</v>
      </c>
      <c r="H8" s="153">
        <f>SUM(C8:G8)</f>
        <v>143279.11691304971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154">
        <f>'10-1'!C9+'10-2'!C9</f>
        <v>172631.34892006044</v>
      </c>
      <c r="D9" s="154">
        <f>'10-1'!D9+'10-2'!D9</f>
        <v>28414.690824968045</v>
      </c>
      <c r="E9" s="154">
        <f>'10-1'!E9+'10-2'!E9</f>
        <v>16872.489385482204</v>
      </c>
      <c r="F9" s="154">
        <f>'10-1'!F9+'10-2'!F9</f>
        <v>2741.0592879804803</v>
      </c>
      <c r="G9" s="154">
        <f>'10-1'!G9+'10-2'!G9</f>
        <v>7833.2589765636349</v>
      </c>
      <c r="H9" s="154">
        <f t="shared" ref="H9:H20" si="0">SUM(C9:G9)</f>
        <v>228492.84739505482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153">
        <f>'10-1'!C10+'10-2'!C10</f>
        <v>16426.305779081224</v>
      </c>
      <c r="D10" s="153">
        <f>'10-1'!D10+'10-2'!D10</f>
        <v>12707.192335781448</v>
      </c>
      <c r="E10" s="153">
        <f>'10-1'!E10+'10-2'!E10</f>
        <v>3845.474764435191</v>
      </c>
      <c r="F10" s="153">
        <f>'10-1'!F10+'10-2'!F10</f>
        <v>0</v>
      </c>
      <c r="G10" s="153">
        <f>'10-1'!G10+'10-2'!G10</f>
        <v>4721.6477164887256</v>
      </c>
      <c r="H10" s="153">
        <f t="shared" si="0"/>
        <v>37700.62059578659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154">
        <f>'10-1'!C11+'10-2'!C11</f>
        <v>3621.2880976154393</v>
      </c>
      <c r="D11" s="154">
        <f>'10-1'!D11+'10-2'!D11</f>
        <v>4016.0014041584927</v>
      </c>
      <c r="E11" s="154">
        <f>'10-1'!E11+'10-2'!E11</f>
        <v>14471.906533895717</v>
      </c>
      <c r="F11" s="154">
        <f>'10-1'!F11+'10-2'!F11</f>
        <v>411.06865622516716</v>
      </c>
      <c r="G11" s="154">
        <f>'10-1'!G11+'10-2'!G11</f>
        <v>5793.1090666041364</v>
      </c>
      <c r="H11" s="154">
        <f t="shared" si="0"/>
        <v>28313.373758498958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153">
        <f>'10-1'!C12+'10-2'!C12</f>
        <v>17676.311499772648</v>
      </c>
      <c r="D12" s="153">
        <f>'10-1'!D12+'10-2'!D12</f>
        <v>33095.240607495522</v>
      </c>
      <c r="E12" s="153">
        <f>'10-1'!E12+'10-2'!E12</f>
        <v>21278.097751158813</v>
      </c>
      <c r="F12" s="153">
        <f>'10-1'!F12+'10-2'!F12</f>
        <v>9577.7702384530312</v>
      </c>
      <c r="G12" s="153">
        <f>'10-1'!G12+'10-2'!G12</f>
        <v>15727.395779211074</v>
      </c>
      <c r="H12" s="153">
        <f t="shared" si="0"/>
        <v>97354.815876091088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154">
        <f>'10-1'!C13+'10-2'!C13</f>
        <v>22814.184069834984</v>
      </c>
      <c r="D13" s="154">
        <f>'10-1'!D13+'10-2'!D13</f>
        <v>25723.229972337045</v>
      </c>
      <c r="E13" s="154">
        <f>'10-1'!E13+'10-2'!E13</f>
        <v>12331.988902396879</v>
      </c>
      <c r="F13" s="154">
        <f>'10-1'!F13+'10-2'!F13</f>
        <v>4120.3359629325496</v>
      </c>
      <c r="G13" s="154">
        <f>'10-1'!G13+'10-2'!G13</f>
        <v>16168.907799031411</v>
      </c>
      <c r="H13" s="154">
        <f t="shared" si="0"/>
        <v>81158.646706532862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153">
        <f>'10-1'!C14+'10-2'!C14</f>
        <v>6168.9228350851827</v>
      </c>
      <c r="D14" s="153">
        <f>'10-1'!D14+'10-2'!D14</f>
        <v>7654.3938356502567</v>
      </c>
      <c r="E14" s="153">
        <f>'10-1'!E14+'10-2'!E14</f>
        <v>1095.8090056681513</v>
      </c>
      <c r="F14" s="153">
        <f>'10-1'!F14+'10-2'!F14</f>
        <v>1997.8919588156168</v>
      </c>
      <c r="G14" s="153">
        <f>'10-1'!G14+'10-2'!G14</f>
        <v>911.90514074182011</v>
      </c>
      <c r="H14" s="153">
        <f t="shared" si="0"/>
        <v>17828.922775961026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154">
        <f>'10-1'!C15+'10-2'!C15</f>
        <v>2576.151343417826</v>
      </c>
      <c r="D15" s="154">
        <f>'10-1'!D15+'10-2'!D15</f>
        <v>3106.5566926574156</v>
      </c>
      <c r="E15" s="154">
        <f>'10-1'!E15+'10-2'!E15</f>
        <v>3972.3039461046073</v>
      </c>
      <c r="F15" s="154">
        <f>'10-1'!F15+'10-2'!F15</f>
        <v>1785.607882851418</v>
      </c>
      <c r="G15" s="154">
        <f>'10-1'!G15+'10-2'!G15</f>
        <v>1424.5990914177178</v>
      </c>
      <c r="H15" s="154">
        <f t="shared" si="0"/>
        <v>12865.218956448985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153">
        <f>'10-1'!C16+'10-2'!C16</f>
        <v>1034.4984492787983</v>
      </c>
      <c r="D16" s="153">
        <f>'10-1'!D16+'10-2'!D16</f>
        <v>719.69280197256967</v>
      </c>
      <c r="E16" s="153">
        <f>'10-1'!E16+'10-2'!E16</f>
        <v>1185.2546487365216</v>
      </c>
      <c r="F16" s="153">
        <f>'10-1'!F16+'10-2'!F16</f>
        <v>567.75705848658026</v>
      </c>
      <c r="G16" s="153">
        <f>'10-1'!G16+'10-2'!G16</f>
        <v>4691.7932963551375</v>
      </c>
      <c r="H16" s="153">
        <f t="shared" si="0"/>
        <v>8198.996254829608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154">
        <f>'10-1'!C17+'10-2'!C17</f>
        <v>15683.035124072459</v>
      </c>
      <c r="D17" s="154">
        <f>'10-1'!D17+'10-2'!D17</f>
        <v>10865.761830828684</v>
      </c>
      <c r="E17" s="154">
        <f>'10-1'!E17+'10-2'!E17</f>
        <v>20026.846524191518</v>
      </c>
      <c r="F17" s="154">
        <f>'10-1'!F17+'10-2'!F17</f>
        <v>6611.8218066539221</v>
      </c>
      <c r="G17" s="154">
        <f>'10-1'!G17+'10-2'!G17</f>
        <v>6321.9290022038203</v>
      </c>
      <c r="H17" s="154">
        <f t="shared" si="0"/>
        <v>59509.394287950396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153">
        <f>'10-1'!C18+'10-2'!C18</f>
        <v>4653.6617242061002</v>
      </c>
      <c r="D18" s="153">
        <f>'10-1'!D18+'10-2'!D18</f>
        <v>4268.4934754090618</v>
      </c>
      <c r="E18" s="153">
        <f>'10-1'!E18+'10-2'!E18</f>
        <v>2960.5932625075529</v>
      </c>
      <c r="F18" s="153">
        <f>'10-1'!F18+'10-2'!F18</f>
        <v>805.09312974118984</v>
      </c>
      <c r="G18" s="153">
        <f>'10-1'!G18+'10-2'!G18</f>
        <v>4458.3540245198083</v>
      </c>
      <c r="H18" s="153">
        <f t="shared" si="0"/>
        <v>17146.195616383713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154">
        <f>'10-1'!C19+'10-2'!C19</f>
        <v>3262.7556706225855</v>
      </c>
      <c r="D19" s="154">
        <f>'10-1'!D19+'10-2'!D19</f>
        <v>2624.6571878859686</v>
      </c>
      <c r="E19" s="154">
        <f>'10-1'!E19+'10-2'!E19</f>
        <v>3273.526223128295</v>
      </c>
      <c r="F19" s="154">
        <f>'10-1'!F19+'10-2'!F19</f>
        <v>285.30318439786606</v>
      </c>
      <c r="G19" s="154">
        <f>'10-1'!G19+'10-2'!G19</f>
        <v>629.60447106630465</v>
      </c>
      <c r="H19" s="154">
        <f t="shared" si="0"/>
        <v>10075.846737101021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153">
        <f>'10-1'!C20+'10-2'!C20</f>
        <v>2201.4736082435543</v>
      </c>
      <c r="D20" s="153">
        <f>'10-1'!D20+'10-2'!D20</f>
        <v>1084.4548507265454</v>
      </c>
      <c r="E20" s="153">
        <f>'10-1'!E20+'10-2'!E20</f>
        <v>1718.5452204432199</v>
      </c>
      <c r="F20" s="153">
        <f>'10-1'!F20+'10-2'!F20</f>
        <v>1337.9721818806031</v>
      </c>
      <c r="G20" s="153">
        <f>'10-1'!G20+'10-2'!G20</f>
        <v>0</v>
      </c>
      <c r="H20" s="153">
        <f t="shared" si="0"/>
        <v>6342.4458612939225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>SUM(C8:C20)</f>
        <v>300217.7864123992</v>
      </c>
      <c r="D21" s="75">
        <f t="shared" ref="D21:H21" si="1">SUM(D8:D20)</f>
        <v>178923.97015439763</v>
      </c>
      <c r="E21" s="75">
        <f t="shared" si="1"/>
        <v>132269.72809401952</v>
      </c>
      <c r="F21" s="75">
        <f t="shared" si="1"/>
        <v>42113.181820614554</v>
      </c>
      <c r="G21" s="75">
        <f t="shared" si="1"/>
        <v>94741.775253551808</v>
      </c>
      <c r="H21" s="75">
        <f t="shared" si="1"/>
        <v>748266.44173498254</v>
      </c>
      <c r="I21" s="54" t="s">
        <v>7</v>
      </c>
      <c r="J21" s="17"/>
    </row>
    <row r="22" spans="1:10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1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3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2" style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259</v>
      </c>
      <c r="D2" s="18"/>
      <c r="E2" s="18"/>
      <c r="F2" s="18"/>
      <c r="G2" s="18"/>
      <c r="H2" s="18"/>
      <c r="I2" s="35" t="s">
        <v>260</v>
      </c>
      <c r="J2" s="18"/>
    </row>
    <row r="3" spans="1:10" s="13" customFormat="1" ht="38.25" customHeight="1" x14ac:dyDescent="0.25">
      <c r="A3" s="24"/>
      <c r="B3" s="170" t="s">
        <v>301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49.5" customHeight="1" x14ac:dyDescent="0.25">
      <c r="A4" s="26"/>
      <c r="B4" s="171" t="s">
        <v>409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74">
        <v>20084.781564786608</v>
      </c>
      <c r="D8" s="74">
        <v>27480.547871622442</v>
      </c>
      <c r="E8" s="74">
        <v>17287.08268426255</v>
      </c>
      <c r="F8" s="74">
        <v>5894.0692223536471</v>
      </c>
      <c r="G8" s="74">
        <v>14547.242255093679</v>
      </c>
      <c r="H8" s="74">
        <f>SUM(C8:G8)</f>
        <v>85293.72359811893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72">
        <v>97451.301429116473</v>
      </c>
      <c r="D9" s="72">
        <v>14922.128178301589</v>
      </c>
      <c r="E9" s="72">
        <v>7873.8938912737131</v>
      </c>
      <c r="F9" s="72">
        <v>900.83935649419925</v>
      </c>
      <c r="G9" s="72">
        <v>4648.7218541355378</v>
      </c>
      <c r="H9" s="72">
        <f t="shared" ref="H9:H20" si="0">SUM(C9:G9)</f>
        <v>125796.8847093215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74">
        <v>9686.5222978636812</v>
      </c>
      <c r="D10" s="74">
        <v>7455.9569474226746</v>
      </c>
      <c r="E10" s="74">
        <v>2206.7657860631989</v>
      </c>
      <c r="F10" s="74">
        <v>0</v>
      </c>
      <c r="G10" s="74">
        <v>2998.5410148260321</v>
      </c>
      <c r="H10" s="74">
        <f t="shared" si="0"/>
        <v>22347.786046175584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72">
        <v>2405.1566350722951</v>
      </c>
      <c r="D11" s="72">
        <v>2085.3105932425924</v>
      </c>
      <c r="E11" s="72">
        <v>7653.1077502142543</v>
      </c>
      <c r="F11" s="72">
        <v>411.06865622516716</v>
      </c>
      <c r="G11" s="72">
        <v>3108.8536499845059</v>
      </c>
      <c r="H11" s="72">
        <f t="shared" si="0"/>
        <v>15663.497284738813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74">
        <v>10803.308758352356</v>
      </c>
      <c r="D12" s="74">
        <v>21689.055169246727</v>
      </c>
      <c r="E12" s="74">
        <v>14192.968253936928</v>
      </c>
      <c r="F12" s="74">
        <v>4868.4970955429362</v>
      </c>
      <c r="G12" s="74">
        <v>6644.5135504545769</v>
      </c>
      <c r="H12" s="74">
        <f t="shared" si="0"/>
        <v>58198.342827533525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72">
        <v>12451.846530616909</v>
      </c>
      <c r="D13" s="72">
        <v>11736.473411798239</v>
      </c>
      <c r="E13" s="72">
        <v>6909.3400710425622</v>
      </c>
      <c r="F13" s="72">
        <v>1808.044957029641</v>
      </c>
      <c r="G13" s="72">
        <v>7304.8217827997132</v>
      </c>
      <c r="H13" s="72">
        <f t="shared" si="0"/>
        <v>40210.526753287064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74">
        <v>3549.9655350137791</v>
      </c>
      <c r="D14" s="74">
        <v>3845.4541184765894</v>
      </c>
      <c r="E14" s="74">
        <v>468.15604711735864</v>
      </c>
      <c r="F14" s="74">
        <v>1288.694214696169</v>
      </c>
      <c r="G14" s="74">
        <v>162.99657921396096</v>
      </c>
      <c r="H14" s="74">
        <f t="shared" si="0"/>
        <v>9315.2664945178567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72">
        <v>1947.1621943338278</v>
      </c>
      <c r="D15" s="72">
        <v>1971.4755293955145</v>
      </c>
      <c r="E15" s="72">
        <v>1955.7076679310569</v>
      </c>
      <c r="F15" s="72">
        <v>688.42692148983247</v>
      </c>
      <c r="G15" s="72">
        <v>567.69673010073973</v>
      </c>
      <c r="H15" s="72">
        <f t="shared" si="0"/>
        <v>7130.4690432509715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74">
        <v>516.831685688775</v>
      </c>
      <c r="D16" s="74">
        <v>450.51255926772393</v>
      </c>
      <c r="E16" s="74">
        <v>818.46535586124378</v>
      </c>
      <c r="F16" s="74">
        <v>364.96460124655613</v>
      </c>
      <c r="G16" s="74">
        <v>1177.2567458658079</v>
      </c>
      <c r="H16" s="74">
        <f t="shared" si="0"/>
        <v>3328.0309479301068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72">
        <v>8746.9715174228604</v>
      </c>
      <c r="D17" s="72">
        <v>5768.0298938111982</v>
      </c>
      <c r="E17" s="72">
        <v>8549.5869339671135</v>
      </c>
      <c r="F17" s="72">
        <v>2986.0604636964708</v>
      </c>
      <c r="G17" s="72">
        <v>3248.9563725677058</v>
      </c>
      <c r="H17" s="72">
        <f t="shared" si="0"/>
        <v>29299.605181465347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74">
        <v>2179.311294232019</v>
      </c>
      <c r="D18" s="74">
        <v>2580.1916360335704</v>
      </c>
      <c r="E18" s="74">
        <v>2269.7657900242643</v>
      </c>
      <c r="F18" s="74">
        <v>454.4746336135787</v>
      </c>
      <c r="G18" s="74">
        <v>3591.1154368062207</v>
      </c>
      <c r="H18" s="74">
        <f t="shared" si="0"/>
        <v>11074.858790709653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72">
        <v>1510.6899098869421</v>
      </c>
      <c r="D19" s="72">
        <v>1403.0668144182425</v>
      </c>
      <c r="E19" s="72">
        <v>1760.4672979661964</v>
      </c>
      <c r="F19" s="72">
        <v>0</v>
      </c>
      <c r="G19" s="72">
        <v>629.60447106630465</v>
      </c>
      <c r="H19" s="72">
        <f t="shared" si="0"/>
        <v>5303.8284933376854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74">
        <v>1065.8663858089537</v>
      </c>
      <c r="D20" s="74">
        <v>699.22221766970131</v>
      </c>
      <c r="E20" s="74">
        <v>682.04121232089869</v>
      </c>
      <c r="F20" s="74">
        <v>630.90551828574735</v>
      </c>
      <c r="G20" s="74">
        <v>0</v>
      </c>
      <c r="H20" s="74">
        <f t="shared" si="0"/>
        <v>3078.0353340853007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 t="shared" ref="C21:H21" si="1">SUM(C8:C20)</f>
        <v>172399.71573819546</v>
      </c>
      <c r="D21" s="75">
        <f t="shared" si="1"/>
        <v>102087.42494070678</v>
      </c>
      <c r="E21" s="75">
        <f t="shared" si="1"/>
        <v>72627.348741981332</v>
      </c>
      <c r="F21" s="75">
        <f t="shared" si="1"/>
        <v>20296.045640673947</v>
      </c>
      <c r="G21" s="75">
        <f t="shared" si="1"/>
        <v>48630.320442914781</v>
      </c>
      <c r="H21" s="75">
        <f t="shared" si="1"/>
        <v>416040.85550447227</v>
      </c>
      <c r="I21" s="54" t="s">
        <v>7</v>
      </c>
      <c r="J21" s="17"/>
    </row>
    <row r="22" spans="1:10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1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23"/>
  <sheetViews>
    <sheetView rightToLeft="1" view="pageBreakPreview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1.109375" style="1" bestFit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261</v>
      </c>
      <c r="C2" s="18"/>
      <c r="D2" s="18"/>
      <c r="E2" s="18"/>
      <c r="F2" s="18"/>
      <c r="G2" s="18"/>
      <c r="I2" s="35" t="s">
        <v>262</v>
      </c>
      <c r="J2" s="18"/>
    </row>
    <row r="3" spans="1:10" s="13" customFormat="1" ht="38.25" customHeight="1" x14ac:dyDescent="0.25">
      <c r="A3" s="24"/>
      <c r="B3" s="170" t="s">
        <v>292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51.75" customHeight="1" x14ac:dyDescent="0.25">
      <c r="A4" s="26"/>
      <c r="B4" s="171" t="s">
        <v>405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74">
        <v>11383.067726321337</v>
      </c>
      <c r="D8" s="74">
        <v>17163.056462904122</v>
      </c>
      <c r="E8" s="74">
        <v>11949.809241608309</v>
      </c>
      <c r="F8" s="74">
        <v>5977.4312498424788</v>
      </c>
      <c r="G8" s="74">
        <v>11512.028634254522</v>
      </c>
      <c r="H8" s="74">
        <f>SUM(C8:G8)</f>
        <v>57985.39331493077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72">
        <v>75180.047490943951</v>
      </c>
      <c r="D9" s="72">
        <v>13492.562646666456</v>
      </c>
      <c r="E9" s="72">
        <v>8998.5954942084918</v>
      </c>
      <c r="F9" s="72">
        <v>1840.2199314862812</v>
      </c>
      <c r="G9" s="72">
        <v>3184.5371224280966</v>
      </c>
      <c r="H9" s="72">
        <f>SUM(C9:G9)</f>
        <v>102695.96268573328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74">
        <v>6739.7834812175433</v>
      </c>
      <c r="D10" s="74">
        <v>5251.2353883587748</v>
      </c>
      <c r="E10" s="74">
        <v>1638.7089783719919</v>
      </c>
      <c r="F10" s="74">
        <v>0</v>
      </c>
      <c r="G10" s="74">
        <v>1723.106701662693</v>
      </c>
      <c r="H10" s="74">
        <f t="shared" ref="H10:H20" si="0">SUM(C10:G10)</f>
        <v>15352.834549611001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72">
        <v>1216.1314625431442</v>
      </c>
      <c r="D11" s="72">
        <v>1930.6908109159003</v>
      </c>
      <c r="E11" s="72">
        <v>6818.7987836814627</v>
      </c>
      <c r="F11" s="72">
        <v>0</v>
      </c>
      <c r="G11" s="72">
        <v>2684.2554166196301</v>
      </c>
      <c r="H11" s="72">
        <f t="shared" si="0"/>
        <v>12649.876473760136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74">
        <v>6873.0027414202923</v>
      </c>
      <c r="D12" s="74">
        <v>11406.185438248791</v>
      </c>
      <c r="E12" s="74">
        <v>7085.1294972218857</v>
      </c>
      <c r="F12" s="74">
        <v>4709.2731429100941</v>
      </c>
      <c r="G12" s="74">
        <v>9082.8822287564981</v>
      </c>
      <c r="H12" s="74">
        <f t="shared" si="0"/>
        <v>39156.473048557556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72">
        <v>10362.337539218077</v>
      </c>
      <c r="D13" s="72">
        <v>13986.756560538808</v>
      </c>
      <c r="E13" s="72">
        <v>5422.6488313543177</v>
      </c>
      <c r="F13" s="72">
        <v>2312.2910059029082</v>
      </c>
      <c r="G13" s="72">
        <v>8864.0860162316967</v>
      </c>
      <c r="H13" s="72">
        <f t="shared" si="0"/>
        <v>40948.119953245805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74">
        <v>2618.9573000714031</v>
      </c>
      <c r="D14" s="74">
        <v>3808.9397171736668</v>
      </c>
      <c r="E14" s="74">
        <v>627.65295855079273</v>
      </c>
      <c r="F14" s="74">
        <v>709.19774411944775</v>
      </c>
      <c r="G14" s="74">
        <v>748.90856152785909</v>
      </c>
      <c r="H14" s="74">
        <f t="shared" si="0"/>
        <v>8513.6562814431691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72">
        <v>628.9891490839982</v>
      </c>
      <c r="D15" s="72">
        <v>1135.0811632619011</v>
      </c>
      <c r="E15" s="72">
        <v>2016.5962781735504</v>
      </c>
      <c r="F15" s="72">
        <v>1097.1809613615856</v>
      </c>
      <c r="G15" s="72">
        <v>856.90236131697804</v>
      </c>
      <c r="H15" s="72">
        <f t="shared" si="0"/>
        <v>5734.7499131980139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74">
        <v>517.66676359002327</v>
      </c>
      <c r="D16" s="74">
        <v>269.1802427048458</v>
      </c>
      <c r="E16" s="74">
        <v>366.78929287527791</v>
      </c>
      <c r="F16" s="74">
        <v>202.79245724002419</v>
      </c>
      <c r="G16" s="74">
        <v>3514.5365504893293</v>
      </c>
      <c r="H16" s="74">
        <f t="shared" si="0"/>
        <v>4870.9653068995003</v>
      </c>
      <c r="I16" s="53" t="s">
        <v>25</v>
      </c>
      <c r="J16" s="17"/>
    </row>
    <row r="17" spans="1:11" ht="39.9" customHeight="1" x14ac:dyDescent="0.25">
      <c r="A17" s="15"/>
      <c r="B17" s="49" t="s">
        <v>28</v>
      </c>
      <c r="C17" s="72">
        <v>6936.0636066495981</v>
      </c>
      <c r="D17" s="72">
        <v>5097.7319370174846</v>
      </c>
      <c r="E17" s="72">
        <v>11477.259590224405</v>
      </c>
      <c r="F17" s="72">
        <v>3625.7613429574512</v>
      </c>
      <c r="G17" s="72">
        <v>3072.9726296361141</v>
      </c>
      <c r="H17" s="72">
        <f t="shared" si="0"/>
        <v>30209.789106485056</v>
      </c>
      <c r="I17" s="49" t="s">
        <v>27</v>
      </c>
      <c r="J17" s="17"/>
    </row>
    <row r="18" spans="1:11" ht="39.9" customHeight="1" x14ac:dyDescent="0.25">
      <c r="A18" s="15"/>
      <c r="B18" s="53" t="s">
        <v>30</v>
      </c>
      <c r="C18" s="74">
        <v>2474.3504299740807</v>
      </c>
      <c r="D18" s="74">
        <v>1688.3018393754912</v>
      </c>
      <c r="E18" s="74">
        <v>690.8274724832886</v>
      </c>
      <c r="F18" s="74">
        <v>350.61849612761119</v>
      </c>
      <c r="G18" s="74">
        <v>867.23858771358766</v>
      </c>
      <c r="H18" s="74">
        <f t="shared" si="0"/>
        <v>6071.3368256740587</v>
      </c>
      <c r="I18" s="53" t="s">
        <v>29</v>
      </c>
      <c r="J18" s="17"/>
    </row>
    <row r="19" spans="1:11" ht="39.9" customHeight="1" x14ac:dyDescent="0.25">
      <c r="A19" s="15"/>
      <c r="B19" s="49" t="s">
        <v>32</v>
      </c>
      <c r="C19" s="72">
        <v>1752.0657607356434</v>
      </c>
      <c r="D19" s="72">
        <v>1221.5903734677261</v>
      </c>
      <c r="E19" s="72">
        <v>1513.0589251620984</v>
      </c>
      <c r="F19" s="72">
        <v>285.30318439786606</v>
      </c>
      <c r="G19" s="72">
        <v>0</v>
      </c>
      <c r="H19" s="72">
        <f t="shared" si="0"/>
        <v>4772.0182437633339</v>
      </c>
      <c r="I19" s="49" t="s">
        <v>31</v>
      </c>
      <c r="J19" s="17"/>
    </row>
    <row r="20" spans="1:11" ht="39.9" customHeight="1" x14ac:dyDescent="0.25">
      <c r="A20" s="15"/>
      <c r="B20" s="53" t="s">
        <v>34</v>
      </c>
      <c r="C20" s="74">
        <v>1135.6072224346005</v>
      </c>
      <c r="D20" s="74">
        <v>385.23263305684395</v>
      </c>
      <c r="E20" s="74">
        <v>1036.5040081223212</v>
      </c>
      <c r="F20" s="74">
        <v>707.06666359485575</v>
      </c>
      <c r="G20" s="74">
        <v>0</v>
      </c>
      <c r="H20" s="74">
        <f t="shared" si="0"/>
        <v>3264.4105272086217</v>
      </c>
      <c r="I20" s="53" t="s">
        <v>33</v>
      </c>
      <c r="J20" s="30"/>
    </row>
    <row r="21" spans="1:11" s="5" customFormat="1" ht="45" customHeight="1" x14ac:dyDescent="0.25">
      <c r="A21" s="31"/>
      <c r="B21" s="54" t="s">
        <v>35</v>
      </c>
      <c r="C21" s="75">
        <f t="shared" ref="C21:H21" si="1">SUM(C8:C20)</f>
        <v>127818.07067420367</v>
      </c>
      <c r="D21" s="75">
        <f t="shared" si="1"/>
        <v>76836.545213690799</v>
      </c>
      <c r="E21" s="75">
        <f t="shared" si="1"/>
        <v>59642.379352038202</v>
      </c>
      <c r="F21" s="75">
        <f t="shared" si="1"/>
        <v>21817.136179940604</v>
      </c>
      <c r="G21" s="75">
        <f t="shared" si="1"/>
        <v>46111.454810636998</v>
      </c>
      <c r="H21" s="75">
        <f t="shared" si="1"/>
        <v>332225.58623051044</v>
      </c>
      <c r="I21" s="54" t="s">
        <v>7</v>
      </c>
      <c r="J21" s="17"/>
      <c r="K21" s="1"/>
    </row>
    <row r="22" spans="1:11" s="6" customFormat="1" ht="30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  <c r="K22" s="1"/>
    </row>
    <row r="23" spans="1:11" ht="1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3"/>
  <sheetViews>
    <sheetView rightToLeft="1" view="pageBreakPreview" topLeftCell="A2" zoomScale="55" zoomScaleNormal="50" zoomScaleSheetLayoutView="55" zoomScalePageLayoutView="70" workbookViewId="0">
      <selection activeCell="B4" sqref="B4:I4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1.109375" style="1" bestFit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202</v>
      </c>
      <c r="D2" s="18"/>
      <c r="E2" s="18"/>
      <c r="F2" s="18"/>
      <c r="G2" s="18"/>
      <c r="H2" s="18"/>
      <c r="I2" s="35" t="s">
        <v>203</v>
      </c>
      <c r="J2" s="18"/>
    </row>
    <row r="3" spans="1:10" s="13" customFormat="1" ht="38.25" customHeight="1" x14ac:dyDescent="0.25">
      <c r="A3" s="24"/>
      <c r="B3" s="170" t="s">
        <v>302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3" customHeight="1" x14ac:dyDescent="0.25">
      <c r="A4" s="26"/>
      <c r="B4" s="171" t="s">
        <v>370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153">
        <f>'11-1'!C8+'11-2'!C8</f>
        <v>82105.191491229125</v>
      </c>
      <c r="D8" s="153">
        <f>'11-1'!D8+'11-2'!D8</f>
        <v>129748.95015537752</v>
      </c>
      <c r="E8" s="153">
        <f>'11-1'!E8+'11-2'!E8</f>
        <v>79194.449463979414</v>
      </c>
      <c r="F8" s="153">
        <f>'11-1'!F8+'11-2'!F8</f>
        <v>12886.768295797654</v>
      </c>
      <c r="G8" s="153">
        <f>'11-1'!G8+'11-2'!G8</f>
        <v>27400.14126477651</v>
      </c>
      <c r="H8" s="153">
        <f>SUM(C8:G8)</f>
        <v>331335.50067116023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154">
        <f>'11-1'!C9+'11-2'!C9</f>
        <v>535896.1359459809</v>
      </c>
      <c r="D9" s="154">
        <f>'11-1'!D9+'11-2'!D9</f>
        <v>13913.116256475198</v>
      </c>
      <c r="E9" s="154">
        <f>'11-1'!E9+'11-2'!E9</f>
        <v>6285.6570222766768</v>
      </c>
      <c r="F9" s="154">
        <f>'11-1'!F9+'11-2'!F9</f>
        <v>4071.7552854554447</v>
      </c>
      <c r="G9" s="154">
        <f>'11-1'!G9+'11-2'!G9</f>
        <v>5033.6673917497219</v>
      </c>
      <c r="H9" s="154">
        <f t="shared" ref="H9:H20" si="0">SUM(C9:G9)</f>
        <v>565200.33190193796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153">
        <f>'11-1'!C10+'11-2'!C10</f>
        <v>39373.35022832454</v>
      </c>
      <c r="D10" s="153">
        <f>'11-1'!D10+'11-2'!D10</f>
        <v>20583.37227882606</v>
      </c>
      <c r="E10" s="153">
        <f>'11-1'!E10+'11-2'!E10</f>
        <v>6586.1075994992188</v>
      </c>
      <c r="F10" s="153">
        <f>'11-1'!F10+'11-2'!F10</f>
        <v>0</v>
      </c>
      <c r="G10" s="153">
        <f>'11-1'!G10+'11-2'!G10</f>
        <v>925.49067977550885</v>
      </c>
      <c r="H10" s="153">
        <f t="shared" si="0"/>
        <v>67468.32078642532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154">
        <f>'11-1'!C11+'11-2'!C11</f>
        <v>2981.2236457462218</v>
      </c>
      <c r="D11" s="154">
        <f>'11-1'!D11+'11-2'!D11</f>
        <v>8986.9953533075022</v>
      </c>
      <c r="E11" s="154">
        <f>'11-1'!E11+'11-2'!E11</f>
        <v>11256.198561593526</v>
      </c>
      <c r="F11" s="154">
        <f>'11-1'!F11+'11-2'!F11</f>
        <v>1407.8689367964089</v>
      </c>
      <c r="G11" s="154">
        <f>'11-1'!G11+'11-2'!G11</f>
        <v>2387.3326551751529</v>
      </c>
      <c r="H11" s="154">
        <f t="shared" si="0"/>
        <v>27019.619152618812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153">
        <f>'11-1'!C12+'11-2'!C12</f>
        <v>35826.891119449552</v>
      </c>
      <c r="D12" s="153">
        <f>'11-1'!D12+'11-2'!D12</f>
        <v>28804.110733976602</v>
      </c>
      <c r="E12" s="153">
        <f>'11-1'!E12+'11-2'!E12</f>
        <v>33300.316510993398</v>
      </c>
      <c r="F12" s="153">
        <f>'11-1'!F12+'11-2'!F12</f>
        <v>15710.832930894368</v>
      </c>
      <c r="G12" s="153">
        <f>'11-1'!G12+'11-2'!G12</f>
        <v>18528.914677052511</v>
      </c>
      <c r="H12" s="153">
        <f t="shared" si="0"/>
        <v>132171.06597236643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154">
        <f>'11-1'!C13+'11-2'!C13</f>
        <v>10925.405326096286</v>
      </c>
      <c r="D13" s="154">
        <f>'11-1'!D13+'11-2'!D13</f>
        <v>7025.0885259251918</v>
      </c>
      <c r="E13" s="154">
        <f>'11-1'!E13+'11-2'!E13</f>
        <v>5912.758402091582</v>
      </c>
      <c r="F13" s="154">
        <f>'11-1'!F13+'11-2'!F13</f>
        <v>349.0859682328599</v>
      </c>
      <c r="G13" s="154">
        <f>'11-1'!G13+'11-2'!G13</f>
        <v>5138.8596427880739</v>
      </c>
      <c r="H13" s="154">
        <f t="shared" si="0"/>
        <v>29351.197865133992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153">
        <f>'11-1'!C14+'11-2'!C14</f>
        <v>3906.1700003125165</v>
      </c>
      <c r="D14" s="153">
        <f>'11-1'!D14+'11-2'!D14</f>
        <v>2189.1157888101293</v>
      </c>
      <c r="E14" s="153">
        <f>'11-1'!E14+'11-2'!E14</f>
        <v>4317.7939229402327</v>
      </c>
      <c r="F14" s="153">
        <f>'11-1'!F14+'11-2'!F14</f>
        <v>0</v>
      </c>
      <c r="G14" s="153">
        <f>'11-1'!G14+'11-2'!G14</f>
        <v>486.00073596198246</v>
      </c>
      <c r="H14" s="153">
        <f t="shared" si="0"/>
        <v>10899.080448024861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154">
        <f>'11-1'!C15+'11-2'!C15</f>
        <v>117.92097445828247</v>
      </c>
      <c r="D15" s="154">
        <f>'11-1'!D15+'11-2'!D15</f>
        <v>704.27380818930351</v>
      </c>
      <c r="E15" s="154">
        <f>'11-1'!E15+'11-2'!E15</f>
        <v>2088.1357392656141</v>
      </c>
      <c r="F15" s="154">
        <f>'11-1'!F15+'11-2'!F15</f>
        <v>0</v>
      </c>
      <c r="G15" s="154">
        <f>'11-1'!G15+'11-2'!G15</f>
        <v>90.355806119902894</v>
      </c>
      <c r="H15" s="154">
        <f t="shared" si="0"/>
        <v>3000.6863280331027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153">
        <f>'11-1'!C16+'11-2'!C16</f>
        <v>605.10646658818598</v>
      </c>
      <c r="D16" s="153">
        <f>'11-1'!D16+'11-2'!D16</f>
        <v>610.49202918228798</v>
      </c>
      <c r="E16" s="153">
        <f>'11-1'!E16+'11-2'!E16</f>
        <v>1287.2700674361076</v>
      </c>
      <c r="F16" s="153">
        <f>'11-1'!F16+'11-2'!F16</f>
        <v>427.19633125810486</v>
      </c>
      <c r="G16" s="153">
        <f>'11-1'!G16+'11-2'!G16</f>
        <v>262.0732688275175</v>
      </c>
      <c r="H16" s="153">
        <f t="shared" si="0"/>
        <v>3192.1381632922039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154">
        <f>'11-1'!C17+'11-2'!C17</f>
        <v>2950.0587407720463</v>
      </c>
      <c r="D17" s="154">
        <f>'11-1'!D17+'11-2'!D17</f>
        <v>20116.048109429874</v>
      </c>
      <c r="E17" s="154">
        <f>'11-1'!E17+'11-2'!E17</f>
        <v>5098.8975490217026</v>
      </c>
      <c r="F17" s="154">
        <f>'11-1'!F17+'11-2'!F17</f>
        <v>6724.0710423304881</v>
      </c>
      <c r="G17" s="154">
        <f>'11-1'!G17+'11-2'!G17</f>
        <v>2051.2859485603499</v>
      </c>
      <c r="H17" s="154">
        <f t="shared" si="0"/>
        <v>36940.361390114456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153">
        <f>'11-1'!C18+'11-2'!C18</f>
        <v>1322.9283937542909</v>
      </c>
      <c r="D18" s="153">
        <f>'11-1'!D18+'11-2'!D18</f>
        <v>1534.8786344285006</v>
      </c>
      <c r="E18" s="153">
        <f>'11-1'!E18+'11-2'!E18</f>
        <v>2358.0818062873723</v>
      </c>
      <c r="F18" s="153">
        <f>'11-1'!F18+'11-2'!F18</f>
        <v>287.99247649426201</v>
      </c>
      <c r="G18" s="153">
        <f>'11-1'!G18+'11-2'!G18</f>
        <v>269.01584442174919</v>
      </c>
      <c r="H18" s="153">
        <f t="shared" si="0"/>
        <v>5772.8971553861747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154">
        <f>'11-1'!C19+'11-2'!C19</f>
        <v>1483.1635917941539</v>
      </c>
      <c r="D19" s="154">
        <f>'11-1'!D19+'11-2'!D19</f>
        <v>6559.6096503122681</v>
      </c>
      <c r="E19" s="154">
        <f>'11-1'!E19+'11-2'!E19</f>
        <v>898.07820078927773</v>
      </c>
      <c r="F19" s="154">
        <f>'11-1'!F19+'11-2'!F19</f>
        <v>166.34287027703974</v>
      </c>
      <c r="G19" s="154">
        <f>'11-1'!G19+'11-2'!G19</f>
        <v>148.74515480704304</v>
      </c>
      <c r="H19" s="154">
        <f t="shared" si="0"/>
        <v>9255.9394679797842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153">
        <f>'11-1'!C20+'11-2'!C20</f>
        <v>391.45923417598442</v>
      </c>
      <c r="D20" s="153">
        <f>'11-1'!D20+'11-2'!D20</f>
        <v>678.13007495637771</v>
      </c>
      <c r="E20" s="153">
        <f>'11-1'!E20+'11-2'!E20</f>
        <v>1499.0502369858837</v>
      </c>
      <c r="F20" s="153">
        <f>'11-1'!F20+'11-2'!F20</f>
        <v>571.65685684533116</v>
      </c>
      <c r="G20" s="153">
        <f>'11-1'!G20+'11-2'!G20</f>
        <v>1903.0570601720833</v>
      </c>
      <c r="H20" s="153">
        <f t="shared" si="0"/>
        <v>5043.3534631356597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>SUM(C8:C20)</f>
        <v>717885.00515868224</v>
      </c>
      <c r="D21" s="75">
        <f t="shared" ref="D21:H21" si="1">SUM(D8:D20)</f>
        <v>241454.18139919676</v>
      </c>
      <c r="E21" s="75">
        <f t="shared" si="1"/>
        <v>160082.79508315999</v>
      </c>
      <c r="F21" s="75">
        <f t="shared" si="1"/>
        <v>42603.57099438196</v>
      </c>
      <c r="G21" s="75">
        <f t="shared" si="1"/>
        <v>64624.940130188108</v>
      </c>
      <c r="H21" s="75">
        <f t="shared" si="1"/>
        <v>1226650.4927656094</v>
      </c>
      <c r="I21" s="54" t="s">
        <v>7</v>
      </c>
      <c r="J21" s="17"/>
    </row>
    <row r="22" spans="1:10" s="6" customFormat="1" ht="28.5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45" hidden="1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3"/>
  <sheetViews>
    <sheetView rightToLeft="1" view="pageBreakPreview" zoomScale="55" zoomScaleNormal="50" zoomScaleSheetLayoutView="55" zoomScalePageLayoutView="70" workbookViewId="0">
      <selection activeCell="L15" sqref="L15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1.109375" style="1" bestFit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204</v>
      </c>
      <c r="D2" s="18"/>
      <c r="E2" s="18"/>
      <c r="F2" s="18"/>
      <c r="G2" s="18"/>
      <c r="H2" s="18"/>
      <c r="I2" s="35" t="s">
        <v>205</v>
      </c>
      <c r="J2" s="18"/>
    </row>
    <row r="3" spans="1:10" s="13" customFormat="1" ht="38.25" customHeight="1" x14ac:dyDescent="0.25">
      <c r="A3" s="24"/>
      <c r="B3" s="170" t="s">
        <v>303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8.25" customHeight="1" x14ac:dyDescent="0.25">
      <c r="A4" s="26"/>
      <c r="B4" s="171" t="s">
        <v>407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74">
        <v>63915.54430507229</v>
      </c>
      <c r="D8" s="74">
        <v>95691.111825623128</v>
      </c>
      <c r="E8" s="74">
        <v>47725.867503499168</v>
      </c>
      <c r="F8" s="74">
        <v>8836.9280475985361</v>
      </c>
      <c r="G8" s="74">
        <v>18835.469440845056</v>
      </c>
      <c r="H8" s="74">
        <f>SUM(C8:G8)</f>
        <v>235004.92112263819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72">
        <v>427363.18607689213</v>
      </c>
      <c r="D9" s="72">
        <v>11607.538426646901</v>
      </c>
      <c r="E9" s="72">
        <v>4203.2472460629187</v>
      </c>
      <c r="F9" s="72">
        <v>3262.9417364718829</v>
      </c>
      <c r="G9" s="72">
        <v>4389.2777217099692</v>
      </c>
      <c r="H9" s="72">
        <f t="shared" ref="H9:H20" si="0">SUM(C9:G9)</f>
        <v>450826.19120778382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74">
        <v>33142.900047066818</v>
      </c>
      <c r="D10" s="74">
        <v>14996.73572935061</v>
      </c>
      <c r="E10" s="74">
        <v>3137.8110389989261</v>
      </c>
      <c r="F10" s="74">
        <v>0</v>
      </c>
      <c r="G10" s="74">
        <v>925.49067977550885</v>
      </c>
      <c r="H10" s="74">
        <f t="shared" si="0"/>
        <v>52202.937495191865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72">
        <v>2981.2236457462218</v>
      </c>
      <c r="D11" s="72">
        <v>7969.8412023909441</v>
      </c>
      <c r="E11" s="72">
        <v>8723.784798556735</v>
      </c>
      <c r="F11" s="72">
        <v>1407.8689367964089</v>
      </c>
      <c r="G11" s="72">
        <v>941.04730873399717</v>
      </c>
      <c r="H11" s="72">
        <f t="shared" si="0"/>
        <v>22023.76589222431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74">
        <v>25658.334142948665</v>
      </c>
      <c r="D12" s="74">
        <v>23647.535117779498</v>
      </c>
      <c r="E12" s="74">
        <v>24893.787335842499</v>
      </c>
      <c r="F12" s="74">
        <v>9523.0604036535369</v>
      </c>
      <c r="G12" s="74">
        <v>13060.085829488484</v>
      </c>
      <c r="H12" s="74">
        <f t="shared" si="0"/>
        <v>96782.802829712673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72">
        <v>8623.1383665491885</v>
      </c>
      <c r="D13" s="72">
        <v>5030.2885681517728</v>
      </c>
      <c r="E13" s="72">
        <v>5912.758402091582</v>
      </c>
      <c r="F13" s="72">
        <v>349.0859682328599</v>
      </c>
      <c r="G13" s="72">
        <v>2743.5208715102472</v>
      </c>
      <c r="H13" s="72">
        <f t="shared" si="0"/>
        <v>22658.792176535651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74">
        <v>2996.6844746451102</v>
      </c>
      <c r="D14" s="74">
        <v>1734.4295731829798</v>
      </c>
      <c r="E14" s="74">
        <v>3642.5903634534197</v>
      </c>
      <c r="F14" s="74">
        <v>0</v>
      </c>
      <c r="G14" s="74">
        <v>486.00073596198246</v>
      </c>
      <c r="H14" s="74">
        <f t="shared" si="0"/>
        <v>8859.7051472434923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72">
        <v>117.92097445828247</v>
      </c>
      <c r="D15" s="72">
        <v>543.03096272732466</v>
      </c>
      <c r="E15" s="72">
        <v>1709.4799049688374</v>
      </c>
      <c r="F15" s="72">
        <v>0</v>
      </c>
      <c r="G15" s="72">
        <v>90.355806119902894</v>
      </c>
      <c r="H15" s="72">
        <f t="shared" si="0"/>
        <v>2460.7876482743472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74">
        <v>487.78871841258024</v>
      </c>
      <c r="D16" s="74">
        <v>610.49202918228798</v>
      </c>
      <c r="E16" s="74">
        <v>1037.5007438668454</v>
      </c>
      <c r="F16" s="74">
        <v>272.90340008348323</v>
      </c>
      <c r="G16" s="74">
        <v>94.831537237901927</v>
      </c>
      <c r="H16" s="74">
        <f t="shared" si="0"/>
        <v>2503.5164287830989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72">
        <v>2701.2584319028538</v>
      </c>
      <c r="D17" s="72">
        <v>12387.054438553292</v>
      </c>
      <c r="E17" s="72">
        <v>4068.9957751757534</v>
      </c>
      <c r="F17" s="72">
        <v>3097.7411044953296</v>
      </c>
      <c r="G17" s="72">
        <v>1789.2251294899502</v>
      </c>
      <c r="H17" s="72">
        <f t="shared" si="0"/>
        <v>24044.27487961718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74">
        <v>912.75447578222963</v>
      </c>
      <c r="D18" s="74">
        <v>1289.4987751768583</v>
      </c>
      <c r="E18" s="74">
        <v>1451.26978230338</v>
      </c>
      <c r="F18" s="74">
        <v>287.99247649426201</v>
      </c>
      <c r="G18" s="74">
        <v>269.01584442174919</v>
      </c>
      <c r="H18" s="74">
        <f t="shared" si="0"/>
        <v>4210.531354178479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72">
        <v>1483.1635917941539</v>
      </c>
      <c r="D19" s="72">
        <v>3900.6297918477371</v>
      </c>
      <c r="E19" s="72">
        <v>898.07820078927773</v>
      </c>
      <c r="F19" s="72">
        <v>166.34287027703974</v>
      </c>
      <c r="G19" s="72">
        <v>75.659949798956703</v>
      </c>
      <c r="H19" s="72">
        <f t="shared" si="0"/>
        <v>6523.8744045071644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74">
        <v>391.45923417598442</v>
      </c>
      <c r="D20" s="74">
        <v>575.7912736200858</v>
      </c>
      <c r="E20" s="74">
        <v>1034.5074809489693</v>
      </c>
      <c r="F20" s="74">
        <v>343.76702342254043</v>
      </c>
      <c r="G20" s="74">
        <v>1608.5882371157061</v>
      </c>
      <c r="H20" s="74">
        <f t="shared" si="0"/>
        <v>3954.1132492832858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 t="shared" ref="C21:H21" si="1">SUM(C8:C20)</f>
        <v>570775.35648544657</v>
      </c>
      <c r="D21" s="75">
        <f t="shared" si="1"/>
        <v>179983.97771423342</v>
      </c>
      <c r="E21" s="75">
        <f t="shared" si="1"/>
        <v>108439.67857655832</v>
      </c>
      <c r="F21" s="75">
        <f t="shared" si="1"/>
        <v>27548.631967525882</v>
      </c>
      <c r="G21" s="75">
        <f t="shared" si="1"/>
        <v>45308.569092209415</v>
      </c>
      <c r="H21" s="75">
        <f t="shared" si="1"/>
        <v>932056.21383597329</v>
      </c>
      <c r="I21" s="54" t="s">
        <v>7</v>
      </c>
      <c r="J21" s="17"/>
    </row>
    <row r="22" spans="1:10" s="6" customFormat="1" ht="28.5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45" hidden="1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rightToLeft="1" view="pageBreakPreview" zoomScale="70" zoomScaleNormal="50" zoomScaleSheetLayoutView="70" zoomScalePageLayoutView="55" workbookViewId="0">
      <selection activeCell="B6" sqref="B6:B8"/>
    </sheetView>
  </sheetViews>
  <sheetFormatPr defaultColWidth="9.109375" defaultRowHeight="15.6" x14ac:dyDescent="0.25"/>
  <cols>
    <col min="1" max="1" width="9.109375" style="1"/>
    <col min="2" max="2" width="28.6640625" style="1" customWidth="1"/>
    <col min="3" max="3" width="15.6640625" style="2" customWidth="1"/>
    <col min="4" max="11" width="15.6640625" style="1" customWidth="1"/>
    <col min="12" max="12" width="28.6640625" style="1" customWidth="1"/>
    <col min="13" max="13" width="9.109375" style="4"/>
    <col min="14" max="14" width="13.33203125" style="1" customWidth="1"/>
    <col min="15" max="16384" width="9.109375" style="1"/>
  </cols>
  <sheetData>
    <row r="1" spans="1:14" ht="23.4" x14ac:dyDescent="0.25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7"/>
    </row>
    <row r="2" spans="1:14" ht="30" x14ac:dyDescent="0.25">
      <c r="A2" s="15"/>
      <c r="B2" s="22" t="s">
        <v>121</v>
      </c>
      <c r="C2" s="16"/>
      <c r="D2" s="15"/>
      <c r="E2" s="15"/>
      <c r="F2" s="15"/>
      <c r="G2" s="15"/>
      <c r="H2" s="15"/>
      <c r="I2" s="15"/>
      <c r="J2" s="15"/>
      <c r="K2" s="15"/>
      <c r="L2" s="35" t="s">
        <v>210</v>
      </c>
      <c r="M2" s="17"/>
    </row>
    <row r="3" spans="1:14" ht="21.75" customHeight="1" x14ac:dyDescent="0.25">
      <c r="A3" s="15"/>
      <c r="C3" s="36"/>
      <c r="D3" s="36"/>
      <c r="E3" s="36"/>
      <c r="F3" s="18"/>
      <c r="G3" s="18"/>
      <c r="H3" s="18"/>
      <c r="I3" s="18"/>
      <c r="J3" s="18"/>
      <c r="K3" s="18"/>
      <c r="M3" s="18"/>
    </row>
    <row r="4" spans="1:14" s="13" customFormat="1" ht="33.6" x14ac:dyDescent="0.25">
      <c r="A4" s="24"/>
      <c r="B4" s="170" t="s">
        <v>240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25"/>
    </row>
    <row r="5" spans="1:14" s="3" customFormat="1" ht="48" customHeight="1" x14ac:dyDescent="0.25">
      <c r="A5" s="26"/>
      <c r="B5" s="171" t="s">
        <v>376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"/>
    </row>
    <row r="6" spans="1:14" ht="36.75" customHeight="1" x14ac:dyDescent="0.25">
      <c r="A6" s="15"/>
      <c r="B6" s="174" t="s">
        <v>37</v>
      </c>
      <c r="C6" s="177" t="s">
        <v>360</v>
      </c>
      <c r="D6" s="178"/>
      <c r="E6" s="179"/>
      <c r="F6" s="180" t="s">
        <v>361</v>
      </c>
      <c r="G6" s="181"/>
      <c r="H6" s="182"/>
      <c r="I6" s="180" t="s">
        <v>362</v>
      </c>
      <c r="J6" s="181"/>
      <c r="K6" s="182"/>
      <c r="L6" s="174" t="s">
        <v>36</v>
      </c>
      <c r="M6" s="17"/>
    </row>
    <row r="7" spans="1:14" ht="36.75" customHeight="1" x14ac:dyDescent="0.25">
      <c r="A7" s="15"/>
      <c r="B7" s="175"/>
      <c r="C7" s="156" t="s">
        <v>4</v>
      </c>
      <c r="D7" s="156" t="s">
        <v>3</v>
      </c>
      <c r="E7" s="156" t="s">
        <v>2</v>
      </c>
      <c r="F7" s="156" t="s">
        <v>4</v>
      </c>
      <c r="G7" s="156" t="s">
        <v>3</v>
      </c>
      <c r="H7" s="156" t="s">
        <v>2</v>
      </c>
      <c r="I7" s="156" t="s">
        <v>4</v>
      </c>
      <c r="J7" s="156" t="s">
        <v>3</v>
      </c>
      <c r="K7" s="156" t="s">
        <v>2</v>
      </c>
      <c r="L7" s="175"/>
      <c r="M7" s="17"/>
    </row>
    <row r="8" spans="1:14" ht="36.75" customHeight="1" x14ac:dyDescent="0.25">
      <c r="A8" s="15"/>
      <c r="B8" s="176"/>
      <c r="C8" s="156" t="s">
        <v>8</v>
      </c>
      <c r="D8" s="157" t="s">
        <v>9</v>
      </c>
      <c r="E8" s="156" t="s">
        <v>7</v>
      </c>
      <c r="F8" s="156" t="s">
        <v>8</v>
      </c>
      <c r="G8" s="157" t="s">
        <v>9</v>
      </c>
      <c r="H8" s="156" t="s">
        <v>7</v>
      </c>
      <c r="I8" s="156" t="s">
        <v>8</v>
      </c>
      <c r="J8" s="157" t="s">
        <v>9</v>
      </c>
      <c r="K8" s="156" t="s">
        <v>7</v>
      </c>
      <c r="L8" s="176"/>
      <c r="M8" s="17"/>
    </row>
    <row r="9" spans="1:14" ht="36.75" customHeight="1" x14ac:dyDescent="0.25">
      <c r="A9" s="15"/>
      <c r="B9" s="158" t="s">
        <v>107</v>
      </c>
      <c r="C9" s="159">
        <v>24100.378768897783</v>
      </c>
      <c r="D9" s="159">
        <v>26842.971095559664</v>
      </c>
      <c r="E9" s="159">
        <f>SUM(C9:D9)</f>
        <v>50943.349864457443</v>
      </c>
      <c r="F9" s="159">
        <v>27910.704291714777</v>
      </c>
      <c r="G9" s="159">
        <v>26876.832272814252</v>
      </c>
      <c r="H9" s="159">
        <f>SUM(F9:G9)</f>
        <v>54787.536564529029</v>
      </c>
      <c r="I9" s="159">
        <f>F9+C9</f>
        <v>52011.08306061256</v>
      </c>
      <c r="J9" s="159">
        <f>G9+D9</f>
        <v>53719.80336837392</v>
      </c>
      <c r="K9" s="159">
        <f>SUM(I9:J9)</f>
        <v>105730.88642898647</v>
      </c>
      <c r="L9" s="160" t="s">
        <v>106</v>
      </c>
      <c r="M9" s="17"/>
      <c r="N9" s="134"/>
    </row>
    <row r="10" spans="1:14" ht="36.75" customHeight="1" x14ac:dyDescent="0.25">
      <c r="A10" s="15"/>
      <c r="B10" s="161" t="s">
        <v>108</v>
      </c>
      <c r="C10" s="162">
        <v>47102.592384034469</v>
      </c>
      <c r="D10" s="162">
        <v>52048.57401128042</v>
      </c>
      <c r="E10" s="162">
        <f t="shared" ref="E10:E15" si="0">SUM(C10:D10)</f>
        <v>99151.166395314882</v>
      </c>
      <c r="F10" s="162">
        <v>45424.015949034947</v>
      </c>
      <c r="G10" s="162">
        <v>39447.737205361795</v>
      </c>
      <c r="H10" s="162">
        <f t="shared" ref="H10:H15" si="1">SUM(F10:G10)</f>
        <v>84871.753154396749</v>
      </c>
      <c r="I10" s="162">
        <f t="shared" ref="I10:I15" si="2">F10+C10</f>
        <v>92526.608333069424</v>
      </c>
      <c r="J10" s="162">
        <f t="shared" ref="J10:J15" si="3">G10+D10</f>
        <v>91496.311216642207</v>
      </c>
      <c r="K10" s="162">
        <f t="shared" ref="K10:K15" si="4">SUM(I10:J10)</f>
        <v>184022.91954971163</v>
      </c>
      <c r="L10" s="163" t="s">
        <v>108</v>
      </c>
      <c r="M10" s="17"/>
      <c r="N10" s="134"/>
    </row>
    <row r="11" spans="1:14" ht="36.75" customHeight="1" x14ac:dyDescent="0.25">
      <c r="A11" s="15"/>
      <c r="B11" s="158" t="s">
        <v>110</v>
      </c>
      <c r="C11" s="159">
        <v>72787.773751084882</v>
      </c>
      <c r="D11" s="159">
        <v>78874.445639009849</v>
      </c>
      <c r="E11" s="159">
        <f t="shared" si="0"/>
        <v>151662.21939009475</v>
      </c>
      <c r="F11" s="159">
        <v>85034.699044333393</v>
      </c>
      <c r="G11" s="159">
        <v>40577.017760865172</v>
      </c>
      <c r="H11" s="159">
        <f t="shared" si="1"/>
        <v>125611.71680519856</v>
      </c>
      <c r="I11" s="159">
        <f>F11+C11</f>
        <v>157822.47279541829</v>
      </c>
      <c r="J11" s="159">
        <f t="shared" si="3"/>
        <v>119451.46339987502</v>
      </c>
      <c r="K11" s="159">
        <f t="shared" si="4"/>
        <v>277273.93619529332</v>
      </c>
      <c r="L11" s="160" t="s">
        <v>109</v>
      </c>
      <c r="M11" s="17"/>
      <c r="N11" s="134"/>
    </row>
    <row r="12" spans="1:14" ht="36.75" customHeight="1" x14ac:dyDescent="0.25">
      <c r="A12" s="15"/>
      <c r="B12" s="161" t="s">
        <v>112</v>
      </c>
      <c r="C12" s="162">
        <v>116440.63697510149</v>
      </c>
      <c r="D12" s="162">
        <v>75031.121411493368</v>
      </c>
      <c r="E12" s="162">
        <f t="shared" si="0"/>
        <v>191471.75838659485</v>
      </c>
      <c r="F12" s="162">
        <v>329831.13687834603</v>
      </c>
      <c r="G12" s="162">
        <v>88783.636699351657</v>
      </c>
      <c r="H12" s="162">
        <f t="shared" si="1"/>
        <v>418614.77357769769</v>
      </c>
      <c r="I12" s="162">
        <f>F12+C12</f>
        <v>446271.77385344752</v>
      </c>
      <c r="J12" s="162">
        <f t="shared" si="3"/>
        <v>163814.75811084502</v>
      </c>
      <c r="K12" s="162">
        <f t="shared" si="4"/>
        <v>610086.53196429252</v>
      </c>
      <c r="L12" s="164" t="s">
        <v>111</v>
      </c>
      <c r="M12" s="17"/>
      <c r="N12" s="134"/>
    </row>
    <row r="13" spans="1:14" ht="36.75" customHeight="1" x14ac:dyDescent="0.25">
      <c r="A13" s="15"/>
      <c r="B13" s="158" t="s">
        <v>114</v>
      </c>
      <c r="C13" s="159">
        <v>81263.657538192288</v>
      </c>
      <c r="D13" s="159">
        <v>48850.395203150474</v>
      </c>
      <c r="E13" s="159">
        <f t="shared" si="0"/>
        <v>130114.05274134276</v>
      </c>
      <c r="F13" s="159">
        <v>285801.17374102457</v>
      </c>
      <c r="G13" s="159">
        <v>75135.486214331773</v>
      </c>
      <c r="H13" s="159">
        <f t="shared" si="1"/>
        <v>360936.65995535633</v>
      </c>
      <c r="I13" s="159">
        <f t="shared" si="2"/>
        <v>367064.83127921686</v>
      </c>
      <c r="J13" s="159">
        <f t="shared" si="3"/>
        <v>123985.88141748225</v>
      </c>
      <c r="K13" s="159">
        <f t="shared" si="4"/>
        <v>491050.71269669908</v>
      </c>
      <c r="L13" s="160" t="s">
        <v>113</v>
      </c>
      <c r="M13" s="17"/>
      <c r="N13" s="134"/>
    </row>
    <row r="14" spans="1:14" ht="36.75" customHeight="1" x14ac:dyDescent="0.25">
      <c r="A14" s="15"/>
      <c r="B14" s="161" t="s">
        <v>116</v>
      </c>
      <c r="C14" s="162">
        <v>45766.2198659317</v>
      </c>
      <c r="D14" s="162">
        <v>25530.66875173579</v>
      </c>
      <c r="E14" s="162">
        <f t="shared" si="0"/>
        <v>71296.888617667486</v>
      </c>
      <c r="F14" s="162">
        <v>116830.0279371315</v>
      </c>
      <c r="G14" s="162">
        <v>21562.415583323665</v>
      </c>
      <c r="H14" s="162">
        <f t="shared" si="1"/>
        <v>138392.44352045516</v>
      </c>
      <c r="I14" s="162">
        <f t="shared" si="2"/>
        <v>162596.24780306319</v>
      </c>
      <c r="J14" s="162">
        <f t="shared" si="3"/>
        <v>47093.084335059451</v>
      </c>
      <c r="K14" s="162">
        <f t="shared" si="4"/>
        <v>209689.33213812264</v>
      </c>
      <c r="L14" s="164" t="s">
        <v>115</v>
      </c>
      <c r="M14" s="17"/>
      <c r="N14" s="134"/>
    </row>
    <row r="15" spans="1:14" ht="36.75" customHeight="1" x14ac:dyDescent="0.25">
      <c r="A15" s="15"/>
      <c r="B15" s="158" t="s">
        <v>201</v>
      </c>
      <c r="C15" s="159">
        <v>28579.596221229833</v>
      </c>
      <c r="D15" s="159">
        <v>25047.41011828075</v>
      </c>
      <c r="E15" s="159">
        <f t="shared" si="0"/>
        <v>53627.006339510583</v>
      </c>
      <c r="F15" s="159">
        <v>41224.455994388205</v>
      </c>
      <c r="G15" s="159">
        <v>2211.153193587124</v>
      </c>
      <c r="H15" s="159">
        <f t="shared" si="1"/>
        <v>43435.609187975329</v>
      </c>
      <c r="I15" s="159">
        <f t="shared" si="2"/>
        <v>69804.052215618038</v>
      </c>
      <c r="J15" s="159">
        <f t="shared" si="3"/>
        <v>27258.563311867874</v>
      </c>
      <c r="K15" s="159">
        <f t="shared" si="4"/>
        <v>97062.615527485905</v>
      </c>
      <c r="L15" s="160" t="s">
        <v>197</v>
      </c>
      <c r="M15" s="17"/>
      <c r="N15" s="134"/>
    </row>
    <row r="16" spans="1:14" ht="36.75" customHeight="1" x14ac:dyDescent="0.25">
      <c r="A16" s="15"/>
      <c r="B16" s="157" t="s">
        <v>35</v>
      </c>
      <c r="C16" s="165">
        <f>SUM(C9:C15)</f>
        <v>416040.85550447245</v>
      </c>
      <c r="D16" s="165">
        <f t="shared" ref="D16:K16" si="5">SUM(D9:D15)</f>
        <v>332225.58623051026</v>
      </c>
      <c r="E16" s="165">
        <f t="shared" si="5"/>
        <v>748266.44173498277</v>
      </c>
      <c r="F16" s="165">
        <f t="shared" si="5"/>
        <v>932056.21383597341</v>
      </c>
      <c r="G16" s="165">
        <f t="shared" si="5"/>
        <v>294594.27892963547</v>
      </c>
      <c r="H16" s="165">
        <f t="shared" si="5"/>
        <v>1226650.4927656087</v>
      </c>
      <c r="I16" s="165">
        <f t="shared" si="5"/>
        <v>1348097.0693404458</v>
      </c>
      <c r="J16" s="165">
        <f t="shared" si="5"/>
        <v>626819.8651601458</v>
      </c>
      <c r="K16" s="165">
        <f t="shared" si="5"/>
        <v>1974916.9345005914</v>
      </c>
      <c r="L16" s="157" t="s">
        <v>7</v>
      </c>
      <c r="M16" s="17"/>
      <c r="N16" s="134"/>
    </row>
    <row r="17" spans="1:13" ht="25.2" x14ac:dyDescent="0.25">
      <c r="A17" s="15"/>
      <c r="B17" s="169" t="s">
        <v>358</v>
      </c>
      <c r="C17" s="169"/>
      <c r="D17" s="169"/>
      <c r="E17" s="33"/>
      <c r="F17" s="33"/>
      <c r="G17" s="33"/>
      <c r="H17" s="33"/>
      <c r="I17" s="169" t="s">
        <v>359</v>
      </c>
      <c r="J17" s="169"/>
      <c r="K17" s="169"/>
      <c r="L17" s="169"/>
      <c r="M17" s="17"/>
    </row>
    <row r="18" spans="1:13" ht="23.4" x14ac:dyDescent="0.25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7"/>
    </row>
  </sheetData>
  <protectedRanges>
    <protectedRange sqref="C6:E6" name="نطاق1_2_3"/>
    <protectedRange sqref="L6:L15" name="نطاق1_5_3"/>
    <protectedRange sqref="L16" name="نطاق1_1_2_3"/>
    <protectedRange sqref="B6:B16" name="نطاق1_6_3"/>
    <protectedRange sqref="B4:L5" name="نطاق1_7_3"/>
  </protectedRanges>
  <mergeCells count="9">
    <mergeCell ref="B17:D17"/>
    <mergeCell ref="I17:L17"/>
    <mergeCell ref="B5:L5"/>
    <mergeCell ref="B4:L4"/>
    <mergeCell ref="B6:B8"/>
    <mergeCell ref="C6:E6"/>
    <mergeCell ref="F6:H6"/>
    <mergeCell ref="I6:K6"/>
    <mergeCell ref="L6:L8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3"/>
  <sheetViews>
    <sheetView rightToLeft="1" view="pageBreakPreview" zoomScale="55" zoomScaleNormal="50" zoomScaleSheetLayoutView="55" zoomScalePageLayoutView="70" workbookViewId="0">
      <selection activeCell="R16" sqref="R16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8" width="20.44140625" style="1" customWidth="1"/>
    <col min="9" max="9" width="41.109375" style="1" bestFit="1" customWidth="1"/>
    <col min="10" max="10" width="9.109375" style="4"/>
    <col min="11" max="16384" width="9.109375" style="1"/>
  </cols>
  <sheetData>
    <row r="1" spans="1:10" ht="23.4" x14ac:dyDescent="0.25">
      <c r="A1" s="15"/>
      <c r="B1" s="15"/>
      <c r="C1" s="15"/>
      <c r="D1" s="15"/>
      <c r="E1" s="15"/>
      <c r="F1" s="15"/>
      <c r="G1" s="15"/>
      <c r="H1" s="15"/>
      <c r="I1" s="15"/>
      <c r="J1" s="17"/>
    </row>
    <row r="2" spans="1:10" s="8" customFormat="1" ht="38.25" customHeight="1" x14ac:dyDescent="0.25">
      <c r="A2" s="18"/>
      <c r="B2" s="22" t="s">
        <v>206</v>
      </c>
      <c r="C2" s="18"/>
      <c r="D2" s="18"/>
      <c r="E2" s="18"/>
      <c r="F2" s="18"/>
      <c r="G2" s="18"/>
      <c r="I2" s="35" t="s">
        <v>207</v>
      </c>
      <c r="J2" s="18"/>
    </row>
    <row r="3" spans="1:10" s="13" customFormat="1" ht="38.25" customHeight="1" x14ac:dyDescent="0.25">
      <c r="A3" s="24"/>
      <c r="B3" s="170" t="s">
        <v>293</v>
      </c>
      <c r="C3" s="170"/>
      <c r="D3" s="170"/>
      <c r="E3" s="170"/>
      <c r="F3" s="170"/>
      <c r="G3" s="170"/>
      <c r="H3" s="170"/>
      <c r="I3" s="170"/>
      <c r="J3" s="25"/>
    </row>
    <row r="4" spans="1:10" s="3" customFormat="1" ht="35.25" customHeight="1" x14ac:dyDescent="0.25">
      <c r="A4" s="26"/>
      <c r="B4" s="171" t="s">
        <v>408</v>
      </c>
      <c r="C4" s="171"/>
      <c r="D4" s="171"/>
      <c r="E4" s="171"/>
      <c r="F4" s="171"/>
      <c r="G4" s="171"/>
      <c r="H4" s="171"/>
      <c r="I4" s="171"/>
      <c r="J4" s="17"/>
    </row>
    <row r="5" spans="1:10" ht="29.25" customHeight="1" x14ac:dyDescent="0.25">
      <c r="A5" s="15"/>
      <c r="B5" s="196" t="s">
        <v>1</v>
      </c>
      <c r="C5" s="197" t="s">
        <v>346</v>
      </c>
      <c r="D5" s="198"/>
      <c r="E5" s="198"/>
      <c r="F5" s="198" t="s">
        <v>347</v>
      </c>
      <c r="G5" s="198"/>
      <c r="H5" s="199"/>
      <c r="I5" s="172" t="s">
        <v>0</v>
      </c>
      <c r="J5" s="17"/>
    </row>
    <row r="6" spans="1:10" ht="25.5" customHeight="1" x14ac:dyDescent="0.25">
      <c r="A6" s="15"/>
      <c r="B6" s="196" t="s">
        <v>5</v>
      </c>
      <c r="C6" s="27" t="s">
        <v>86</v>
      </c>
      <c r="D6" s="27" t="s">
        <v>80</v>
      </c>
      <c r="E6" s="27" t="s">
        <v>81</v>
      </c>
      <c r="F6" s="27" t="s">
        <v>82</v>
      </c>
      <c r="G6" s="27" t="s">
        <v>83</v>
      </c>
      <c r="H6" s="27" t="s">
        <v>2</v>
      </c>
      <c r="I6" s="172"/>
      <c r="J6" s="17"/>
    </row>
    <row r="7" spans="1:10" ht="25.5" customHeight="1" x14ac:dyDescent="0.25">
      <c r="A7" s="15"/>
      <c r="B7" s="196"/>
      <c r="C7" s="27" t="s">
        <v>87</v>
      </c>
      <c r="D7" s="27" t="s">
        <v>124</v>
      </c>
      <c r="E7" s="27" t="s">
        <v>88</v>
      </c>
      <c r="F7" s="37" t="s">
        <v>89</v>
      </c>
      <c r="G7" s="27" t="s">
        <v>90</v>
      </c>
      <c r="H7" s="27" t="s">
        <v>7</v>
      </c>
      <c r="I7" s="172" t="s">
        <v>6</v>
      </c>
      <c r="J7" s="17"/>
    </row>
    <row r="8" spans="1:10" ht="39.9" customHeight="1" x14ac:dyDescent="0.25">
      <c r="A8" s="15"/>
      <c r="B8" s="53" t="s">
        <v>11</v>
      </c>
      <c r="C8" s="74">
        <v>18189.647186156839</v>
      </c>
      <c r="D8" s="74">
        <v>34057.838329754391</v>
      </c>
      <c r="E8" s="74">
        <v>31468.581960480249</v>
      </c>
      <c r="F8" s="74">
        <v>4049.8402481991179</v>
      </c>
      <c r="G8" s="74">
        <v>8564.6718239314559</v>
      </c>
      <c r="H8" s="74">
        <f>SUM(C8:G8)</f>
        <v>96330.579548522059</v>
      </c>
      <c r="I8" s="53" t="s">
        <v>10</v>
      </c>
      <c r="J8" s="17"/>
    </row>
    <row r="9" spans="1:10" ht="39.9" customHeight="1" x14ac:dyDescent="0.25">
      <c r="A9" s="15"/>
      <c r="B9" s="49" t="s">
        <v>13</v>
      </c>
      <c r="C9" s="72">
        <v>108532.94986908871</v>
      </c>
      <c r="D9" s="72">
        <v>2305.5778298282967</v>
      </c>
      <c r="E9" s="72">
        <v>2082.4097762137585</v>
      </c>
      <c r="F9" s="72">
        <v>808.81354898356165</v>
      </c>
      <c r="G9" s="72">
        <v>644.38967003975256</v>
      </c>
      <c r="H9" s="72">
        <f t="shared" ref="H9:H20" si="0">SUM(C9:G9)</f>
        <v>114374.14069415406</v>
      </c>
      <c r="I9" s="49" t="s">
        <v>12</v>
      </c>
      <c r="J9" s="17"/>
    </row>
    <row r="10" spans="1:10" ht="39.9" customHeight="1" x14ac:dyDescent="0.25">
      <c r="A10" s="15"/>
      <c r="B10" s="53" t="s">
        <v>15</v>
      </c>
      <c r="C10" s="74">
        <v>6230.4501812577191</v>
      </c>
      <c r="D10" s="74">
        <v>5586.63654947545</v>
      </c>
      <c r="E10" s="74">
        <v>3448.2965605002928</v>
      </c>
      <c r="F10" s="74">
        <v>0</v>
      </c>
      <c r="G10" s="74">
        <v>0</v>
      </c>
      <c r="H10" s="74">
        <f t="shared" si="0"/>
        <v>15265.383291233462</v>
      </c>
      <c r="I10" s="53" t="s">
        <v>14</v>
      </c>
      <c r="J10" s="17"/>
    </row>
    <row r="11" spans="1:10" ht="39.9" customHeight="1" x14ac:dyDescent="0.25">
      <c r="A11" s="15"/>
      <c r="B11" s="49" t="s">
        <v>17</v>
      </c>
      <c r="C11" s="72">
        <v>0</v>
      </c>
      <c r="D11" s="72">
        <v>1017.154150916558</v>
      </c>
      <c r="E11" s="72">
        <v>2532.4137630367923</v>
      </c>
      <c r="F11" s="72">
        <v>0</v>
      </c>
      <c r="G11" s="72">
        <v>1446.2853464411558</v>
      </c>
      <c r="H11" s="72">
        <f t="shared" si="0"/>
        <v>4995.8532603945059</v>
      </c>
      <c r="I11" s="49" t="s">
        <v>16</v>
      </c>
      <c r="J11" s="17"/>
    </row>
    <row r="12" spans="1:10" ht="39.9" customHeight="1" x14ac:dyDescent="0.25">
      <c r="A12" s="15"/>
      <c r="B12" s="53" t="s">
        <v>79</v>
      </c>
      <c r="C12" s="74">
        <v>10168.556976500886</v>
      </c>
      <c r="D12" s="74">
        <v>5156.5756161971058</v>
      </c>
      <c r="E12" s="74">
        <v>8406.5291751509012</v>
      </c>
      <c r="F12" s="74">
        <v>6187.7725272408306</v>
      </c>
      <c r="G12" s="74">
        <v>5468.8288475640265</v>
      </c>
      <c r="H12" s="74">
        <f t="shared" si="0"/>
        <v>35388.263142653748</v>
      </c>
      <c r="I12" s="53" t="s">
        <v>18</v>
      </c>
      <c r="J12" s="17"/>
    </row>
    <row r="13" spans="1:10" ht="39.9" customHeight="1" x14ac:dyDescent="0.25">
      <c r="A13" s="15"/>
      <c r="B13" s="49" t="s">
        <v>20</v>
      </c>
      <c r="C13" s="72">
        <v>2302.2669595470988</v>
      </c>
      <c r="D13" s="72">
        <v>1994.7999577734186</v>
      </c>
      <c r="E13" s="72">
        <v>0</v>
      </c>
      <c r="F13" s="72">
        <v>0</v>
      </c>
      <c r="G13" s="72">
        <v>2395.3387712778267</v>
      </c>
      <c r="H13" s="72">
        <f t="shared" si="0"/>
        <v>6692.4056885983437</v>
      </c>
      <c r="I13" s="49" t="s">
        <v>19</v>
      </c>
      <c r="J13" s="17"/>
    </row>
    <row r="14" spans="1:10" ht="39.9" customHeight="1" x14ac:dyDescent="0.25">
      <c r="A14" s="15"/>
      <c r="B14" s="53" t="s">
        <v>22</v>
      </c>
      <c r="C14" s="74">
        <v>909.48552566740648</v>
      </c>
      <c r="D14" s="74">
        <v>454.68621562714952</v>
      </c>
      <c r="E14" s="74">
        <v>675.20355948681254</v>
      </c>
      <c r="F14" s="74">
        <v>0</v>
      </c>
      <c r="G14" s="74">
        <v>0</v>
      </c>
      <c r="H14" s="74">
        <f t="shared" si="0"/>
        <v>2039.3753007813684</v>
      </c>
      <c r="I14" s="53" t="s">
        <v>21</v>
      </c>
      <c r="J14" s="17"/>
    </row>
    <row r="15" spans="1:10" ht="39.9" customHeight="1" x14ac:dyDescent="0.25">
      <c r="A15" s="15"/>
      <c r="B15" s="49" t="s">
        <v>24</v>
      </c>
      <c r="C15" s="72">
        <v>0</v>
      </c>
      <c r="D15" s="72">
        <v>161.24284546197885</v>
      </c>
      <c r="E15" s="72">
        <v>378.65583429677679</v>
      </c>
      <c r="F15" s="72">
        <v>0</v>
      </c>
      <c r="G15" s="72">
        <v>0</v>
      </c>
      <c r="H15" s="72">
        <f t="shared" si="0"/>
        <v>539.89867975875563</v>
      </c>
      <c r="I15" s="49" t="s">
        <v>23</v>
      </c>
      <c r="J15" s="17"/>
    </row>
    <row r="16" spans="1:10" ht="39.9" customHeight="1" x14ac:dyDescent="0.25">
      <c r="A16" s="15"/>
      <c r="B16" s="53" t="s">
        <v>26</v>
      </c>
      <c r="C16" s="74">
        <v>117.31774817560579</v>
      </c>
      <c r="D16" s="74"/>
      <c r="E16" s="74">
        <v>249.76932356926238</v>
      </c>
      <c r="F16" s="74">
        <v>154.29293117462163</v>
      </c>
      <c r="G16" s="74">
        <v>167.2417315896156</v>
      </c>
      <c r="H16" s="74">
        <f t="shared" si="0"/>
        <v>688.62173450910541</v>
      </c>
      <c r="I16" s="53" t="s">
        <v>25</v>
      </c>
      <c r="J16" s="17"/>
    </row>
    <row r="17" spans="1:10" ht="39.9" customHeight="1" x14ac:dyDescent="0.25">
      <c r="A17" s="15"/>
      <c r="B17" s="49" t="s">
        <v>28</v>
      </c>
      <c r="C17" s="72">
        <v>248.80030886919263</v>
      </c>
      <c r="D17" s="72">
        <v>7728.9936708765799</v>
      </c>
      <c r="E17" s="72">
        <v>1029.901773845949</v>
      </c>
      <c r="F17" s="72">
        <v>3626.3299378351589</v>
      </c>
      <c r="G17" s="72">
        <v>262.06081907039987</v>
      </c>
      <c r="H17" s="72">
        <f t="shared" si="0"/>
        <v>12896.086510497282</v>
      </c>
      <c r="I17" s="49" t="s">
        <v>27</v>
      </c>
      <c r="J17" s="17"/>
    </row>
    <row r="18" spans="1:10" ht="39.9" customHeight="1" x14ac:dyDescent="0.25">
      <c r="A18" s="15"/>
      <c r="B18" s="53" t="s">
        <v>30</v>
      </c>
      <c r="C18" s="74">
        <v>410.17391797206119</v>
      </c>
      <c r="D18" s="74">
        <v>245.37985925164224</v>
      </c>
      <c r="E18" s="74">
        <v>906.81202398399216</v>
      </c>
      <c r="F18" s="74">
        <v>0</v>
      </c>
      <c r="G18" s="74">
        <v>0</v>
      </c>
      <c r="H18" s="74">
        <f t="shared" si="0"/>
        <v>1562.3658012076958</v>
      </c>
      <c r="I18" s="53" t="s">
        <v>29</v>
      </c>
      <c r="J18" s="17"/>
    </row>
    <row r="19" spans="1:10" ht="39.9" customHeight="1" x14ac:dyDescent="0.25">
      <c r="A19" s="15"/>
      <c r="B19" s="49" t="s">
        <v>32</v>
      </c>
      <c r="C19" s="72">
        <v>0</v>
      </c>
      <c r="D19" s="72">
        <v>2658.9798584645309</v>
      </c>
      <c r="E19" s="72">
        <v>0</v>
      </c>
      <c r="F19" s="72">
        <v>0</v>
      </c>
      <c r="G19" s="72">
        <v>73.085205008086334</v>
      </c>
      <c r="H19" s="72">
        <f t="shared" si="0"/>
        <v>2732.0650634726171</v>
      </c>
      <c r="I19" s="49" t="s">
        <v>31</v>
      </c>
      <c r="J19" s="17"/>
    </row>
    <row r="20" spans="1:10" ht="39.9" customHeight="1" x14ac:dyDescent="0.25">
      <c r="A20" s="15"/>
      <c r="B20" s="53" t="s">
        <v>34</v>
      </c>
      <c r="C20" s="74">
        <v>0</v>
      </c>
      <c r="D20" s="74">
        <v>102.33880133629191</v>
      </c>
      <c r="E20" s="74">
        <v>464.54275603691434</v>
      </c>
      <c r="F20" s="74">
        <v>227.88983342279076</v>
      </c>
      <c r="G20" s="74">
        <v>294.46882305637729</v>
      </c>
      <c r="H20" s="74">
        <f t="shared" si="0"/>
        <v>1089.2402138523744</v>
      </c>
      <c r="I20" s="53" t="s">
        <v>33</v>
      </c>
      <c r="J20" s="30"/>
    </row>
    <row r="21" spans="1:10" s="5" customFormat="1" ht="45" customHeight="1" x14ac:dyDescent="0.25">
      <c r="A21" s="31"/>
      <c r="B21" s="54" t="s">
        <v>35</v>
      </c>
      <c r="C21" s="75">
        <f t="shared" ref="C21:H21" si="1">SUM(C8:C20)</f>
        <v>147109.64867323556</v>
      </c>
      <c r="D21" s="75">
        <f t="shared" si="1"/>
        <v>61470.203684963395</v>
      </c>
      <c r="E21" s="75">
        <f t="shared" si="1"/>
        <v>51643.116506601698</v>
      </c>
      <c r="F21" s="75">
        <f t="shared" si="1"/>
        <v>15054.93902685608</v>
      </c>
      <c r="G21" s="75">
        <f t="shared" si="1"/>
        <v>19316.371037978701</v>
      </c>
      <c r="H21" s="75">
        <f t="shared" si="1"/>
        <v>294594.27892963547</v>
      </c>
      <c r="I21" s="54" t="s">
        <v>7</v>
      </c>
      <c r="J21" s="17"/>
    </row>
    <row r="22" spans="1:10" s="6" customFormat="1" ht="28.5" customHeight="1" x14ac:dyDescent="0.25">
      <c r="A22" s="33"/>
      <c r="B22" s="169" t="s">
        <v>358</v>
      </c>
      <c r="C22" s="169"/>
      <c r="D22" s="70"/>
      <c r="E22" s="33"/>
      <c r="F22" s="169" t="s">
        <v>359</v>
      </c>
      <c r="G22" s="169"/>
      <c r="H22" s="169"/>
      <c r="I22" s="169"/>
      <c r="J22" s="17"/>
    </row>
    <row r="23" spans="1:10" ht="45" hidden="1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7"/>
    </row>
  </sheetData>
  <protectedRanges>
    <protectedRange sqref="B3:I4" name="نطاق1"/>
    <protectedRange sqref="B5:B21" name="نطاق1_1_1"/>
    <protectedRange sqref="I5:I21" name="نطاق1_2"/>
    <protectedRange sqref="E5" name="نطاق1_2_1"/>
    <protectedRange sqref="F5:H5" name="نطاق1_2_1_1"/>
  </protectedRanges>
  <mergeCells count="8">
    <mergeCell ref="F22:I22"/>
    <mergeCell ref="B3:I3"/>
    <mergeCell ref="B4:I4"/>
    <mergeCell ref="B5:B7"/>
    <mergeCell ref="I5:I7"/>
    <mergeCell ref="B22:C22"/>
    <mergeCell ref="C5:E5"/>
    <mergeCell ref="F5:H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23"/>
  <sheetViews>
    <sheetView rightToLeft="1" view="pageBreakPreview" zoomScale="55" zoomScaleNormal="50" zoomScaleSheetLayoutView="55" zoomScalePageLayoutView="70" workbookViewId="0">
      <selection activeCell="G21" sqref="G21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7" width="33.6640625" style="1" customWidth="1"/>
    <col min="8" max="8" width="41.109375" style="1" bestFit="1" customWidth="1"/>
    <col min="9" max="9" width="9.109375" style="4"/>
    <col min="10" max="16384" width="9.109375" style="1"/>
  </cols>
  <sheetData>
    <row r="1" spans="1:9" ht="23.4" x14ac:dyDescent="0.25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5">
      <c r="A2" s="18"/>
      <c r="B2" s="22" t="s">
        <v>352</v>
      </c>
      <c r="C2" s="18"/>
      <c r="D2" s="18"/>
      <c r="E2" s="18"/>
      <c r="F2" s="18"/>
      <c r="G2" s="18"/>
      <c r="H2" s="35" t="s">
        <v>353</v>
      </c>
      <c r="I2" s="18"/>
    </row>
    <row r="3" spans="1:9" s="13" customFormat="1" ht="38.25" customHeight="1" x14ac:dyDescent="0.25">
      <c r="A3" s="24"/>
      <c r="B3" s="170" t="s">
        <v>323</v>
      </c>
      <c r="C3" s="170"/>
      <c r="D3" s="170"/>
      <c r="E3" s="170"/>
      <c r="F3" s="170"/>
      <c r="G3" s="170"/>
      <c r="H3" s="170"/>
      <c r="I3" s="25"/>
    </row>
    <row r="4" spans="1:9" s="3" customFormat="1" ht="46.5" customHeight="1" x14ac:dyDescent="0.25">
      <c r="A4" s="26"/>
      <c r="B4" s="171" t="s">
        <v>371</v>
      </c>
      <c r="C4" s="171"/>
      <c r="D4" s="171"/>
      <c r="E4" s="171"/>
      <c r="F4" s="171"/>
      <c r="G4" s="171"/>
      <c r="H4" s="171"/>
      <c r="I4" s="17"/>
    </row>
    <row r="5" spans="1:9" ht="42.75" customHeight="1" x14ac:dyDescent="0.25">
      <c r="A5" s="15"/>
      <c r="B5" s="196" t="s">
        <v>1</v>
      </c>
      <c r="C5" s="151" t="s">
        <v>266</v>
      </c>
      <c r="D5" s="89"/>
      <c r="E5" s="89"/>
      <c r="F5" s="198" t="s">
        <v>412</v>
      </c>
      <c r="G5" s="199"/>
      <c r="H5" s="172" t="s">
        <v>0</v>
      </c>
    </row>
    <row r="6" spans="1:9" ht="25.5" customHeight="1" x14ac:dyDescent="0.25">
      <c r="A6" s="15"/>
      <c r="B6" s="196" t="s">
        <v>5</v>
      </c>
      <c r="C6" s="122" t="s">
        <v>267</v>
      </c>
      <c r="D6" s="122" t="s">
        <v>101</v>
      </c>
      <c r="E6" s="122" t="s">
        <v>102</v>
      </c>
      <c r="F6" s="122" t="s">
        <v>103</v>
      </c>
      <c r="G6" s="122" t="s">
        <v>2</v>
      </c>
      <c r="H6" s="172"/>
    </row>
    <row r="7" spans="1:9" ht="25.5" customHeight="1" x14ac:dyDescent="0.25">
      <c r="A7" s="15"/>
      <c r="B7" s="196"/>
      <c r="C7" s="37" t="s">
        <v>268</v>
      </c>
      <c r="D7" s="37" t="s">
        <v>104</v>
      </c>
      <c r="E7" s="122" t="s">
        <v>105</v>
      </c>
      <c r="F7" s="122" t="s">
        <v>125</v>
      </c>
      <c r="G7" s="122" t="s">
        <v>7</v>
      </c>
      <c r="H7" s="172" t="s">
        <v>6</v>
      </c>
    </row>
    <row r="8" spans="1:9" ht="39.9" customHeight="1" x14ac:dyDescent="0.25">
      <c r="A8" s="15"/>
      <c r="B8" s="53" t="s">
        <v>11</v>
      </c>
      <c r="C8" s="153">
        <f>'12-1'!C8+'12-2'!C8</f>
        <v>180522.60246925458</v>
      </c>
      <c r="D8" s="153">
        <f>'12-1'!D8+'12-2'!D8</f>
        <v>130049.45651691762</v>
      </c>
      <c r="E8" s="153">
        <f>'12-1'!E8+'12-2'!E8</f>
        <v>37384.246104187041</v>
      </c>
      <c r="F8" s="153">
        <f>'12-1'!F8+'12-2'!F8</f>
        <v>98988.877267548378</v>
      </c>
      <c r="G8" s="153">
        <f>SUM(C8:F8)</f>
        <v>446945.18235790764</v>
      </c>
      <c r="H8" s="53" t="s">
        <v>10</v>
      </c>
    </row>
    <row r="9" spans="1:9" ht="39.9" customHeight="1" x14ac:dyDescent="0.25">
      <c r="A9" s="15"/>
      <c r="B9" s="49" t="s">
        <v>13</v>
      </c>
      <c r="C9" s="154">
        <f>'12-1'!C9+'12-2'!C9</f>
        <v>704451.17181171873</v>
      </c>
      <c r="D9" s="154">
        <f>'12-1'!D9+'12-2'!D9</f>
        <v>37983.149092239393</v>
      </c>
      <c r="E9" s="154">
        <f>'12-1'!E9+'12-2'!E9</f>
        <v>3863.7121340915569</v>
      </c>
      <c r="F9" s="154">
        <f>'12-1'!F9+'12-2'!F9</f>
        <v>15311.516596651807</v>
      </c>
      <c r="G9" s="154">
        <f t="shared" ref="G9:G20" si="0">SUM(C9:F9)</f>
        <v>761609.54963470146</v>
      </c>
      <c r="H9" s="49" t="s">
        <v>12</v>
      </c>
    </row>
    <row r="10" spans="1:9" ht="39.9" customHeight="1" x14ac:dyDescent="0.25">
      <c r="A10" s="15"/>
      <c r="B10" s="53" t="s">
        <v>15</v>
      </c>
      <c r="C10" s="153">
        <f>'12-1'!C10+'12-2'!C10</f>
        <v>68383.122353680126</v>
      </c>
      <c r="D10" s="153">
        <f>'12-1'!D10+'12-2'!D10</f>
        <v>24341.564319243669</v>
      </c>
      <c r="E10" s="153">
        <f>'12-1'!E10+'12-2'!E10</f>
        <v>4223.7825132621902</v>
      </c>
      <c r="F10" s="153">
        <f>'12-1'!F10+'12-2'!F10</f>
        <v>5954.6705900853631</v>
      </c>
      <c r="G10" s="153">
        <f t="shared" si="0"/>
        <v>102903.13977627136</v>
      </c>
      <c r="H10" s="53" t="s">
        <v>14</v>
      </c>
    </row>
    <row r="11" spans="1:9" ht="39.9" customHeight="1" x14ac:dyDescent="0.25">
      <c r="A11" s="15"/>
      <c r="B11" s="49" t="s">
        <v>17</v>
      </c>
      <c r="C11" s="154">
        <f>'12-1'!C11+'12-2'!C11</f>
        <v>30380.42649989354</v>
      </c>
      <c r="D11" s="154">
        <f>'12-1'!D11+'12-2'!D11</f>
        <v>14131.940271246842</v>
      </c>
      <c r="E11" s="154">
        <f>'12-1'!E11+'12-2'!E11</f>
        <v>4628.8280487683614</v>
      </c>
      <c r="F11" s="154">
        <f>'12-1'!F11+'12-2'!F11</f>
        <v>5762.7262165822685</v>
      </c>
      <c r="G11" s="154">
        <f t="shared" si="0"/>
        <v>54903.92103649101</v>
      </c>
      <c r="H11" s="49" t="s">
        <v>16</v>
      </c>
    </row>
    <row r="12" spans="1:9" ht="39.9" customHeight="1" x14ac:dyDescent="0.25">
      <c r="A12" s="15"/>
      <c r="B12" s="53" t="s">
        <v>79</v>
      </c>
      <c r="C12" s="153">
        <f>'12-1'!C12+'12-2'!C12</f>
        <v>62009.944656166132</v>
      </c>
      <c r="D12" s="153">
        <f>'12-1'!D12+'12-2'!D12</f>
        <v>64262.672820949672</v>
      </c>
      <c r="E12" s="153">
        <f>'12-1'!E12+'12-2'!E12</f>
        <v>21502.691146152327</v>
      </c>
      <c r="F12" s="153">
        <f>'12-1'!F12+'12-2'!F12</f>
        <v>71827.185872883158</v>
      </c>
      <c r="G12" s="153">
        <f t="shared" si="0"/>
        <v>219602.49449615128</v>
      </c>
      <c r="H12" s="53" t="s">
        <v>18</v>
      </c>
    </row>
    <row r="13" spans="1:9" ht="39.9" customHeight="1" x14ac:dyDescent="0.25">
      <c r="A13" s="15"/>
      <c r="B13" s="49" t="s">
        <v>20</v>
      </c>
      <c r="C13" s="154">
        <f>'12-1'!C13+'12-2'!C13</f>
        <v>38181.768967231968</v>
      </c>
      <c r="D13" s="154">
        <f>'12-1'!D13+'12-2'!D13</f>
        <v>38225.128466279275</v>
      </c>
      <c r="E13" s="154">
        <f>'12-1'!E13+'12-2'!E13</f>
        <v>7369.0361622542096</v>
      </c>
      <c r="F13" s="154">
        <f>'12-1'!F13+'12-2'!F13</f>
        <v>25588.625158724411</v>
      </c>
      <c r="G13" s="154">
        <f t="shared" si="0"/>
        <v>109364.55875448987</v>
      </c>
      <c r="H13" s="49" t="s">
        <v>19</v>
      </c>
    </row>
    <row r="14" spans="1:9" ht="39.9" customHeight="1" x14ac:dyDescent="0.25">
      <c r="A14" s="15"/>
      <c r="B14" s="53" t="s">
        <v>22</v>
      </c>
      <c r="C14" s="153">
        <f>'12-1'!C14+'12-2'!C14</f>
        <v>7597.0006754741353</v>
      </c>
      <c r="D14" s="153">
        <f>'12-1'!D14+'12-2'!D14</f>
        <v>7666.639247341288</v>
      </c>
      <c r="E14" s="153">
        <f>'12-1'!E14+'12-2'!E14</f>
        <v>2157.0862192938484</v>
      </c>
      <c r="F14" s="153">
        <f>'12-1'!F14+'12-2'!F14</f>
        <v>8911.4260731889226</v>
      </c>
      <c r="G14" s="153">
        <f t="shared" si="0"/>
        <v>26332.152215298192</v>
      </c>
      <c r="H14" s="53" t="s">
        <v>21</v>
      </c>
    </row>
    <row r="15" spans="1:9" ht="39.9" customHeight="1" x14ac:dyDescent="0.25">
      <c r="A15" s="15"/>
      <c r="B15" s="49" t="s">
        <v>24</v>
      </c>
      <c r="C15" s="154">
        <f>'12-1'!C15+'12-2'!C15</f>
        <v>4947.4522158399423</v>
      </c>
      <c r="D15" s="154">
        <f>'12-1'!D15+'12-2'!D15</f>
        <v>1551.5009771354071</v>
      </c>
      <c r="E15" s="154">
        <f>'12-1'!E15+'12-2'!E15</f>
        <v>1488.0045941762953</v>
      </c>
      <c r="F15" s="154">
        <f>'12-1'!F15+'12-2'!F15</f>
        <v>7510.2687623962138</v>
      </c>
      <c r="G15" s="154">
        <f t="shared" si="0"/>
        <v>15497.226549547859</v>
      </c>
      <c r="H15" s="49" t="s">
        <v>23</v>
      </c>
    </row>
    <row r="16" spans="1:9" ht="39.9" customHeight="1" x14ac:dyDescent="0.25">
      <c r="A16" s="15"/>
      <c r="B16" s="53" t="s">
        <v>26</v>
      </c>
      <c r="C16" s="153">
        <f>'12-1'!C16+'12-2'!C16</f>
        <v>1792.517011265285</v>
      </c>
      <c r="D16" s="153">
        <f>'12-1'!D16+'12-2'!D16</f>
        <v>1476.751475322294</v>
      </c>
      <c r="E16" s="153">
        <f>'12-1'!E16+'12-2'!E16</f>
        <v>183.63587285081121</v>
      </c>
      <c r="F16" s="153">
        <f>'12-1'!F16+'12-2'!F16</f>
        <v>5031.0377289656826</v>
      </c>
      <c r="G16" s="153">
        <f t="shared" si="0"/>
        <v>8483.9420884040737</v>
      </c>
      <c r="H16" s="53" t="s">
        <v>25</v>
      </c>
    </row>
    <row r="17" spans="1:9" ht="39.9" customHeight="1" x14ac:dyDescent="0.25">
      <c r="A17" s="15"/>
      <c r="B17" s="49" t="s">
        <v>28</v>
      </c>
      <c r="C17" s="154">
        <f>'12-1'!C17+'12-2'!C17</f>
        <v>23982.497557703668</v>
      </c>
      <c r="D17" s="154">
        <f>'12-1'!D17+'12-2'!D17</f>
        <v>9091.388192514718</v>
      </c>
      <c r="E17" s="154">
        <f>'12-1'!E17+'12-2'!E17</f>
        <v>3623.1168460506296</v>
      </c>
      <c r="F17" s="154">
        <f>'12-1'!F17+'12-2'!F17</f>
        <v>33584.665225384102</v>
      </c>
      <c r="G17" s="154">
        <f t="shared" si="0"/>
        <v>70281.667821653115</v>
      </c>
      <c r="H17" s="49" t="s">
        <v>27</v>
      </c>
    </row>
    <row r="18" spans="1:9" ht="39.9" customHeight="1" x14ac:dyDescent="0.25">
      <c r="A18" s="15"/>
      <c r="B18" s="53" t="s">
        <v>30</v>
      </c>
      <c r="C18" s="153">
        <f>'12-1'!C18+'12-2'!C18</f>
        <v>12296.633044553168</v>
      </c>
      <c r="D18" s="153">
        <f>'12-1'!D18+'12-2'!D18</f>
        <v>5345.9984087543908</v>
      </c>
      <c r="E18" s="153">
        <f>'12-1'!E18+'12-2'!E18</f>
        <v>861.08030656500819</v>
      </c>
      <c r="F18" s="153">
        <f>'12-1'!F18+'12-2'!F18</f>
        <v>6463.9893252833645</v>
      </c>
      <c r="G18" s="153">
        <f t="shared" si="0"/>
        <v>24967.701085155928</v>
      </c>
      <c r="H18" s="53" t="s">
        <v>29</v>
      </c>
    </row>
    <row r="19" spans="1:9" ht="39.9" customHeight="1" x14ac:dyDescent="0.25">
      <c r="A19" s="15"/>
      <c r="B19" s="49" t="s">
        <v>32</v>
      </c>
      <c r="C19" s="154">
        <f>'12-1'!C19+'12-2'!C19</f>
        <v>7252.5468553032133</v>
      </c>
      <c r="D19" s="154">
        <f>'12-1'!D19+'12-2'!D19</f>
        <v>4262.9402731838081</v>
      </c>
      <c r="E19" s="154">
        <f>'12-1'!E19+'12-2'!E19</f>
        <v>964.78050197736661</v>
      </c>
      <c r="F19" s="154">
        <f>'12-1'!F19+'12-2'!F19</f>
        <v>5910.2394270322893</v>
      </c>
      <c r="G19" s="154">
        <f t="shared" si="0"/>
        <v>18390.507057496674</v>
      </c>
      <c r="H19" s="49" t="s">
        <v>31</v>
      </c>
    </row>
    <row r="20" spans="1:9" ht="39.9" customHeight="1" x14ac:dyDescent="0.25">
      <c r="A20" s="15"/>
      <c r="B20" s="53" t="s">
        <v>34</v>
      </c>
      <c r="C20" s="153">
        <f>'12-1'!C20+'12-2'!C20</f>
        <v>6327.7368756096166</v>
      </c>
      <c r="D20" s="153">
        <f>'12-1'!D20+'12-2'!D20</f>
        <v>2096.6710635890067</v>
      </c>
      <c r="E20" s="153">
        <f>'12-1'!E20+'12-2'!E20</f>
        <v>366.04159550595062</v>
      </c>
      <c r="F20" s="153">
        <f>'12-1'!F20+'12-2'!F20</f>
        <v>2422.3224665058292</v>
      </c>
      <c r="G20" s="153">
        <f t="shared" si="0"/>
        <v>11212.772001210404</v>
      </c>
      <c r="H20" s="53" t="s">
        <v>33</v>
      </c>
    </row>
    <row r="21" spans="1:9" s="5" customFormat="1" ht="45" customHeight="1" x14ac:dyDescent="0.25">
      <c r="A21" s="31"/>
      <c r="B21" s="123" t="s">
        <v>35</v>
      </c>
      <c r="C21" s="75">
        <f>SUM(C8:C20)</f>
        <v>1148125.4209936941</v>
      </c>
      <c r="D21" s="75">
        <f t="shared" ref="D21:G21" si="1">SUM(D8:D20)</f>
        <v>340485.80112471734</v>
      </c>
      <c r="E21" s="75">
        <f t="shared" si="1"/>
        <v>88616.042045135589</v>
      </c>
      <c r="F21" s="75">
        <f t="shared" si="1"/>
        <v>293267.55071123177</v>
      </c>
      <c r="G21" s="75">
        <f t="shared" si="1"/>
        <v>1870494.8148747785</v>
      </c>
      <c r="H21" s="123" t="s">
        <v>7</v>
      </c>
    </row>
    <row r="22" spans="1:9" s="6" customFormat="1" ht="27" customHeight="1" x14ac:dyDescent="0.25">
      <c r="A22" s="33"/>
      <c r="B22" s="169" t="s">
        <v>358</v>
      </c>
      <c r="C22" s="169"/>
      <c r="D22" s="70"/>
      <c r="F22" s="200" t="s">
        <v>359</v>
      </c>
      <c r="G22" s="200"/>
      <c r="H22" s="200"/>
      <c r="I22" s="17"/>
    </row>
    <row r="23" spans="1:9" ht="45" hidden="1" customHeight="1" x14ac:dyDescent="0.25">
      <c r="A23" s="15"/>
      <c r="B23" s="15"/>
      <c r="C23" s="15"/>
      <c r="D23" s="15"/>
      <c r="E23" s="15"/>
      <c r="F23" s="15"/>
      <c r="G23" s="15"/>
      <c r="H23" s="15"/>
      <c r="I23" s="17"/>
    </row>
  </sheetData>
  <protectedRanges>
    <protectedRange sqref="B5:B21" name="نطاق1_1"/>
    <protectedRange sqref="H5:H21 B4:H4" name="نطاق1"/>
    <protectedRange sqref="G5" name="نطاق1_2_1_1_1"/>
  </protectedRanges>
  <mergeCells count="7">
    <mergeCell ref="B3:H3"/>
    <mergeCell ref="F22:H22"/>
    <mergeCell ref="B22:C22"/>
    <mergeCell ref="B4:H4"/>
    <mergeCell ref="H5:H7"/>
    <mergeCell ref="B5:B7"/>
    <mergeCell ref="F5:G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3"/>
  <sheetViews>
    <sheetView rightToLeft="1" view="pageBreakPreview" zoomScale="55" zoomScaleNormal="50" zoomScaleSheetLayoutView="55" zoomScalePageLayoutView="70" workbookViewId="0">
      <selection activeCell="F5" sqref="F5:G5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7" width="33.6640625" style="1" customWidth="1"/>
    <col min="8" max="8" width="41.109375" style="1" bestFit="1" customWidth="1"/>
    <col min="9" max="9" width="9.109375" style="4"/>
    <col min="10" max="16384" width="9.109375" style="1"/>
  </cols>
  <sheetData>
    <row r="1" spans="1:9" ht="23.4" x14ac:dyDescent="0.25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5">
      <c r="A2" s="18"/>
      <c r="B2" s="22" t="s">
        <v>350</v>
      </c>
      <c r="C2" s="18"/>
      <c r="D2" s="18"/>
      <c r="E2" s="18"/>
      <c r="F2" s="18"/>
      <c r="G2" s="18"/>
      <c r="H2" s="35" t="s">
        <v>351</v>
      </c>
      <c r="I2" s="18"/>
    </row>
    <row r="3" spans="1:9" s="13" customFormat="1" ht="38.25" customHeight="1" x14ac:dyDescent="0.25">
      <c r="A3" s="24"/>
      <c r="B3" s="170" t="s">
        <v>325</v>
      </c>
      <c r="C3" s="170"/>
      <c r="D3" s="170"/>
      <c r="E3" s="170"/>
      <c r="F3" s="170"/>
      <c r="G3" s="170"/>
      <c r="H3" s="170"/>
      <c r="I3" s="25"/>
    </row>
    <row r="4" spans="1:9" s="3" customFormat="1" ht="46.5" customHeight="1" x14ac:dyDescent="0.25">
      <c r="A4" s="26"/>
      <c r="B4" s="171" t="s">
        <v>324</v>
      </c>
      <c r="C4" s="171"/>
      <c r="D4" s="171"/>
      <c r="E4" s="171"/>
      <c r="F4" s="171"/>
      <c r="G4" s="171"/>
      <c r="H4" s="171"/>
      <c r="I4" s="17"/>
    </row>
    <row r="5" spans="1:9" ht="29.25" customHeight="1" x14ac:dyDescent="0.25">
      <c r="A5" s="15"/>
      <c r="B5" s="196" t="s">
        <v>1</v>
      </c>
      <c r="C5" s="151" t="s">
        <v>266</v>
      </c>
      <c r="D5" s="89"/>
      <c r="E5" s="89"/>
      <c r="F5" s="198" t="s">
        <v>411</v>
      </c>
      <c r="G5" s="199"/>
      <c r="H5" s="172" t="s">
        <v>0</v>
      </c>
      <c r="I5" s="17"/>
    </row>
    <row r="6" spans="1:9" ht="25.5" customHeight="1" x14ac:dyDescent="0.25">
      <c r="A6" s="15"/>
      <c r="B6" s="196" t="s">
        <v>5</v>
      </c>
      <c r="C6" s="27" t="s">
        <v>267</v>
      </c>
      <c r="D6" s="27" t="s">
        <v>101</v>
      </c>
      <c r="E6" s="27" t="s">
        <v>102</v>
      </c>
      <c r="F6" s="27" t="s">
        <v>103</v>
      </c>
      <c r="G6" s="27" t="s">
        <v>2</v>
      </c>
      <c r="H6" s="172"/>
      <c r="I6" s="17"/>
    </row>
    <row r="7" spans="1:9" ht="25.5" customHeight="1" x14ac:dyDescent="0.25">
      <c r="A7" s="15"/>
      <c r="B7" s="196"/>
      <c r="C7" s="37" t="s">
        <v>268</v>
      </c>
      <c r="D7" s="37" t="s">
        <v>104</v>
      </c>
      <c r="E7" s="27" t="s">
        <v>105</v>
      </c>
      <c r="F7" s="27" t="s">
        <v>125</v>
      </c>
      <c r="G7" s="27" t="s">
        <v>7</v>
      </c>
      <c r="H7" s="172" t="s">
        <v>6</v>
      </c>
      <c r="I7" s="17"/>
    </row>
    <row r="8" spans="1:9" ht="39.9" customHeight="1" x14ac:dyDescent="0.25">
      <c r="A8" s="15"/>
      <c r="B8" s="53" t="s">
        <v>11</v>
      </c>
      <c r="C8" s="74">
        <v>42037.754052415563</v>
      </c>
      <c r="D8" s="74">
        <v>38670.801100415199</v>
      </c>
      <c r="E8" s="74">
        <v>15005.16678299259</v>
      </c>
      <c r="F8" s="74">
        <v>43986.552100755318</v>
      </c>
      <c r="G8" s="74">
        <f>SUM(C8:F8)</f>
        <v>139700.27403657866</v>
      </c>
      <c r="H8" s="53" t="s">
        <v>10</v>
      </c>
      <c r="I8" s="17"/>
    </row>
    <row r="9" spans="1:9" ht="39.9" customHeight="1" x14ac:dyDescent="0.25">
      <c r="A9" s="15"/>
      <c r="B9" s="49" t="s">
        <v>13</v>
      </c>
      <c r="C9" s="72">
        <v>174332.35050457896</v>
      </c>
      <c r="D9" s="72">
        <v>32139.794782503031</v>
      </c>
      <c r="E9" s="72">
        <v>2786.9512843434386</v>
      </c>
      <c r="F9" s="72">
        <v>12475.624551300187</v>
      </c>
      <c r="G9" s="72">
        <f t="shared" ref="G9:G20" si="0">SUM(C9:F9)</f>
        <v>221734.72112272563</v>
      </c>
      <c r="H9" s="49" t="s">
        <v>12</v>
      </c>
      <c r="I9" s="17"/>
    </row>
    <row r="10" spans="1:9" ht="39.9" customHeight="1" x14ac:dyDescent="0.25">
      <c r="A10" s="15"/>
      <c r="B10" s="53" t="s">
        <v>15</v>
      </c>
      <c r="C10" s="74">
        <v>22496.361831779312</v>
      </c>
      <c r="D10" s="74">
        <v>9367.0941143154214</v>
      </c>
      <c r="E10" s="74">
        <v>2832.4867513614277</v>
      </c>
      <c r="F10" s="74">
        <v>2673.9676190778991</v>
      </c>
      <c r="G10" s="74">
        <f t="shared" si="0"/>
        <v>37369.910316534064</v>
      </c>
      <c r="H10" s="53" t="s">
        <v>14</v>
      </c>
      <c r="I10" s="17"/>
    </row>
    <row r="11" spans="1:9" ht="39.9" customHeight="1" x14ac:dyDescent="0.25">
      <c r="A11" s="15"/>
      <c r="B11" s="49" t="s">
        <v>17</v>
      </c>
      <c r="C11" s="72">
        <v>11028.725139729961</v>
      </c>
      <c r="D11" s="72">
        <v>7966.0594752624411</v>
      </c>
      <c r="E11" s="72">
        <v>3555.8629269242811</v>
      </c>
      <c r="F11" s="72">
        <v>5762.7262165822685</v>
      </c>
      <c r="G11" s="72">
        <f t="shared" si="0"/>
        <v>28313.37375849895</v>
      </c>
      <c r="H11" s="49" t="s">
        <v>16</v>
      </c>
      <c r="I11" s="17"/>
    </row>
    <row r="12" spans="1:9" ht="39.9" customHeight="1" x14ac:dyDescent="0.25">
      <c r="A12" s="15"/>
      <c r="B12" s="53" t="s">
        <v>79</v>
      </c>
      <c r="C12" s="74">
        <v>21889.080992487612</v>
      </c>
      <c r="D12" s="74">
        <v>24429.779347531396</v>
      </c>
      <c r="E12" s="74">
        <v>8874.9575138117507</v>
      </c>
      <c r="F12" s="74">
        <v>37074.143761678861</v>
      </c>
      <c r="G12" s="74">
        <f t="shared" si="0"/>
        <v>92267.961615509616</v>
      </c>
      <c r="H12" s="53" t="s">
        <v>18</v>
      </c>
      <c r="I12" s="17"/>
    </row>
    <row r="13" spans="1:9" ht="39.9" customHeight="1" x14ac:dyDescent="0.25">
      <c r="A13" s="15"/>
      <c r="B13" s="49" t="s">
        <v>20</v>
      </c>
      <c r="C13" s="72">
        <v>22692.239869326531</v>
      </c>
      <c r="D13" s="72">
        <v>31002.069312660595</v>
      </c>
      <c r="E13" s="72">
        <v>6000.626532425963</v>
      </c>
      <c r="F13" s="72">
        <v>21203.942809953176</v>
      </c>
      <c r="G13" s="72">
        <f t="shared" si="0"/>
        <v>80898.878524366271</v>
      </c>
      <c r="H13" s="49" t="s">
        <v>19</v>
      </c>
      <c r="I13" s="17"/>
    </row>
    <row r="14" spans="1:9" ht="39.9" customHeight="1" x14ac:dyDescent="0.25">
      <c r="A14" s="15"/>
      <c r="B14" s="53" t="s">
        <v>22</v>
      </c>
      <c r="C14" s="74">
        <v>3222.8699811333918</v>
      </c>
      <c r="D14" s="74">
        <v>7423.6388793602964</v>
      </c>
      <c r="E14" s="74">
        <v>980.04889719497498</v>
      </c>
      <c r="F14" s="74">
        <v>4183.065935377108</v>
      </c>
      <c r="G14" s="74">
        <f t="shared" si="0"/>
        <v>15809.623693065771</v>
      </c>
      <c r="H14" s="53" t="s">
        <v>21</v>
      </c>
      <c r="I14" s="17"/>
    </row>
    <row r="15" spans="1:9" ht="39.9" customHeight="1" x14ac:dyDescent="0.25">
      <c r="A15" s="15"/>
      <c r="B15" s="49" t="s">
        <v>24</v>
      </c>
      <c r="C15" s="72">
        <v>3597.0177770116275</v>
      </c>
      <c r="D15" s="72">
        <v>1287.8588431379189</v>
      </c>
      <c r="E15" s="72">
        <v>1488.0045941762953</v>
      </c>
      <c r="F15" s="72">
        <v>6384.3439423340242</v>
      </c>
      <c r="G15" s="72">
        <f t="shared" si="0"/>
        <v>12757.225156659866</v>
      </c>
      <c r="H15" s="49" t="s">
        <v>23</v>
      </c>
      <c r="I15" s="17"/>
    </row>
    <row r="16" spans="1:9" ht="39.9" customHeight="1" x14ac:dyDescent="0.25">
      <c r="A16" s="15"/>
      <c r="B16" s="53" t="s">
        <v>26</v>
      </c>
      <c r="C16" s="74">
        <v>798.08186979404149</v>
      </c>
      <c r="D16" s="74">
        <v>791.41333825494871</v>
      </c>
      <c r="E16" s="74">
        <v>0</v>
      </c>
      <c r="F16" s="74">
        <v>3852.2892298507691</v>
      </c>
      <c r="G16" s="74">
        <f t="shared" si="0"/>
        <v>5441.7844378997597</v>
      </c>
      <c r="H16" s="53" t="s">
        <v>25</v>
      </c>
      <c r="I16" s="17"/>
    </row>
    <row r="17" spans="1:9" ht="39.9" customHeight="1" x14ac:dyDescent="0.25">
      <c r="A17" s="15"/>
      <c r="B17" s="49" t="s">
        <v>28</v>
      </c>
      <c r="C17" s="72">
        <v>15718.761438286734</v>
      </c>
      <c r="D17" s="72">
        <v>5934.8455054234819</v>
      </c>
      <c r="E17" s="72">
        <v>1840.7986356454096</v>
      </c>
      <c r="F17" s="72">
        <v>20078.965604022</v>
      </c>
      <c r="G17" s="72">
        <f t="shared" si="0"/>
        <v>43573.371183377625</v>
      </c>
      <c r="H17" s="49" t="s">
        <v>27</v>
      </c>
      <c r="I17" s="17"/>
    </row>
    <row r="18" spans="1:9" ht="39.9" customHeight="1" x14ac:dyDescent="0.25">
      <c r="A18" s="15"/>
      <c r="B18" s="53" t="s">
        <v>30</v>
      </c>
      <c r="C18" s="74">
        <v>8810.9118672311051</v>
      </c>
      <c r="D18" s="74">
        <v>4183.5615038871119</v>
      </c>
      <c r="E18" s="74">
        <v>861.08030656500819</v>
      </c>
      <c r="F18" s="74">
        <v>5339.250252086531</v>
      </c>
      <c r="G18" s="74">
        <f t="shared" si="0"/>
        <v>19194.803929769754</v>
      </c>
      <c r="H18" s="53" t="s">
        <v>29</v>
      </c>
      <c r="I18" s="17"/>
    </row>
    <row r="19" spans="1:9" ht="39.9" customHeight="1" x14ac:dyDescent="0.25">
      <c r="A19" s="15"/>
      <c r="B19" s="49" t="s">
        <v>32</v>
      </c>
      <c r="C19" s="72">
        <v>2980.125902092791</v>
      </c>
      <c r="D19" s="72">
        <v>2432.769735869103</v>
      </c>
      <c r="E19" s="72">
        <v>151.85688128402938</v>
      </c>
      <c r="F19" s="72">
        <v>5331.484394699085</v>
      </c>
      <c r="G19" s="72">
        <f t="shared" si="0"/>
        <v>10896.236913945009</v>
      </c>
      <c r="H19" s="49" t="s">
        <v>31</v>
      </c>
      <c r="I19" s="17"/>
    </row>
    <row r="20" spans="1:9" ht="39.9" customHeight="1" x14ac:dyDescent="0.25">
      <c r="A20" s="15"/>
      <c r="B20" s="53" t="s">
        <v>34</v>
      </c>
      <c r="C20" s="74">
        <v>3030.1775734117487</v>
      </c>
      <c r="D20" s="74">
        <v>1583.3763564302333</v>
      </c>
      <c r="E20" s="74">
        <v>191.61135407272241</v>
      </c>
      <c r="F20" s="74">
        <v>1537.2805773792177</v>
      </c>
      <c r="G20" s="74">
        <f t="shared" si="0"/>
        <v>6342.4458612939225</v>
      </c>
      <c r="H20" s="53" t="s">
        <v>33</v>
      </c>
      <c r="I20" s="30"/>
    </row>
    <row r="21" spans="1:9" s="5" customFormat="1" ht="45" customHeight="1" x14ac:dyDescent="0.25">
      <c r="A21" s="31"/>
      <c r="B21" s="54" t="s">
        <v>35</v>
      </c>
      <c r="C21" s="75">
        <f>SUM(C8:C20)</f>
        <v>332634.45879927935</v>
      </c>
      <c r="D21" s="75">
        <f>SUM(D8:D20)</f>
        <v>167213.0622950512</v>
      </c>
      <c r="E21" s="75">
        <f>SUM(E8:E20)</f>
        <v>44569.452460797896</v>
      </c>
      <c r="F21" s="75">
        <f>SUM(F8:F20)</f>
        <v>169883.63699509643</v>
      </c>
      <c r="G21" s="75">
        <f>SUM(G8:G20)</f>
        <v>714300.61055022478</v>
      </c>
      <c r="H21" s="54" t="s">
        <v>7</v>
      </c>
      <c r="I21" s="17"/>
    </row>
    <row r="22" spans="1:9" s="6" customFormat="1" ht="27" customHeight="1" x14ac:dyDescent="0.25">
      <c r="A22" s="33"/>
      <c r="B22" s="169" t="s">
        <v>358</v>
      </c>
      <c r="C22" s="169"/>
      <c r="D22" s="70"/>
      <c r="F22" s="200" t="s">
        <v>359</v>
      </c>
      <c r="G22" s="200"/>
      <c r="H22" s="200"/>
      <c r="I22" s="17"/>
    </row>
    <row r="23" spans="1:9" ht="45" hidden="1" customHeight="1" x14ac:dyDescent="0.25">
      <c r="A23" s="15"/>
      <c r="B23" s="15"/>
      <c r="C23" s="15"/>
      <c r="D23" s="15"/>
      <c r="E23" s="15"/>
      <c r="H23" s="15"/>
      <c r="I23" s="17"/>
    </row>
  </sheetData>
  <protectedRanges>
    <protectedRange sqref="B5:B21" name="نطاق1_1_1"/>
    <protectedRange sqref="H5:H21" name="نطاق1_2"/>
    <protectedRange sqref="G5" name="نطاق1_2_1_1_1_1"/>
    <protectedRange sqref="B4:H4" name="نطاق1_1"/>
  </protectedRanges>
  <mergeCells count="7">
    <mergeCell ref="B3:H3"/>
    <mergeCell ref="B4:H4"/>
    <mergeCell ref="B5:B7"/>
    <mergeCell ref="H5:H7"/>
    <mergeCell ref="B22:C22"/>
    <mergeCell ref="F5:G5"/>
    <mergeCell ref="F22:H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23"/>
  <sheetViews>
    <sheetView rightToLeft="1" view="pageBreakPreview" zoomScale="55" zoomScaleNormal="50" zoomScaleSheetLayoutView="55" zoomScalePageLayoutView="70" workbookViewId="0">
      <selection activeCell="C5" sqref="C5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7" width="33.6640625" style="1" customWidth="1"/>
    <col min="8" max="8" width="41.109375" style="1" bestFit="1" customWidth="1"/>
    <col min="9" max="9" width="9.109375" style="4"/>
    <col min="10" max="16384" width="9.109375" style="1"/>
  </cols>
  <sheetData>
    <row r="1" spans="1:9" ht="23.4" x14ac:dyDescent="0.25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5">
      <c r="A2" s="18"/>
      <c r="B2" s="22" t="s">
        <v>348</v>
      </c>
      <c r="C2" s="18"/>
      <c r="D2" s="18"/>
      <c r="E2" s="18"/>
      <c r="F2" s="18"/>
      <c r="G2" s="18"/>
      <c r="H2" s="35" t="s">
        <v>349</v>
      </c>
      <c r="I2" s="18"/>
    </row>
    <row r="3" spans="1:9" s="13" customFormat="1" ht="38.25" customHeight="1" x14ac:dyDescent="0.25">
      <c r="A3" s="24"/>
      <c r="B3" s="201" t="s">
        <v>327</v>
      </c>
      <c r="C3" s="201"/>
      <c r="D3" s="201"/>
      <c r="E3" s="201"/>
      <c r="F3" s="201"/>
      <c r="G3" s="201"/>
      <c r="H3" s="201"/>
      <c r="I3" s="25"/>
    </row>
    <row r="4" spans="1:9" s="3" customFormat="1" ht="51.75" customHeight="1" x14ac:dyDescent="0.25">
      <c r="A4" s="26"/>
      <c r="B4" s="202" t="s">
        <v>326</v>
      </c>
      <c r="C4" s="202"/>
      <c r="D4" s="202"/>
      <c r="E4" s="202"/>
      <c r="F4" s="202"/>
      <c r="G4" s="202"/>
      <c r="H4" s="202"/>
      <c r="I4" s="17"/>
    </row>
    <row r="5" spans="1:9" ht="29.25" customHeight="1" x14ac:dyDescent="0.25">
      <c r="A5" s="15"/>
      <c r="B5" s="196" t="s">
        <v>1</v>
      </c>
      <c r="C5" s="151" t="s">
        <v>266</v>
      </c>
      <c r="D5" s="89"/>
      <c r="E5" s="89"/>
      <c r="F5" s="198" t="s">
        <v>411</v>
      </c>
      <c r="G5" s="199"/>
      <c r="H5" s="172" t="s">
        <v>0</v>
      </c>
      <c r="I5" s="17"/>
    </row>
    <row r="6" spans="1:9" ht="25.5" customHeight="1" x14ac:dyDescent="0.25">
      <c r="A6" s="15"/>
      <c r="B6" s="196" t="s">
        <v>5</v>
      </c>
      <c r="C6" s="27" t="s">
        <v>267</v>
      </c>
      <c r="D6" s="27" t="s">
        <v>101</v>
      </c>
      <c r="E6" s="27" t="s">
        <v>102</v>
      </c>
      <c r="F6" s="27" t="s">
        <v>103</v>
      </c>
      <c r="G6" s="27" t="s">
        <v>2</v>
      </c>
      <c r="H6" s="172"/>
      <c r="I6" s="17"/>
    </row>
    <row r="7" spans="1:9" ht="25.5" customHeight="1" x14ac:dyDescent="0.25">
      <c r="A7" s="15"/>
      <c r="B7" s="196"/>
      <c r="C7" s="37" t="s">
        <v>268</v>
      </c>
      <c r="D7" s="37" t="s">
        <v>104</v>
      </c>
      <c r="E7" s="27" t="s">
        <v>105</v>
      </c>
      <c r="F7" s="27" t="s">
        <v>125</v>
      </c>
      <c r="G7" s="27" t="s">
        <v>7</v>
      </c>
      <c r="H7" s="172" t="s">
        <v>6</v>
      </c>
      <c r="I7" s="17"/>
    </row>
    <row r="8" spans="1:9" ht="39.9" customHeight="1" x14ac:dyDescent="0.25">
      <c r="A8" s="15"/>
      <c r="B8" s="53" t="s">
        <v>11</v>
      </c>
      <c r="C8" s="74">
        <v>138484.84841683903</v>
      </c>
      <c r="D8" s="74">
        <v>91378.655416502428</v>
      </c>
      <c r="E8" s="74">
        <v>22379.079321194451</v>
      </c>
      <c r="F8" s="74">
        <v>55002.325166793053</v>
      </c>
      <c r="G8" s="74">
        <f>SUM(C8:F8)</f>
        <v>307244.90832132899</v>
      </c>
      <c r="H8" s="53" t="s">
        <v>10</v>
      </c>
      <c r="I8" s="17"/>
    </row>
    <row r="9" spans="1:9" ht="39.9" customHeight="1" x14ac:dyDescent="0.25">
      <c r="A9" s="15"/>
      <c r="B9" s="49" t="s">
        <v>13</v>
      </c>
      <c r="C9" s="72">
        <v>530118.8213071397</v>
      </c>
      <c r="D9" s="72">
        <v>5843.3543097363599</v>
      </c>
      <c r="E9" s="72">
        <v>1076.7608497481183</v>
      </c>
      <c r="F9" s="72">
        <v>2835.8920453516198</v>
      </c>
      <c r="G9" s="72">
        <f t="shared" ref="G9:G20" si="0">SUM(C9:F9)</f>
        <v>539874.82851197594</v>
      </c>
      <c r="H9" s="49" t="s">
        <v>12</v>
      </c>
      <c r="I9" s="17"/>
    </row>
    <row r="10" spans="1:9" ht="39.9" customHeight="1" x14ac:dyDescent="0.25">
      <c r="A10" s="15"/>
      <c r="B10" s="53" t="s">
        <v>15</v>
      </c>
      <c r="C10" s="74">
        <v>45886.760521900818</v>
      </c>
      <c r="D10" s="74">
        <v>14974.470204928246</v>
      </c>
      <c r="E10" s="74">
        <v>1391.2957619007623</v>
      </c>
      <c r="F10" s="74">
        <v>3280.7029710074639</v>
      </c>
      <c r="G10" s="74">
        <f t="shared" si="0"/>
        <v>65533.229459737289</v>
      </c>
      <c r="H10" s="53" t="s">
        <v>14</v>
      </c>
      <c r="I10" s="17"/>
    </row>
    <row r="11" spans="1:9" ht="39.9" customHeight="1" x14ac:dyDescent="0.25">
      <c r="A11" s="15"/>
      <c r="B11" s="49" t="s">
        <v>17</v>
      </c>
      <c r="C11" s="72">
        <v>19351.701360163577</v>
      </c>
      <c r="D11" s="72">
        <v>6165.8807959844007</v>
      </c>
      <c r="E11" s="72">
        <v>1072.9651218440804</v>
      </c>
      <c r="F11" s="72">
        <v>0</v>
      </c>
      <c r="G11" s="72">
        <f t="shared" si="0"/>
        <v>26590.54727799206</v>
      </c>
      <c r="H11" s="49" t="s">
        <v>16</v>
      </c>
      <c r="I11" s="17"/>
    </row>
    <row r="12" spans="1:9" ht="39.9" customHeight="1" x14ac:dyDescent="0.25">
      <c r="A12" s="15"/>
      <c r="B12" s="53" t="s">
        <v>79</v>
      </c>
      <c r="C12" s="74">
        <v>40120.863663678516</v>
      </c>
      <c r="D12" s="74">
        <v>39832.893473418277</v>
      </c>
      <c r="E12" s="74">
        <v>12627.733632340574</v>
      </c>
      <c r="F12" s="74">
        <v>34753.04211120429</v>
      </c>
      <c r="G12" s="74">
        <f t="shared" si="0"/>
        <v>127334.53288064167</v>
      </c>
      <c r="H12" s="53" t="s">
        <v>18</v>
      </c>
      <c r="I12" s="17"/>
    </row>
    <row r="13" spans="1:9" ht="39.9" customHeight="1" x14ac:dyDescent="0.25">
      <c r="A13" s="15"/>
      <c r="B13" s="49" t="s">
        <v>20</v>
      </c>
      <c r="C13" s="72">
        <v>15489.529097905439</v>
      </c>
      <c r="D13" s="72">
        <v>7223.0591536186839</v>
      </c>
      <c r="E13" s="72">
        <v>1368.409629828247</v>
      </c>
      <c r="F13" s="72">
        <v>4384.6823487712336</v>
      </c>
      <c r="G13" s="72">
        <f t="shared" si="0"/>
        <v>28465.680230123602</v>
      </c>
      <c r="H13" s="49" t="s">
        <v>19</v>
      </c>
      <c r="I13" s="17"/>
    </row>
    <row r="14" spans="1:9" ht="39.9" customHeight="1" x14ac:dyDescent="0.25">
      <c r="A14" s="15"/>
      <c r="B14" s="53" t="s">
        <v>22</v>
      </c>
      <c r="C14" s="74">
        <v>4374.1306943407435</v>
      </c>
      <c r="D14" s="74">
        <v>243.00036798099123</v>
      </c>
      <c r="E14" s="74">
        <v>1177.0373220988736</v>
      </c>
      <c r="F14" s="74">
        <v>4728.3601378118146</v>
      </c>
      <c r="G14" s="74">
        <f t="shared" si="0"/>
        <v>10522.528522232424</v>
      </c>
      <c r="H14" s="53" t="s">
        <v>21</v>
      </c>
      <c r="I14" s="17"/>
    </row>
    <row r="15" spans="1:9" ht="39.9" customHeight="1" x14ac:dyDescent="0.25">
      <c r="A15" s="15"/>
      <c r="B15" s="49" t="s">
        <v>24</v>
      </c>
      <c r="C15" s="72">
        <v>1350.434438828315</v>
      </c>
      <c r="D15" s="72">
        <v>263.64213399748826</v>
      </c>
      <c r="E15" s="72">
        <v>0</v>
      </c>
      <c r="F15" s="72">
        <v>1125.9248200621901</v>
      </c>
      <c r="G15" s="72">
        <f t="shared" si="0"/>
        <v>2740.0013928879935</v>
      </c>
      <c r="H15" s="49" t="s">
        <v>23</v>
      </c>
      <c r="I15" s="17"/>
    </row>
    <row r="16" spans="1:9" ht="39.9" customHeight="1" x14ac:dyDescent="0.25">
      <c r="A16" s="15"/>
      <c r="B16" s="53" t="s">
        <v>26</v>
      </c>
      <c r="C16" s="74">
        <v>994.43514147124336</v>
      </c>
      <c r="D16" s="74">
        <v>685.33813706734543</v>
      </c>
      <c r="E16" s="74">
        <v>183.63587285081121</v>
      </c>
      <c r="F16" s="74">
        <v>1178.748499114914</v>
      </c>
      <c r="G16" s="74">
        <f t="shared" si="0"/>
        <v>3042.157650504314</v>
      </c>
      <c r="H16" s="53" t="s">
        <v>25</v>
      </c>
      <c r="I16" s="17"/>
    </row>
    <row r="17" spans="1:9" ht="39.9" customHeight="1" x14ac:dyDescent="0.25">
      <c r="A17" s="15"/>
      <c r="B17" s="49" t="s">
        <v>28</v>
      </c>
      <c r="C17" s="72">
        <v>8263.7361194169353</v>
      </c>
      <c r="D17" s="72">
        <v>3156.5426870912365</v>
      </c>
      <c r="E17" s="72">
        <v>1782.3182104052203</v>
      </c>
      <c r="F17" s="72">
        <v>13505.699621362106</v>
      </c>
      <c r="G17" s="72">
        <f t="shared" si="0"/>
        <v>26708.296638275497</v>
      </c>
      <c r="H17" s="49" t="s">
        <v>27</v>
      </c>
      <c r="I17" s="17"/>
    </row>
    <row r="18" spans="1:9" ht="39.9" customHeight="1" x14ac:dyDescent="0.25">
      <c r="A18" s="15"/>
      <c r="B18" s="53" t="s">
        <v>30</v>
      </c>
      <c r="C18" s="74">
        <v>3485.7211773220629</v>
      </c>
      <c r="D18" s="74">
        <v>1162.4369048672788</v>
      </c>
      <c r="E18" s="74">
        <v>0</v>
      </c>
      <c r="F18" s="74">
        <v>1124.739073196833</v>
      </c>
      <c r="G18" s="74">
        <f t="shared" si="0"/>
        <v>5772.8971553861757</v>
      </c>
      <c r="H18" s="53" t="s">
        <v>29</v>
      </c>
      <c r="I18" s="17"/>
    </row>
    <row r="19" spans="1:9" ht="39.9" customHeight="1" x14ac:dyDescent="0.25">
      <c r="A19" s="15"/>
      <c r="B19" s="49" t="s">
        <v>32</v>
      </c>
      <c r="C19" s="72">
        <v>4272.4209532104223</v>
      </c>
      <c r="D19" s="72">
        <v>1830.1705373147051</v>
      </c>
      <c r="E19" s="72">
        <v>812.92362069333728</v>
      </c>
      <c r="F19" s="72">
        <v>578.75503233320455</v>
      </c>
      <c r="G19" s="72">
        <f t="shared" si="0"/>
        <v>7494.2701435516692</v>
      </c>
      <c r="H19" s="49" t="s">
        <v>31</v>
      </c>
      <c r="I19" s="17"/>
    </row>
    <row r="20" spans="1:9" ht="39.9" customHeight="1" x14ac:dyDescent="0.25">
      <c r="A20" s="15"/>
      <c r="B20" s="53" t="s">
        <v>34</v>
      </c>
      <c r="C20" s="74">
        <v>3297.559302197868</v>
      </c>
      <c r="D20" s="74">
        <v>513.29470715877324</v>
      </c>
      <c r="E20" s="74">
        <v>174.43024143322822</v>
      </c>
      <c r="F20" s="74">
        <v>885.04188912661141</v>
      </c>
      <c r="G20" s="74">
        <f t="shared" si="0"/>
        <v>4870.3261399164812</v>
      </c>
      <c r="H20" s="53" t="s">
        <v>33</v>
      </c>
      <c r="I20" s="30"/>
    </row>
    <row r="21" spans="1:9" s="5" customFormat="1" ht="45" customHeight="1" x14ac:dyDescent="0.25">
      <c r="A21" s="31"/>
      <c r="B21" s="54" t="s">
        <v>35</v>
      </c>
      <c r="C21" s="75">
        <f>SUM(C8:C20)</f>
        <v>815490.96219441469</v>
      </c>
      <c r="D21" s="75">
        <f>SUM(D8:D20)</f>
        <v>173272.73882966625</v>
      </c>
      <c r="E21" s="75">
        <f>SUM(E8:E20)</f>
        <v>44046.5895843377</v>
      </c>
      <c r="F21" s="75">
        <f>SUM(F8:F20)</f>
        <v>123383.91371613536</v>
      </c>
      <c r="G21" s="75">
        <f>SUM(G8:G20)</f>
        <v>1156194.204324554</v>
      </c>
      <c r="H21" s="54" t="s">
        <v>7</v>
      </c>
      <c r="I21" s="17"/>
    </row>
    <row r="22" spans="1:9" s="6" customFormat="1" ht="27" customHeight="1" x14ac:dyDescent="0.25">
      <c r="A22" s="33"/>
      <c r="B22" s="169" t="s">
        <v>358</v>
      </c>
      <c r="C22" s="169"/>
      <c r="D22" s="70"/>
      <c r="F22" s="200" t="s">
        <v>359</v>
      </c>
      <c r="G22" s="200"/>
      <c r="H22" s="200"/>
      <c r="I22" s="17"/>
    </row>
    <row r="23" spans="1:9" ht="45" hidden="1" customHeight="1" x14ac:dyDescent="0.25">
      <c r="A23" s="15"/>
      <c r="B23" s="15"/>
      <c r="C23" s="15"/>
      <c r="D23" s="15"/>
      <c r="E23" s="15"/>
      <c r="F23" s="15"/>
      <c r="H23" s="15"/>
      <c r="I23" s="17"/>
    </row>
  </sheetData>
  <protectedRanges>
    <protectedRange sqref="B5:B21" name="نطاق1_1_1"/>
    <protectedRange sqref="H5:H21" name="نطاق1_2"/>
    <protectedRange sqref="G5" name="نطاق1_2_1_1_1_1"/>
    <protectedRange sqref="B4:H4" name="نطاق1_1"/>
  </protectedRanges>
  <mergeCells count="7">
    <mergeCell ref="B3:H3"/>
    <mergeCell ref="B4:H4"/>
    <mergeCell ref="B5:B7"/>
    <mergeCell ref="H5:H7"/>
    <mergeCell ref="B22:C22"/>
    <mergeCell ref="F5:G5"/>
    <mergeCell ref="F22:H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12"/>
  <sheetViews>
    <sheetView rightToLeft="1" view="pageBreakPreview" zoomScale="55" zoomScaleNormal="50" zoomScaleSheetLayoutView="55" zoomScalePageLayoutView="70" workbookViewId="0">
      <selection activeCell="E5" sqref="E5:G5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7" width="26.6640625" style="1" customWidth="1"/>
    <col min="8" max="8" width="41.109375" style="1" bestFit="1" customWidth="1"/>
    <col min="9" max="9" width="9.109375" style="4"/>
    <col min="10" max="16384" width="9.109375" style="1"/>
  </cols>
  <sheetData>
    <row r="1" spans="1:9" ht="23.4" x14ac:dyDescent="0.25">
      <c r="A1" s="15"/>
      <c r="B1" s="15"/>
      <c r="C1" s="15"/>
      <c r="D1" s="15"/>
      <c r="E1" s="15"/>
      <c r="F1" s="15"/>
      <c r="G1" s="15"/>
      <c r="H1" s="15"/>
      <c r="I1" s="17"/>
    </row>
    <row r="2" spans="1:9" s="8" customFormat="1" ht="38.25" customHeight="1" x14ac:dyDescent="0.25">
      <c r="A2" s="18"/>
      <c r="B2" s="22" t="s">
        <v>354</v>
      </c>
      <c r="C2" s="18"/>
      <c r="D2" s="18"/>
      <c r="E2" s="18"/>
      <c r="F2" s="18"/>
      <c r="G2" s="18"/>
      <c r="H2" s="35" t="s">
        <v>355</v>
      </c>
      <c r="I2" s="18"/>
    </row>
    <row r="3" spans="1:9" s="13" customFormat="1" ht="38.25" customHeight="1" x14ac:dyDescent="0.25">
      <c r="A3" s="24"/>
      <c r="B3" s="170" t="s">
        <v>336</v>
      </c>
      <c r="C3" s="170"/>
      <c r="D3" s="170"/>
      <c r="E3" s="170"/>
      <c r="F3" s="170"/>
      <c r="G3" s="170"/>
      <c r="H3" s="170"/>
      <c r="I3" s="25"/>
    </row>
    <row r="4" spans="1:9" s="3" customFormat="1" ht="35.25" customHeight="1" x14ac:dyDescent="0.25">
      <c r="A4" s="26"/>
      <c r="B4" s="171" t="s">
        <v>414</v>
      </c>
      <c r="C4" s="171"/>
      <c r="D4" s="171"/>
      <c r="E4" s="171"/>
      <c r="F4" s="171"/>
      <c r="G4" s="171"/>
      <c r="H4" s="171"/>
      <c r="I4" s="17"/>
    </row>
    <row r="5" spans="1:9" ht="29.25" customHeight="1" x14ac:dyDescent="0.25">
      <c r="A5" s="15"/>
      <c r="B5" s="196" t="s">
        <v>332</v>
      </c>
      <c r="C5" s="197" t="s">
        <v>344</v>
      </c>
      <c r="D5" s="198"/>
      <c r="E5" s="198" t="s">
        <v>345</v>
      </c>
      <c r="F5" s="198"/>
      <c r="G5" s="199"/>
      <c r="H5" s="203" t="s">
        <v>333</v>
      </c>
    </row>
    <row r="6" spans="1:9" ht="25.5" customHeight="1" x14ac:dyDescent="0.25">
      <c r="A6" s="15"/>
      <c r="B6" s="196"/>
      <c r="C6" s="135" t="s">
        <v>91</v>
      </c>
      <c r="D6" s="135" t="s">
        <v>92</v>
      </c>
      <c r="E6" s="135" t="s">
        <v>93</v>
      </c>
      <c r="F6" s="135" t="s">
        <v>282</v>
      </c>
      <c r="G6" s="135" t="s">
        <v>2</v>
      </c>
      <c r="H6" s="204"/>
    </row>
    <row r="7" spans="1:9" ht="25.5" customHeight="1" x14ac:dyDescent="0.25">
      <c r="A7" s="15"/>
      <c r="B7" s="196"/>
      <c r="C7" s="37" t="s">
        <v>184</v>
      </c>
      <c r="D7" s="135" t="s">
        <v>95</v>
      </c>
      <c r="E7" s="135" t="s">
        <v>94</v>
      </c>
      <c r="F7" s="135" t="s">
        <v>283</v>
      </c>
      <c r="G7" s="135" t="s">
        <v>7</v>
      </c>
      <c r="H7" s="205"/>
    </row>
    <row r="8" spans="1:9" ht="39.9" customHeight="1" x14ac:dyDescent="0.25">
      <c r="A8" s="15"/>
      <c r="B8" s="53" t="s">
        <v>330</v>
      </c>
      <c r="C8" s="74">
        <v>135987.08027073316</v>
      </c>
      <c r="D8" s="74">
        <v>27122.942555414778</v>
      </c>
      <c r="E8" s="74">
        <v>583630.47833939944</v>
      </c>
      <c r="F8" s="74">
        <v>1525.9405694343427</v>
      </c>
      <c r="G8" s="74">
        <f>SUM(C8:F8)</f>
        <v>748266.44173498172</v>
      </c>
      <c r="H8" s="53" t="s">
        <v>334</v>
      </c>
    </row>
    <row r="9" spans="1:9" ht="39.9" customHeight="1" x14ac:dyDescent="0.25">
      <c r="A9" s="15"/>
      <c r="B9" s="49" t="s">
        <v>331</v>
      </c>
      <c r="C9" s="72">
        <v>133539.59193740031</v>
      </c>
      <c r="D9" s="72">
        <v>270954.91590242978</v>
      </c>
      <c r="E9" s="72">
        <v>820986.14517364965</v>
      </c>
      <c r="F9" s="72">
        <v>1169.839752129365</v>
      </c>
      <c r="G9" s="72">
        <f>SUM(C9:F9)</f>
        <v>1226650.4927656092</v>
      </c>
      <c r="H9" s="49" t="s">
        <v>335</v>
      </c>
    </row>
    <row r="10" spans="1:9" ht="39.9" customHeight="1" x14ac:dyDescent="0.25">
      <c r="A10" s="15"/>
      <c r="B10" s="136" t="s">
        <v>2</v>
      </c>
      <c r="C10" s="75">
        <f>SUM(C8:C9)</f>
        <v>269526.6722081335</v>
      </c>
      <c r="D10" s="75">
        <f t="shared" ref="D10:G10" si="0">SUM(D8:D9)</f>
        <v>298077.85845784459</v>
      </c>
      <c r="E10" s="75">
        <f t="shared" si="0"/>
        <v>1404616.623513049</v>
      </c>
      <c r="F10" s="75">
        <f t="shared" si="0"/>
        <v>2695.7803215637077</v>
      </c>
      <c r="G10" s="75">
        <f t="shared" si="0"/>
        <v>1974916.9345005909</v>
      </c>
      <c r="H10" s="136" t="s">
        <v>7</v>
      </c>
    </row>
    <row r="11" spans="1:9" s="6" customFormat="1" ht="30" customHeight="1" x14ac:dyDescent="0.25">
      <c r="A11" s="33"/>
      <c r="B11" s="169" t="s">
        <v>358</v>
      </c>
      <c r="C11" s="169"/>
      <c r="D11" s="70"/>
      <c r="F11" s="200" t="s">
        <v>359</v>
      </c>
      <c r="G11" s="200"/>
      <c r="H11" s="200"/>
      <c r="I11" s="70"/>
    </row>
    <row r="12" spans="1:9" ht="3" customHeight="1" x14ac:dyDescent="0.25">
      <c r="A12" s="15"/>
      <c r="B12" s="15"/>
      <c r="C12" s="15"/>
      <c r="D12" s="15"/>
      <c r="E12" s="15"/>
      <c r="F12" s="15"/>
      <c r="G12" s="15"/>
      <c r="H12" s="15"/>
      <c r="I12" s="17"/>
    </row>
  </sheetData>
  <protectedRanges>
    <protectedRange sqref="B4:H4" name="نطاق1"/>
    <protectedRange sqref="D5:G5" name="نطاق1_2_1_1_1_1"/>
  </protectedRanges>
  <mergeCells count="8">
    <mergeCell ref="B11:C11"/>
    <mergeCell ref="B4:H4"/>
    <mergeCell ref="B3:H3"/>
    <mergeCell ref="F11:H11"/>
    <mergeCell ref="B5:B7"/>
    <mergeCell ref="C5:D5"/>
    <mergeCell ref="E5:G5"/>
    <mergeCell ref="H5:H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11"/>
  <sheetViews>
    <sheetView rightToLeft="1" view="pageBreakPreview" zoomScale="55" zoomScaleNormal="50" zoomScaleSheetLayoutView="55" zoomScalePageLayoutView="70" workbookViewId="0">
      <selection activeCell="G21" sqref="G21"/>
    </sheetView>
  </sheetViews>
  <sheetFormatPr defaultColWidth="9.109375" defaultRowHeight="15.6" x14ac:dyDescent="0.25"/>
  <cols>
    <col min="1" max="1" width="9.109375" style="1"/>
    <col min="2" max="2" width="39.44140625" style="1" customWidth="1"/>
    <col min="3" max="6" width="30.5546875" style="1" customWidth="1"/>
    <col min="7" max="7" width="41.109375" style="1" bestFit="1" customWidth="1"/>
    <col min="8" max="8" width="9.109375" style="4"/>
    <col min="9" max="16384" width="9.109375" style="1"/>
  </cols>
  <sheetData>
    <row r="1" spans="1:8" ht="23.4" x14ac:dyDescent="0.25">
      <c r="A1" s="15"/>
      <c r="B1" s="15"/>
      <c r="C1" s="15"/>
      <c r="D1" s="15"/>
      <c r="E1" s="15"/>
      <c r="F1" s="15"/>
      <c r="G1" s="15"/>
      <c r="H1" s="17"/>
    </row>
    <row r="2" spans="1:8" s="8" customFormat="1" ht="38.25" customHeight="1" x14ac:dyDescent="0.25">
      <c r="A2" s="18"/>
      <c r="B2" s="22" t="s">
        <v>356</v>
      </c>
      <c r="C2" s="18"/>
      <c r="D2" s="18"/>
      <c r="E2" s="18"/>
      <c r="F2" s="18"/>
      <c r="G2" s="35" t="s">
        <v>357</v>
      </c>
      <c r="H2" s="18"/>
    </row>
    <row r="3" spans="1:8" s="13" customFormat="1" ht="38.25" customHeight="1" x14ac:dyDescent="0.25">
      <c r="A3" s="24"/>
      <c r="B3" s="170" t="s">
        <v>337</v>
      </c>
      <c r="C3" s="170"/>
      <c r="D3" s="170"/>
      <c r="E3" s="170"/>
      <c r="F3" s="170"/>
      <c r="G3" s="170"/>
      <c r="H3" s="25"/>
    </row>
    <row r="4" spans="1:8" s="3" customFormat="1" ht="35.25" customHeight="1" x14ac:dyDescent="0.25">
      <c r="A4" s="26"/>
      <c r="B4" s="171" t="s">
        <v>372</v>
      </c>
      <c r="C4" s="171"/>
      <c r="D4" s="171"/>
      <c r="E4" s="171"/>
      <c r="F4" s="171"/>
      <c r="G4" s="171"/>
      <c r="H4" s="17"/>
    </row>
    <row r="5" spans="1:8" ht="29.25" customHeight="1" x14ac:dyDescent="0.25">
      <c r="A5" s="15"/>
      <c r="B5" s="206" t="s">
        <v>332</v>
      </c>
      <c r="C5" s="151" t="s">
        <v>342</v>
      </c>
      <c r="D5" s="137"/>
      <c r="E5" s="198" t="s">
        <v>343</v>
      </c>
      <c r="F5" s="199"/>
      <c r="G5" s="203" t="s">
        <v>415</v>
      </c>
    </row>
    <row r="6" spans="1:8" ht="25.5" customHeight="1" x14ac:dyDescent="0.25">
      <c r="A6" s="15"/>
      <c r="B6" s="207"/>
      <c r="C6" s="135" t="s">
        <v>96</v>
      </c>
      <c r="D6" s="135" t="s">
        <v>126</v>
      </c>
      <c r="E6" s="135" t="s">
        <v>97</v>
      </c>
      <c r="F6" s="135" t="s">
        <v>2</v>
      </c>
      <c r="G6" s="204"/>
    </row>
    <row r="7" spans="1:8" ht="25.5" customHeight="1" x14ac:dyDescent="0.25">
      <c r="A7" s="15"/>
      <c r="B7" s="208"/>
      <c r="C7" s="37" t="s">
        <v>98</v>
      </c>
      <c r="D7" s="135" t="s">
        <v>99</v>
      </c>
      <c r="E7" s="135" t="s">
        <v>100</v>
      </c>
      <c r="F7" s="135" t="s">
        <v>7</v>
      </c>
      <c r="G7" s="205"/>
    </row>
    <row r="8" spans="1:8" ht="39.9" customHeight="1" x14ac:dyDescent="0.25">
      <c r="A8" s="15"/>
      <c r="B8" s="53" t="s">
        <v>330</v>
      </c>
      <c r="C8" s="74">
        <v>714300.61055022408</v>
      </c>
      <c r="D8" s="74">
        <v>5488.2433300564117</v>
      </c>
      <c r="E8" s="74">
        <v>584.34363060743726</v>
      </c>
      <c r="F8" s="74">
        <f>SUM(C8:E8)</f>
        <v>720373.19751088799</v>
      </c>
      <c r="G8" s="53" t="s">
        <v>334</v>
      </c>
    </row>
    <row r="9" spans="1:8" ht="39.9" customHeight="1" x14ac:dyDescent="0.25">
      <c r="A9" s="15"/>
      <c r="B9" s="49" t="s">
        <v>331</v>
      </c>
      <c r="C9" s="72">
        <v>1156194.204324553</v>
      </c>
      <c r="D9" s="72">
        <v>12314.822226453583</v>
      </c>
      <c r="E9" s="72">
        <v>1985.4889217461314</v>
      </c>
      <c r="F9" s="72">
        <f>SUM(C9:E9)</f>
        <v>1170494.5154727527</v>
      </c>
      <c r="G9" s="49" t="s">
        <v>335</v>
      </c>
    </row>
    <row r="10" spans="1:8" ht="39.9" customHeight="1" x14ac:dyDescent="0.25">
      <c r="A10" s="15"/>
      <c r="B10" s="136" t="s">
        <v>2</v>
      </c>
      <c r="C10" s="75">
        <f>SUM(C8:C9)</f>
        <v>1870494.8148747771</v>
      </c>
      <c r="D10" s="75">
        <f t="shared" ref="D10:F10" si="0">SUM(D8:D9)</f>
        <v>17803.065556509995</v>
      </c>
      <c r="E10" s="75">
        <f t="shared" si="0"/>
        <v>2569.8325523535686</v>
      </c>
      <c r="F10" s="75">
        <f t="shared" si="0"/>
        <v>1890867.7129836408</v>
      </c>
      <c r="G10" s="136" t="s">
        <v>7</v>
      </c>
    </row>
    <row r="11" spans="1:8" s="6" customFormat="1" ht="30" customHeight="1" x14ac:dyDescent="0.25">
      <c r="A11" s="33"/>
      <c r="B11" s="169" t="s">
        <v>358</v>
      </c>
      <c r="C11" s="169"/>
      <c r="D11" s="70"/>
      <c r="E11" s="200" t="s">
        <v>359</v>
      </c>
      <c r="F11" s="200"/>
      <c r="G11" s="200"/>
      <c r="H11" s="17"/>
    </row>
  </sheetData>
  <protectedRanges>
    <protectedRange sqref="B3:G4" name="نطاق1"/>
    <protectedRange sqref="D5:F5" name="نطاق1_2_1_1_1_1_1"/>
  </protectedRanges>
  <mergeCells count="7">
    <mergeCell ref="G5:G7"/>
    <mergeCell ref="B11:C11"/>
    <mergeCell ref="B3:G3"/>
    <mergeCell ref="B4:G4"/>
    <mergeCell ref="B5:B7"/>
    <mergeCell ref="E5:F5"/>
    <mergeCell ref="E11:G1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2:O17"/>
  <sheetViews>
    <sheetView showGridLines="0" rightToLeft="1" view="pageBreakPreview" topLeftCell="A2" zoomScale="60" zoomScaleNormal="70" workbookViewId="0">
      <selection activeCell="L21" sqref="L21"/>
    </sheetView>
  </sheetViews>
  <sheetFormatPr defaultColWidth="9.109375" defaultRowHeight="14.4" x14ac:dyDescent="0.3"/>
  <cols>
    <col min="1" max="1" width="9.109375" style="57"/>
    <col min="2" max="2" width="25.88671875" style="57" customWidth="1"/>
    <col min="3" max="3" width="18.5546875" style="57" customWidth="1"/>
    <col min="4" max="14" width="20.6640625" style="57" customWidth="1"/>
    <col min="15" max="15" width="25.88671875" style="57" customWidth="1"/>
    <col min="16" max="16384" width="9.109375" style="57"/>
  </cols>
  <sheetData>
    <row r="2" spans="2:15" ht="30" x14ac:dyDescent="0.3">
      <c r="B2" s="61" t="s">
        <v>269</v>
      </c>
      <c r="C2" s="64"/>
      <c r="D2" s="63"/>
      <c r="E2" s="63"/>
      <c r="F2" s="62"/>
      <c r="G2" s="62"/>
      <c r="H2" s="62"/>
      <c r="I2" s="62"/>
      <c r="J2" s="62"/>
      <c r="K2" s="62"/>
      <c r="L2" s="62"/>
      <c r="M2" s="62"/>
      <c r="N2" s="62"/>
      <c r="O2" s="64" t="s">
        <v>270</v>
      </c>
    </row>
    <row r="3" spans="2:15" ht="33.6" x14ac:dyDescent="0.3">
      <c r="B3" s="210" t="s">
        <v>185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33.6" x14ac:dyDescent="0.3">
      <c r="B4" s="211" t="s">
        <v>311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2:15" ht="39" customHeight="1" x14ac:dyDescent="0.3">
      <c r="B6" s="212" t="s">
        <v>37</v>
      </c>
      <c r="C6" s="90" t="s">
        <v>52</v>
      </c>
      <c r="D6" s="91"/>
      <c r="E6" s="91"/>
      <c r="F6" s="91"/>
      <c r="G6" s="91"/>
      <c r="H6" s="91"/>
      <c r="I6" s="91"/>
      <c r="J6" s="91"/>
      <c r="K6" s="91"/>
      <c r="L6" s="91"/>
      <c r="M6" s="91" t="s">
        <v>284</v>
      </c>
      <c r="N6" s="92"/>
      <c r="O6" s="212" t="s">
        <v>36</v>
      </c>
    </row>
    <row r="7" spans="2:15" ht="23.25" customHeight="1" x14ac:dyDescent="0.3">
      <c r="B7" s="213"/>
      <c r="C7" s="58" t="s">
        <v>53</v>
      </c>
      <c r="D7" s="58" t="s">
        <v>54</v>
      </c>
      <c r="E7" s="58" t="s">
        <v>55</v>
      </c>
      <c r="F7" s="58" t="s">
        <v>56</v>
      </c>
      <c r="G7" s="58" t="s">
        <v>57</v>
      </c>
      <c r="H7" s="58" t="s">
        <v>58</v>
      </c>
      <c r="I7" s="58" t="s">
        <v>59</v>
      </c>
      <c r="J7" s="58" t="s">
        <v>60</v>
      </c>
      <c r="K7" s="58" t="s">
        <v>61</v>
      </c>
      <c r="L7" s="58" t="s">
        <v>62</v>
      </c>
      <c r="M7" s="58" t="s">
        <v>63</v>
      </c>
      <c r="N7" s="58" t="s">
        <v>35</v>
      </c>
      <c r="O7" s="213"/>
    </row>
    <row r="8" spans="2:15" ht="46.5" customHeight="1" x14ac:dyDescent="0.3">
      <c r="B8" s="214"/>
      <c r="C8" s="58" t="s">
        <v>65</v>
      </c>
      <c r="D8" s="58" t="s">
        <v>66</v>
      </c>
      <c r="E8" s="58" t="s">
        <v>67</v>
      </c>
      <c r="F8" s="58" t="s">
        <v>68</v>
      </c>
      <c r="G8" s="58" t="s">
        <v>69</v>
      </c>
      <c r="H8" s="58" t="s">
        <v>70</v>
      </c>
      <c r="I8" s="58" t="s">
        <v>71</v>
      </c>
      <c r="J8" s="58" t="s">
        <v>72</v>
      </c>
      <c r="K8" s="58" t="s">
        <v>73</v>
      </c>
      <c r="L8" s="58" t="s">
        <v>74</v>
      </c>
      <c r="M8" s="58" t="s">
        <v>76</v>
      </c>
      <c r="N8" s="58" t="s">
        <v>7</v>
      </c>
      <c r="O8" s="214"/>
    </row>
    <row r="9" spans="2:15" ht="47.25" customHeight="1" x14ac:dyDescent="0.3">
      <c r="B9" s="76" t="s">
        <v>107</v>
      </c>
      <c r="C9" s="60">
        <f>'1.-1'!C9+'1.-2'!C9</f>
        <v>4709</v>
      </c>
      <c r="D9" s="60">
        <f>'1.-1'!D9+'1.-2'!D9</f>
        <v>20880</v>
      </c>
      <c r="E9" s="60">
        <f>'1.-1'!E9+'1.-2'!E9</f>
        <v>23207</v>
      </c>
      <c r="F9" s="60">
        <f>'1.-1'!F9+'1.-2'!F9</f>
        <v>43672</v>
      </c>
      <c r="G9" s="60">
        <f>'1.-1'!G9+'1.-2'!G9</f>
        <v>38518</v>
      </c>
      <c r="H9" s="60">
        <f>'1.-1'!H9+'1.-2'!H9</f>
        <v>29082</v>
      </c>
      <c r="I9" s="60">
        <f>'1.-1'!I9+'1.-2'!I9</f>
        <v>2373</v>
      </c>
      <c r="J9" s="60">
        <f>'1.-1'!J9+'1.-2'!J9</f>
        <v>0</v>
      </c>
      <c r="K9" s="60">
        <f>'1.-1'!K9+'1.-2'!K9</f>
        <v>0</v>
      </c>
      <c r="L9" s="60">
        <f>'1.-1'!L9+'1.-2'!L9</f>
        <v>0</v>
      </c>
      <c r="M9" s="60">
        <f>'1.-1'!M9+'1.-2'!M9</f>
        <v>0</v>
      </c>
      <c r="N9" s="60">
        <f>SUM(C9:M9)</f>
        <v>162441</v>
      </c>
      <c r="O9" s="60" t="s">
        <v>106</v>
      </c>
    </row>
    <row r="10" spans="2:15" ht="47.25" customHeight="1" x14ac:dyDescent="0.3">
      <c r="B10" s="77" t="s">
        <v>108</v>
      </c>
      <c r="C10" s="59">
        <f>'1.-1'!C10+'1.-2'!C10</f>
        <v>6397</v>
      </c>
      <c r="D10" s="59">
        <f>'1.-1'!D10+'1.-2'!D10</f>
        <v>24679</v>
      </c>
      <c r="E10" s="59">
        <f>'1.-1'!E10+'1.-2'!E10</f>
        <v>27638</v>
      </c>
      <c r="F10" s="59">
        <f>'1.-1'!F10+'1.-2'!F10</f>
        <v>60826</v>
      </c>
      <c r="G10" s="59">
        <f>'1.-1'!G10+'1.-2'!G10</f>
        <v>58526</v>
      </c>
      <c r="H10" s="59">
        <f>'1.-1'!H10+'1.-2'!H10</f>
        <v>39014</v>
      </c>
      <c r="I10" s="59">
        <f>'1.-1'!I10+'1.-2'!I10</f>
        <v>2748</v>
      </c>
      <c r="J10" s="59">
        <f>'1.-1'!J10+'1.-2'!J10</f>
        <v>0</v>
      </c>
      <c r="K10" s="59">
        <f>'1.-1'!K10+'1.-2'!K10</f>
        <v>0</v>
      </c>
      <c r="L10" s="59">
        <f>'1.-1'!L10+'1.-2'!L10</f>
        <v>0</v>
      </c>
      <c r="M10" s="59">
        <f>'1.-1'!M10+'1.-2'!M10</f>
        <v>0</v>
      </c>
      <c r="N10" s="59">
        <f t="shared" ref="N10:N15" si="0">SUM(C10:M10)</f>
        <v>219828</v>
      </c>
      <c r="O10" s="59" t="s">
        <v>108</v>
      </c>
    </row>
    <row r="11" spans="2:15" ht="47.25" customHeight="1" x14ac:dyDescent="0.3">
      <c r="B11" s="76" t="s">
        <v>110</v>
      </c>
      <c r="C11" s="60">
        <f>'1.-1'!C11+'1.-2'!C11</f>
        <v>12903</v>
      </c>
      <c r="D11" s="60">
        <f>'1.-1'!D11+'1.-2'!D11</f>
        <v>48598</v>
      </c>
      <c r="E11" s="60">
        <f>'1.-1'!E11+'1.-2'!E11</f>
        <v>60562</v>
      </c>
      <c r="F11" s="60">
        <f>'1.-1'!F11+'1.-2'!F11</f>
        <v>79774</v>
      </c>
      <c r="G11" s="60">
        <f>'1.-1'!G11+'1.-2'!G11</f>
        <v>92525</v>
      </c>
      <c r="H11" s="60">
        <f>'1.-1'!H11+'1.-2'!H11</f>
        <v>84158</v>
      </c>
      <c r="I11" s="60">
        <f>'1.-1'!I11+'1.-2'!I11</f>
        <v>7135</v>
      </c>
      <c r="J11" s="60">
        <f>'1.-1'!J11+'1.-2'!J11</f>
        <v>0</v>
      </c>
      <c r="K11" s="60">
        <f>'1.-1'!K11+'1.-2'!K11</f>
        <v>0</v>
      </c>
      <c r="L11" s="60">
        <f>'1.-1'!L11+'1.-2'!L11</f>
        <v>0</v>
      </c>
      <c r="M11" s="60">
        <f>'1.-1'!M11+'1.-2'!M11</f>
        <v>0</v>
      </c>
      <c r="N11" s="60">
        <f t="shared" si="0"/>
        <v>385655</v>
      </c>
      <c r="O11" s="60" t="s">
        <v>109</v>
      </c>
    </row>
    <row r="12" spans="2:15" ht="47.25" customHeight="1" x14ac:dyDescent="0.3">
      <c r="B12" s="77" t="s">
        <v>112</v>
      </c>
      <c r="C12" s="59">
        <f>'1.-1'!C12+'1.-2'!C12</f>
        <v>18721</v>
      </c>
      <c r="D12" s="59">
        <f>'1.-1'!D12+'1.-2'!D12</f>
        <v>72434</v>
      </c>
      <c r="E12" s="59">
        <f>'1.-1'!E12+'1.-2'!E12</f>
        <v>94317</v>
      </c>
      <c r="F12" s="59">
        <f>'1.-1'!F12+'1.-2'!F12</f>
        <v>126204</v>
      </c>
      <c r="G12" s="59">
        <f>'1.-1'!G12+'1.-2'!G12</f>
        <v>129052</v>
      </c>
      <c r="H12" s="59">
        <f>'1.-1'!H12+'1.-2'!H12</f>
        <v>124995</v>
      </c>
      <c r="I12" s="59">
        <f>'1.-1'!I12+'1.-2'!I12</f>
        <v>11555</v>
      </c>
      <c r="J12" s="59">
        <f>'1.-1'!J12+'1.-2'!J12</f>
        <v>0</v>
      </c>
      <c r="K12" s="59">
        <f>'1.-1'!K12+'1.-2'!K12</f>
        <v>0</v>
      </c>
      <c r="L12" s="59">
        <f>'1.-1'!L12+'1.-2'!L12</f>
        <v>0</v>
      </c>
      <c r="M12" s="59">
        <f>'1.-1'!M12+'1.-2'!M12</f>
        <v>0</v>
      </c>
      <c r="N12" s="59">
        <f t="shared" si="0"/>
        <v>577278</v>
      </c>
      <c r="O12" s="59" t="s">
        <v>111</v>
      </c>
    </row>
    <row r="13" spans="2:15" ht="47.25" customHeight="1" x14ac:dyDescent="0.3">
      <c r="B13" s="76" t="s">
        <v>114</v>
      </c>
      <c r="C13" s="60">
        <f>'1.-1'!C13+'1.-2'!C13</f>
        <v>23129</v>
      </c>
      <c r="D13" s="60">
        <f>'1.-1'!D13+'1.-2'!D13</f>
        <v>82324</v>
      </c>
      <c r="E13" s="60">
        <f>'1.-1'!E13+'1.-2'!E13</f>
        <v>118638</v>
      </c>
      <c r="F13" s="60">
        <f>'1.-1'!F13+'1.-2'!F13</f>
        <v>154816</v>
      </c>
      <c r="G13" s="60">
        <f>'1.-1'!G13+'1.-2'!G13</f>
        <v>149251</v>
      </c>
      <c r="H13" s="60">
        <f>'1.-1'!H13+'1.-2'!H13</f>
        <v>151717</v>
      </c>
      <c r="I13" s="60">
        <f>'1.-1'!I13+'1.-2'!I13</f>
        <v>14786</v>
      </c>
      <c r="J13" s="60">
        <f>'1.-1'!J13+'1.-2'!J13</f>
        <v>0</v>
      </c>
      <c r="K13" s="60">
        <f>'1.-1'!K13+'1.-2'!K13</f>
        <v>0</v>
      </c>
      <c r="L13" s="60">
        <f>'1.-1'!L13+'1.-2'!L13</f>
        <v>0</v>
      </c>
      <c r="M13" s="60">
        <f>'1.-1'!M13+'1.-2'!M13</f>
        <v>0</v>
      </c>
      <c r="N13" s="60">
        <f t="shared" si="0"/>
        <v>694661</v>
      </c>
      <c r="O13" s="60" t="s">
        <v>113</v>
      </c>
    </row>
    <row r="14" spans="2:15" ht="47.25" customHeight="1" x14ac:dyDescent="0.3">
      <c r="B14" s="77" t="s">
        <v>116</v>
      </c>
      <c r="C14" s="59">
        <f>'1.-1'!C14+'1.-2'!C14</f>
        <v>29478</v>
      </c>
      <c r="D14" s="59">
        <f>'1.-1'!D14+'1.-2'!D14</f>
        <v>102127</v>
      </c>
      <c r="E14" s="59">
        <f>'1.-1'!E14+'1.-2'!E14</f>
        <v>139586</v>
      </c>
      <c r="F14" s="59">
        <f>'1.-1'!F14+'1.-2'!F14</f>
        <v>172969</v>
      </c>
      <c r="G14" s="59">
        <f>'1.-1'!G14+'1.-2'!G14</f>
        <v>163195</v>
      </c>
      <c r="H14" s="59">
        <f>'1.-1'!H14+'1.-2'!H14</f>
        <v>186080</v>
      </c>
      <c r="I14" s="59">
        <f>'1.-1'!I14+'1.-2'!I14</f>
        <v>19074</v>
      </c>
      <c r="J14" s="59">
        <f>'1.-1'!J14+'1.-2'!J14</f>
        <v>0</v>
      </c>
      <c r="K14" s="59">
        <f>'1.-1'!K14+'1.-2'!K14</f>
        <v>0</v>
      </c>
      <c r="L14" s="59">
        <f>'1.-1'!L14+'1.-2'!L14</f>
        <v>0</v>
      </c>
      <c r="M14" s="59">
        <f>'1.-1'!M14+'1.-2'!M14</f>
        <v>0</v>
      </c>
      <c r="N14" s="59">
        <f t="shared" si="0"/>
        <v>812509</v>
      </c>
      <c r="O14" s="59" t="s">
        <v>115</v>
      </c>
    </row>
    <row r="15" spans="2:15" ht="47.25" customHeight="1" x14ac:dyDescent="0.3">
      <c r="B15" s="76" t="s">
        <v>196</v>
      </c>
      <c r="C15" s="60">
        <f>'1.-1'!C15+'1.-2'!C15</f>
        <v>30780</v>
      </c>
      <c r="D15" s="60">
        <f>'1.-1'!D15+'1.-2'!D15</f>
        <v>116283</v>
      </c>
      <c r="E15" s="60">
        <f>'1.-1'!E15+'1.-2'!E15</f>
        <v>175907</v>
      </c>
      <c r="F15" s="60">
        <f>'1.-1'!F15+'1.-2'!F15</f>
        <v>205308</v>
      </c>
      <c r="G15" s="60">
        <f>'1.-1'!G15+'1.-2'!G15</f>
        <v>195982</v>
      </c>
      <c r="H15" s="60">
        <f>'1.-1'!H15+'1.-2'!H15</f>
        <v>245421</v>
      </c>
      <c r="I15" s="60">
        <f>'1.-1'!I15+'1.-2'!I15</f>
        <v>25972</v>
      </c>
      <c r="J15" s="60">
        <f>'1.-1'!J15+'1.-2'!J15</f>
        <v>0</v>
      </c>
      <c r="K15" s="60">
        <f>'1.-1'!K15+'1.-2'!K15</f>
        <v>0</v>
      </c>
      <c r="L15" s="60">
        <f>'1.-1'!L15+'1.-2'!L15</f>
        <v>0</v>
      </c>
      <c r="M15" s="60">
        <f>'1.-1'!M15+'1.-2'!M15</f>
        <v>0</v>
      </c>
      <c r="N15" s="60">
        <f t="shared" si="0"/>
        <v>995653</v>
      </c>
      <c r="O15" s="60" t="s">
        <v>197</v>
      </c>
    </row>
    <row r="16" spans="2:15" ht="47.25" customHeight="1" x14ac:dyDescent="0.3">
      <c r="B16" s="131" t="s">
        <v>35</v>
      </c>
      <c r="C16" s="131">
        <f>SUM(C9:C15)</f>
        <v>126117</v>
      </c>
      <c r="D16" s="131">
        <f t="shared" ref="D16:N16" si="1">SUM(D9:D15)</f>
        <v>467325</v>
      </c>
      <c r="E16" s="131">
        <f t="shared" si="1"/>
        <v>639855</v>
      </c>
      <c r="F16" s="131">
        <f t="shared" si="1"/>
        <v>843569</v>
      </c>
      <c r="G16" s="131">
        <f t="shared" si="1"/>
        <v>827049</v>
      </c>
      <c r="H16" s="131">
        <f t="shared" si="1"/>
        <v>860467</v>
      </c>
      <c r="I16" s="131">
        <f t="shared" si="1"/>
        <v>83643</v>
      </c>
      <c r="J16" s="131">
        <f t="shared" si="1"/>
        <v>0</v>
      </c>
      <c r="K16" s="131">
        <f t="shared" si="1"/>
        <v>0</v>
      </c>
      <c r="L16" s="131">
        <f t="shared" si="1"/>
        <v>0</v>
      </c>
      <c r="M16" s="131">
        <f t="shared" si="1"/>
        <v>0</v>
      </c>
      <c r="N16" s="131">
        <f t="shared" si="1"/>
        <v>3848025</v>
      </c>
      <c r="O16" s="131" t="s">
        <v>7</v>
      </c>
    </row>
    <row r="17" spans="2:15" ht="25.2" x14ac:dyDescent="0.3">
      <c r="B17" s="209" t="s">
        <v>364</v>
      </c>
      <c r="C17" s="209"/>
      <c r="D17" s="209"/>
      <c r="E17" s="209"/>
      <c r="M17" s="215" t="s">
        <v>363</v>
      </c>
      <c r="N17" s="215"/>
      <c r="O17" s="215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"/>
    <protectedRange sqref="N9:N15" name="نطاق1_5_3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O17"/>
  <sheetViews>
    <sheetView showGridLines="0" rightToLeft="1" view="pageBreakPreview" zoomScale="50" zoomScaleNormal="70" zoomScaleSheetLayoutView="50" workbookViewId="0">
      <selection activeCell="N26" sqref="N26"/>
    </sheetView>
  </sheetViews>
  <sheetFormatPr defaultColWidth="9.109375" defaultRowHeight="14.4" x14ac:dyDescent="0.3"/>
  <cols>
    <col min="1" max="1" width="9.109375" style="57"/>
    <col min="2" max="2" width="25.88671875" style="57" customWidth="1"/>
    <col min="3" max="3" width="18.5546875" style="57" customWidth="1"/>
    <col min="4" max="14" width="20.6640625" style="57" customWidth="1"/>
    <col min="15" max="15" width="25.88671875" style="57" customWidth="1"/>
    <col min="16" max="16384" width="9.109375" style="57"/>
  </cols>
  <sheetData>
    <row r="2" spans="1:15" ht="30" x14ac:dyDescent="0.3">
      <c r="B2" s="61" t="s">
        <v>271</v>
      </c>
      <c r="C2" s="64"/>
      <c r="D2" s="63"/>
      <c r="E2" s="63"/>
      <c r="F2" s="62"/>
      <c r="G2" s="62"/>
      <c r="H2" s="62"/>
      <c r="I2" s="62"/>
      <c r="J2" s="62"/>
      <c r="K2" s="62"/>
      <c r="L2" s="62"/>
      <c r="M2" s="62"/>
      <c r="N2" s="62"/>
      <c r="O2" s="64" t="s">
        <v>272</v>
      </c>
    </row>
    <row r="3" spans="1:15" ht="33.6" x14ac:dyDescent="0.3">
      <c r="B3" s="210" t="s">
        <v>186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33.6" x14ac:dyDescent="0.3">
      <c r="B4" s="211" t="s">
        <v>312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5.75" customHeight="1" x14ac:dyDescent="0.3"/>
    <row r="6" spans="1:15" ht="42.75" customHeight="1" x14ac:dyDescent="0.3">
      <c r="A6" s="132"/>
      <c r="B6" s="212" t="s">
        <v>37</v>
      </c>
      <c r="C6" s="90" t="s">
        <v>52</v>
      </c>
      <c r="D6" s="91"/>
      <c r="E6" s="91"/>
      <c r="F6" s="91"/>
      <c r="G6" s="91"/>
      <c r="H6" s="91"/>
      <c r="I6" s="91"/>
      <c r="J6" s="91"/>
      <c r="K6" s="91"/>
      <c r="L6" s="91"/>
      <c r="M6" s="91" t="s">
        <v>284</v>
      </c>
      <c r="N6" s="92"/>
      <c r="O6" s="212" t="s">
        <v>36</v>
      </c>
    </row>
    <row r="7" spans="1:15" ht="23.25" customHeight="1" x14ac:dyDescent="0.3">
      <c r="A7" s="132"/>
      <c r="B7" s="213"/>
      <c r="C7" s="58" t="s">
        <v>53</v>
      </c>
      <c r="D7" s="58" t="s">
        <v>54</v>
      </c>
      <c r="E7" s="58" t="s">
        <v>55</v>
      </c>
      <c r="F7" s="58" t="s">
        <v>56</v>
      </c>
      <c r="G7" s="58" t="s">
        <v>57</v>
      </c>
      <c r="H7" s="58" t="s">
        <v>58</v>
      </c>
      <c r="I7" s="58" t="s">
        <v>59</v>
      </c>
      <c r="J7" s="58" t="s">
        <v>60</v>
      </c>
      <c r="K7" s="58" t="s">
        <v>61</v>
      </c>
      <c r="L7" s="58" t="s">
        <v>62</v>
      </c>
      <c r="M7" s="58" t="s">
        <v>63</v>
      </c>
      <c r="N7" s="58" t="s">
        <v>35</v>
      </c>
      <c r="O7" s="213"/>
    </row>
    <row r="8" spans="1:15" ht="46.5" customHeight="1" x14ac:dyDescent="0.3">
      <c r="A8" s="132"/>
      <c r="B8" s="214"/>
      <c r="C8" s="58" t="s">
        <v>65</v>
      </c>
      <c r="D8" s="58" t="s">
        <v>66</v>
      </c>
      <c r="E8" s="58" t="s">
        <v>67</v>
      </c>
      <c r="F8" s="58" t="s">
        <v>68</v>
      </c>
      <c r="G8" s="58" t="s">
        <v>69</v>
      </c>
      <c r="H8" s="58" t="s">
        <v>70</v>
      </c>
      <c r="I8" s="58" t="s">
        <v>71</v>
      </c>
      <c r="J8" s="58" t="s">
        <v>72</v>
      </c>
      <c r="K8" s="58" t="s">
        <v>73</v>
      </c>
      <c r="L8" s="58" t="s">
        <v>74</v>
      </c>
      <c r="M8" s="58" t="s">
        <v>76</v>
      </c>
      <c r="N8" s="58" t="s">
        <v>7</v>
      </c>
      <c r="O8" s="214"/>
    </row>
    <row r="9" spans="1:15" ht="47.25" customHeight="1" x14ac:dyDescent="0.3">
      <c r="A9" s="132"/>
      <c r="B9" s="76" t="s">
        <v>107</v>
      </c>
      <c r="C9" s="60">
        <v>2420</v>
      </c>
      <c r="D9" s="60">
        <v>10759</v>
      </c>
      <c r="E9" s="60">
        <v>12076</v>
      </c>
      <c r="F9" s="60">
        <v>22600</v>
      </c>
      <c r="G9" s="60">
        <v>20270</v>
      </c>
      <c r="H9" s="60">
        <v>14867</v>
      </c>
      <c r="I9" s="60">
        <v>1195</v>
      </c>
      <c r="J9" s="60">
        <v>0</v>
      </c>
      <c r="K9" s="60">
        <v>0</v>
      </c>
      <c r="L9" s="60">
        <v>0</v>
      </c>
      <c r="M9" s="60">
        <v>0</v>
      </c>
      <c r="N9" s="60">
        <f>SUM(C9:M9)</f>
        <v>84187</v>
      </c>
      <c r="O9" s="60" t="s">
        <v>106</v>
      </c>
    </row>
    <row r="10" spans="1:15" ht="47.25" customHeight="1" x14ac:dyDescent="0.3">
      <c r="A10" s="132"/>
      <c r="B10" s="77" t="s">
        <v>108</v>
      </c>
      <c r="C10" s="59">
        <v>3245</v>
      </c>
      <c r="D10" s="59">
        <v>12417</v>
      </c>
      <c r="E10" s="59">
        <v>14236</v>
      </c>
      <c r="F10" s="59">
        <v>32293</v>
      </c>
      <c r="G10" s="59">
        <v>32106</v>
      </c>
      <c r="H10" s="59">
        <v>21408</v>
      </c>
      <c r="I10" s="59">
        <v>1500</v>
      </c>
      <c r="J10" s="59">
        <v>0</v>
      </c>
      <c r="K10" s="59">
        <v>0</v>
      </c>
      <c r="L10" s="59">
        <v>0</v>
      </c>
      <c r="M10" s="59">
        <v>0</v>
      </c>
      <c r="N10" s="59">
        <f t="shared" ref="N10:N15" si="0">SUM(C10:M10)</f>
        <v>117205</v>
      </c>
      <c r="O10" s="59" t="s">
        <v>108</v>
      </c>
    </row>
    <row r="11" spans="1:15" ht="47.25" customHeight="1" x14ac:dyDescent="0.3">
      <c r="A11" s="132"/>
      <c r="B11" s="76" t="s">
        <v>110</v>
      </c>
      <c r="C11" s="60">
        <v>6471</v>
      </c>
      <c r="D11" s="60">
        <v>24108</v>
      </c>
      <c r="E11" s="60">
        <v>31464</v>
      </c>
      <c r="F11" s="60">
        <v>41925</v>
      </c>
      <c r="G11" s="60">
        <v>49968</v>
      </c>
      <c r="H11" s="60">
        <v>43986</v>
      </c>
      <c r="I11" s="60">
        <v>3798</v>
      </c>
      <c r="J11" s="60">
        <v>0</v>
      </c>
      <c r="K11" s="60">
        <v>0</v>
      </c>
      <c r="L11" s="60">
        <v>0</v>
      </c>
      <c r="M11" s="60">
        <v>0</v>
      </c>
      <c r="N11" s="60">
        <f t="shared" si="0"/>
        <v>201720</v>
      </c>
      <c r="O11" s="60" t="s">
        <v>109</v>
      </c>
    </row>
    <row r="12" spans="1:15" ht="47.25" customHeight="1" x14ac:dyDescent="0.3">
      <c r="A12" s="132"/>
      <c r="B12" s="77" t="s">
        <v>112</v>
      </c>
      <c r="C12" s="59">
        <v>9606</v>
      </c>
      <c r="D12" s="59">
        <v>37694</v>
      </c>
      <c r="E12" s="59">
        <v>51535</v>
      </c>
      <c r="F12" s="59">
        <v>69346</v>
      </c>
      <c r="G12" s="59">
        <v>71951</v>
      </c>
      <c r="H12" s="59">
        <v>70715</v>
      </c>
      <c r="I12" s="59">
        <v>6754</v>
      </c>
      <c r="J12" s="59">
        <v>0</v>
      </c>
      <c r="K12" s="59">
        <v>0</v>
      </c>
      <c r="L12" s="59">
        <v>0</v>
      </c>
      <c r="M12" s="59">
        <v>0</v>
      </c>
      <c r="N12" s="59">
        <f t="shared" si="0"/>
        <v>317601</v>
      </c>
      <c r="O12" s="59" t="s">
        <v>111</v>
      </c>
    </row>
    <row r="13" spans="1:15" ht="47.25" customHeight="1" x14ac:dyDescent="0.3">
      <c r="A13" s="132"/>
      <c r="B13" s="76" t="s">
        <v>114</v>
      </c>
      <c r="C13" s="60">
        <v>10115</v>
      </c>
      <c r="D13" s="60">
        <v>37378</v>
      </c>
      <c r="E13" s="60">
        <v>60439</v>
      </c>
      <c r="F13" s="60">
        <v>78503</v>
      </c>
      <c r="G13" s="60">
        <v>74600</v>
      </c>
      <c r="H13" s="60">
        <v>74497</v>
      </c>
      <c r="I13" s="60">
        <v>7417</v>
      </c>
      <c r="J13" s="60">
        <v>0</v>
      </c>
      <c r="K13" s="60">
        <v>0</v>
      </c>
      <c r="L13" s="60">
        <v>0</v>
      </c>
      <c r="M13" s="60">
        <v>0</v>
      </c>
      <c r="N13" s="60">
        <f t="shared" si="0"/>
        <v>342949</v>
      </c>
      <c r="O13" s="60" t="s">
        <v>113</v>
      </c>
    </row>
    <row r="14" spans="1:15" ht="47.25" customHeight="1" x14ac:dyDescent="0.3">
      <c r="A14" s="132"/>
      <c r="B14" s="77" t="s">
        <v>116</v>
      </c>
      <c r="C14" s="59">
        <v>11146</v>
      </c>
      <c r="D14" s="59">
        <v>39954</v>
      </c>
      <c r="E14" s="59">
        <v>55252</v>
      </c>
      <c r="F14" s="59">
        <v>69796</v>
      </c>
      <c r="G14" s="59">
        <v>66214</v>
      </c>
      <c r="H14" s="59">
        <v>73097</v>
      </c>
      <c r="I14" s="59">
        <v>7485</v>
      </c>
      <c r="J14" s="59">
        <v>0</v>
      </c>
      <c r="K14" s="59">
        <v>0</v>
      </c>
      <c r="L14" s="59">
        <v>0</v>
      </c>
      <c r="M14" s="59">
        <v>0</v>
      </c>
      <c r="N14" s="59">
        <f t="shared" si="0"/>
        <v>322944</v>
      </c>
      <c r="O14" s="59" t="s">
        <v>115</v>
      </c>
    </row>
    <row r="15" spans="1:15" ht="47.25" customHeight="1" x14ac:dyDescent="0.3">
      <c r="A15" s="132"/>
      <c r="B15" s="133" t="s">
        <v>196</v>
      </c>
      <c r="C15" s="66">
        <v>13825</v>
      </c>
      <c r="D15" s="60">
        <v>52595</v>
      </c>
      <c r="E15" s="66">
        <v>79847</v>
      </c>
      <c r="F15" s="60">
        <v>89790</v>
      </c>
      <c r="G15" s="60">
        <v>84730</v>
      </c>
      <c r="H15" s="60">
        <v>105131</v>
      </c>
      <c r="I15" s="60">
        <v>11143</v>
      </c>
      <c r="J15" s="60">
        <v>0</v>
      </c>
      <c r="K15" s="60">
        <v>0</v>
      </c>
      <c r="L15" s="60">
        <v>0</v>
      </c>
      <c r="M15" s="60">
        <v>0</v>
      </c>
      <c r="N15" s="60">
        <f t="shared" si="0"/>
        <v>437061</v>
      </c>
      <c r="O15" s="60" t="s">
        <v>197</v>
      </c>
    </row>
    <row r="16" spans="1:15" ht="47.25" customHeight="1" x14ac:dyDescent="0.3">
      <c r="A16" s="132"/>
      <c r="B16" s="58" t="s">
        <v>35</v>
      </c>
      <c r="C16" s="58">
        <f>SUM(C9:C15)</f>
        <v>56828</v>
      </c>
      <c r="D16" s="58">
        <f t="shared" ref="D16:N16" si="1">SUM(D9:D15)</f>
        <v>214905</v>
      </c>
      <c r="E16" s="58">
        <f t="shared" si="1"/>
        <v>304849</v>
      </c>
      <c r="F16" s="58">
        <f t="shared" si="1"/>
        <v>404253</v>
      </c>
      <c r="G16" s="58">
        <f t="shared" si="1"/>
        <v>399839</v>
      </c>
      <c r="H16" s="58">
        <f t="shared" si="1"/>
        <v>403701</v>
      </c>
      <c r="I16" s="58">
        <f t="shared" si="1"/>
        <v>39292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1823667</v>
      </c>
      <c r="O16" s="58" t="s">
        <v>7</v>
      </c>
    </row>
    <row r="17" spans="2:15" ht="25.2" x14ac:dyDescent="0.3">
      <c r="B17" s="216" t="s">
        <v>364</v>
      </c>
      <c r="C17" s="216"/>
      <c r="D17" s="216"/>
      <c r="E17" s="216"/>
      <c r="M17" s="215" t="s">
        <v>363</v>
      </c>
      <c r="N17" s="215"/>
      <c r="O17" s="215"/>
    </row>
  </sheetData>
  <protectedRanges>
    <protectedRange sqref="O6:O15" name="نطاق1_5_3_1_1_1"/>
    <protectedRange sqref="O16" name="نطاق1_1_2_3_1_1"/>
    <protectedRange sqref="B6:B8 B16" name="نطاق1_6_3_1_1"/>
    <protectedRange sqref="N7:N8" name="نطاق1_5_3_2_1"/>
    <protectedRange sqref="B9:B15" name="نطاق1_6_3_1_2"/>
    <protectedRange sqref="N9:N15" name="نطاق1_5_3_1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O17"/>
  <sheetViews>
    <sheetView showGridLines="0" rightToLeft="1" view="pageBreakPreview" topLeftCell="A2" zoomScale="60" zoomScaleNormal="70" workbookViewId="0">
      <selection activeCell="M23" sqref="M23"/>
    </sheetView>
  </sheetViews>
  <sheetFormatPr defaultColWidth="9.109375" defaultRowHeight="14.4" x14ac:dyDescent="0.3"/>
  <cols>
    <col min="1" max="1" width="9.109375" style="57"/>
    <col min="2" max="2" width="25.88671875" style="57" customWidth="1"/>
    <col min="3" max="3" width="18.5546875" style="57" customWidth="1"/>
    <col min="4" max="14" width="20.6640625" style="57" customWidth="1"/>
    <col min="15" max="15" width="25.88671875" style="57" customWidth="1"/>
    <col min="16" max="16384" width="9.109375" style="57"/>
  </cols>
  <sheetData>
    <row r="2" spans="2:15" ht="30" x14ac:dyDescent="0.3">
      <c r="B2" s="61" t="s">
        <v>275</v>
      </c>
      <c r="C2" s="64"/>
      <c r="D2" s="63"/>
      <c r="E2" s="63"/>
      <c r="F2" s="62"/>
      <c r="G2" s="62"/>
      <c r="H2" s="62"/>
      <c r="I2" s="62"/>
      <c r="J2" s="62"/>
      <c r="K2" s="62"/>
      <c r="L2" s="62"/>
      <c r="M2" s="62"/>
      <c r="N2" s="62"/>
      <c r="O2" s="64" t="s">
        <v>274</v>
      </c>
    </row>
    <row r="3" spans="2:15" ht="33.6" x14ac:dyDescent="0.3">
      <c r="B3" s="210" t="s">
        <v>187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33.6" x14ac:dyDescent="0.3">
      <c r="B4" s="211" t="s">
        <v>313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2:15" ht="42.75" customHeight="1" x14ac:dyDescent="0.3">
      <c r="B6" s="212" t="s">
        <v>37</v>
      </c>
      <c r="C6" s="90" t="s">
        <v>52</v>
      </c>
      <c r="D6" s="91"/>
      <c r="E6" s="91"/>
      <c r="F6" s="91"/>
      <c r="G6" s="91"/>
      <c r="H6" s="91"/>
      <c r="I6" s="91"/>
      <c r="J6" s="91"/>
      <c r="K6" s="91"/>
      <c r="L6" s="91"/>
      <c r="M6" s="91" t="s">
        <v>284</v>
      </c>
      <c r="N6" s="92"/>
      <c r="O6" s="212" t="s">
        <v>36</v>
      </c>
    </row>
    <row r="7" spans="2:15" ht="23.25" customHeight="1" x14ac:dyDescent="0.3">
      <c r="B7" s="213"/>
      <c r="C7" s="58" t="s">
        <v>53</v>
      </c>
      <c r="D7" s="58" t="s">
        <v>54</v>
      </c>
      <c r="E7" s="58" t="s">
        <v>55</v>
      </c>
      <c r="F7" s="58" t="s">
        <v>56</v>
      </c>
      <c r="G7" s="58" t="s">
        <v>57</v>
      </c>
      <c r="H7" s="58" t="s">
        <v>58</v>
      </c>
      <c r="I7" s="58" t="s">
        <v>59</v>
      </c>
      <c r="J7" s="58" t="s">
        <v>60</v>
      </c>
      <c r="K7" s="58" t="s">
        <v>61</v>
      </c>
      <c r="L7" s="58" t="s">
        <v>62</v>
      </c>
      <c r="M7" s="58" t="s">
        <v>63</v>
      </c>
      <c r="N7" s="58" t="s">
        <v>35</v>
      </c>
      <c r="O7" s="213"/>
    </row>
    <row r="8" spans="2:15" ht="46.5" customHeight="1" x14ac:dyDescent="0.3">
      <c r="B8" s="214"/>
      <c r="C8" s="58" t="s">
        <v>65</v>
      </c>
      <c r="D8" s="58" t="s">
        <v>66</v>
      </c>
      <c r="E8" s="58" t="s">
        <v>67</v>
      </c>
      <c r="F8" s="58" t="s">
        <v>68</v>
      </c>
      <c r="G8" s="58" t="s">
        <v>69</v>
      </c>
      <c r="H8" s="58" t="s">
        <v>70</v>
      </c>
      <c r="I8" s="58" t="s">
        <v>71</v>
      </c>
      <c r="J8" s="58" t="s">
        <v>72</v>
      </c>
      <c r="K8" s="58" t="s">
        <v>73</v>
      </c>
      <c r="L8" s="58" t="s">
        <v>74</v>
      </c>
      <c r="M8" s="58" t="s">
        <v>76</v>
      </c>
      <c r="N8" s="58" t="s">
        <v>7</v>
      </c>
      <c r="O8" s="214"/>
    </row>
    <row r="9" spans="2:15" ht="47.25" customHeight="1" x14ac:dyDescent="0.3">
      <c r="B9" s="76" t="s">
        <v>107</v>
      </c>
      <c r="C9" s="60">
        <v>2289</v>
      </c>
      <c r="D9" s="60">
        <v>10121</v>
      </c>
      <c r="E9" s="60">
        <v>11131</v>
      </c>
      <c r="F9" s="60">
        <v>21072</v>
      </c>
      <c r="G9" s="60">
        <v>18248</v>
      </c>
      <c r="H9" s="60">
        <v>14215</v>
      </c>
      <c r="I9" s="60">
        <v>1178</v>
      </c>
      <c r="J9" s="60">
        <v>0</v>
      </c>
      <c r="K9" s="60">
        <v>0</v>
      </c>
      <c r="L9" s="60">
        <v>0</v>
      </c>
      <c r="M9" s="60">
        <v>0</v>
      </c>
      <c r="N9" s="60">
        <f>SUM(C9:M9)</f>
        <v>78254</v>
      </c>
      <c r="O9" s="60" t="s">
        <v>106</v>
      </c>
    </row>
    <row r="10" spans="2:15" ht="47.25" customHeight="1" x14ac:dyDescent="0.3">
      <c r="B10" s="77" t="s">
        <v>108</v>
      </c>
      <c r="C10" s="59">
        <v>3152</v>
      </c>
      <c r="D10" s="59">
        <v>12262</v>
      </c>
      <c r="E10" s="59">
        <v>13402</v>
      </c>
      <c r="F10" s="59">
        <v>28533</v>
      </c>
      <c r="G10" s="59">
        <v>26420</v>
      </c>
      <c r="H10" s="59">
        <v>17606</v>
      </c>
      <c r="I10" s="59">
        <v>1248</v>
      </c>
      <c r="J10" s="59">
        <v>0</v>
      </c>
      <c r="K10" s="59">
        <v>0</v>
      </c>
      <c r="L10" s="59">
        <v>0</v>
      </c>
      <c r="M10" s="59">
        <v>0</v>
      </c>
      <c r="N10" s="59">
        <f t="shared" ref="N10:N15" si="0">SUM(C10:M10)</f>
        <v>102623</v>
      </c>
      <c r="O10" s="59" t="s">
        <v>108</v>
      </c>
    </row>
    <row r="11" spans="2:15" ht="47.25" customHeight="1" x14ac:dyDescent="0.3">
      <c r="B11" s="76" t="s">
        <v>110</v>
      </c>
      <c r="C11" s="60">
        <v>6432</v>
      </c>
      <c r="D11" s="60">
        <v>24490</v>
      </c>
      <c r="E11" s="60">
        <v>29098</v>
      </c>
      <c r="F11" s="60">
        <v>37849</v>
      </c>
      <c r="G11" s="60">
        <v>42557</v>
      </c>
      <c r="H11" s="60">
        <v>40172</v>
      </c>
      <c r="I11" s="60">
        <v>3337</v>
      </c>
      <c r="J11" s="60">
        <v>0</v>
      </c>
      <c r="K11" s="60">
        <v>0</v>
      </c>
      <c r="L11" s="60">
        <v>0</v>
      </c>
      <c r="M11" s="60">
        <v>0</v>
      </c>
      <c r="N11" s="60">
        <f t="shared" si="0"/>
        <v>183935</v>
      </c>
      <c r="O11" s="60" t="s">
        <v>109</v>
      </c>
    </row>
    <row r="12" spans="2:15" ht="47.25" customHeight="1" x14ac:dyDescent="0.3">
      <c r="B12" s="77" t="s">
        <v>112</v>
      </c>
      <c r="C12" s="59">
        <v>9115</v>
      </c>
      <c r="D12" s="59">
        <v>34740</v>
      </c>
      <c r="E12" s="59">
        <v>42782</v>
      </c>
      <c r="F12" s="59">
        <v>56858</v>
      </c>
      <c r="G12" s="59">
        <v>57101</v>
      </c>
      <c r="H12" s="59">
        <v>54280</v>
      </c>
      <c r="I12" s="59">
        <v>4801</v>
      </c>
      <c r="J12" s="59">
        <v>0</v>
      </c>
      <c r="K12" s="59">
        <v>0</v>
      </c>
      <c r="L12" s="59">
        <v>0</v>
      </c>
      <c r="M12" s="59">
        <v>0</v>
      </c>
      <c r="N12" s="59">
        <f t="shared" si="0"/>
        <v>259677</v>
      </c>
      <c r="O12" s="59" t="s">
        <v>111</v>
      </c>
    </row>
    <row r="13" spans="2:15" ht="47.25" customHeight="1" x14ac:dyDescent="0.3">
      <c r="B13" s="76" t="s">
        <v>114</v>
      </c>
      <c r="C13" s="60">
        <v>13014</v>
      </c>
      <c r="D13" s="60">
        <v>44946</v>
      </c>
      <c r="E13" s="60">
        <v>58199</v>
      </c>
      <c r="F13" s="60">
        <v>76313</v>
      </c>
      <c r="G13" s="60">
        <v>74651</v>
      </c>
      <c r="H13" s="60">
        <v>77220</v>
      </c>
      <c r="I13" s="60">
        <v>7369</v>
      </c>
      <c r="J13" s="60">
        <v>0</v>
      </c>
      <c r="K13" s="60">
        <v>0</v>
      </c>
      <c r="L13" s="60">
        <v>0</v>
      </c>
      <c r="M13" s="60">
        <v>0</v>
      </c>
      <c r="N13" s="60">
        <f t="shared" si="0"/>
        <v>351712</v>
      </c>
      <c r="O13" s="60" t="s">
        <v>113</v>
      </c>
    </row>
    <row r="14" spans="2:15" ht="47.25" customHeight="1" x14ac:dyDescent="0.3">
      <c r="B14" s="77" t="s">
        <v>116</v>
      </c>
      <c r="C14" s="59">
        <v>18332</v>
      </c>
      <c r="D14" s="59">
        <v>62173</v>
      </c>
      <c r="E14" s="59">
        <v>84334</v>
      </c>
      <c r="F14" s="59">
        <v>103173</v>
      </c>
      <c r="G14" s="59">
        <v>96981</v>
      </c>
      <c r="H14" s="59">
        <v>112983</v>
      </c>
      <c r="I14" s="59">
        <v>11589</v>
      </c>
      <c r="J14" s="59">
        <v>0</v>
      </c>
      <c r="K14" s="59">
        <v>0</v>
      </c>
      <c r="L14" s="59">
        <v>0</v>
      </c>
      <c r="M14" s="59">
        <v>0</v>
      </c>
      <c r="N14" s="59">
        <f t="shared" si="0"/>
        <v>489565</v>
      </c>
      <c r="O14" s="59" t="s">
        <v>115</v>
      </c>
    </row>
    <row r="15" spans="2:15" ht="47.25" customHeight="1" x14ac:dyDescent="0.3">
      <c r="B15" s="76" t="s">
        <v>196</v>
      </c>
      <c r="C15" s="60">
        <v>16955</v>
      </c>
      <c r="D15" s="60">
        <v>63688</v>
      </c>
      <c r="E15" s="60">
        <v>96060</v>
      </c>
      <c r="F15" s="60">
        <v>115518</v>
      </c>
      <c r="G15" s="60">
        <v>111252</v>
      </c>
      <c r="H15" s="60">
        <v>140290</v>
      </c>
      <c r="I15" s="60">
        <v>14829</v>
      </c>
      <c r="J15" s="60">
        <v>0</v>
      </c>
      <c r="K15" s="60">
        <v>0</v>
      </c>
      <c r="L15" s="60">
        <v>0</v>
      </c>
      <c r="M15" s="60">
        <v>0</v>
      </c>
      <c r="N15" s="60">
        <f t="shared" si="0"/>
        <v>558592</v>
      </c>
      <c r="O15" s="60" t="s">
        <v>197</v>
      </c>
    </row>
    <row r="16" spans="2:15" ht="47.25" customHeight="1" x14ac:dyDescent="0.3">
      <c r="B16" s="58" t="s">
        <v>35</v>
      </c>
      <c r="C16" s="58">
        <f>SUM(C9:C15)</f>
        <v>69289</v>
      </c>
      <c r="D16" s="58">
        <f t="shared" ref="D16:N16" si="1">SUM(D9:D15)</f>
        <v>252420</v>
      </c>
      <c r="E16" s="58">
        <f t="shared" si="1"/>
        <v>335006</v>
      </c>
      <c r="F16" s="58">
        <f t="shared" si="1"/>
        <v>439316</v>
      </c>
      <c r="G16" s="58">
        <f t="shared" si="1"/>
        <v>427210</v>
      </c>
      <c r="H16" s="58">
        <f t="shared" si="1"/>
        <v>456766</v>
      </c>
      <c r="I16" s="58">
        <f t="shared" si="1"/>
        <v>44351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2024358</v>
      </c>
      <c r="O16" s="58" t="s">
        <v>7</v>
      </c>
    </row>
    <row r="17" spans="2:15" ht="25.2" x14ac:dyDescent="0.3">
      <c r="B17" s="216" t="s">
        <v>364</v>
      </c>
      <c r="C17" s="216"/>
      <c r="D17" s="216"/>
      <c r="E17" s="216"/>
      <c r="M17" s="215" t="s">
        <v>363</v>
      </c>
      <c r="N17" s="215"/>
      <c r="O17" s="215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_2"/>
    <protectedRange sqref="N9:N15" name="نطاق1_5_3_1"/>
  </protectedRanges>
  <mergeCells count="6">
    <mergeCell ref="B17:E17"/>
    <mergeCell ref="B3:O3"/>
    <mergeCell ref="B4:O4"/>
    <mergeCell ref="B6:B8"/>
    <mergeCell ref="O6:O8"/>
    <mergeCell ref="M17:O1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I20"/>
  <sheetViews>
    <sheetView showGridLines="0" rightToLeft="1" view="pageBreakPreview" zoomScale="60" zoomScaleNormal="55" workbookViewId="0">
      <selection activeCell="J20" sqref="J20"/>
    </sheetView>
  </sheetViews>
  <sheetFormatPr defaultColWidth="9.109375" defaultRowHeight="14.4" x14ac:dyDescent="0.3"/>
  <cols>
    <col min="1" max="1" width="9.109375" style="57"/>
    <col min="2" max="2" width="39.5546875" style="57" customWidth="1"/>
    <col min="3" max="6" width="39.109375" style="57" customWidth="1"/>
    <col min="7" max="7" width="25.88671875" style="57" customWidth="1"/>
    <col min="8" max="8" width="39.5546875" style="57" customWidth="1"/>
    <col min="9" max="16384" width="9.109375" style="57"/>
  </cols>
  <sheetData>
    <row r="2" spans="2:9" ht="30" x14ac:dyDescent="0.3">
      <c r="B2" s="61" t="s">
        <v>121</v>
      </c>
      <c r="C2" s="69"/>
      <c r="D2" s="69"/>
      <c r="E2" s="69"/>
      <c r="F2" s="69"/>
      <c r="G2" s="69"/>
      <c r="H2" s="64" t="s">
        <v>276</v>
      </c>
      <c r="I2" s="68"/>
    </row>
    <row r="3" spans="2:9" ht="33.6" x14ac:dyDescent="0.3">
      <c r="B3" s="218" t="s">
        <v>416</v>
      </c>
      <c r="C3" s="218"/>
      <c r="D3" s="218"/>
      <c r="E3" s="218"/>
      <c r="F3" s="218"/>
      <c r="G3" s="218"/>
      <c r="H3" s="218"/>
      <c r="I3" s="67"/>
    </row>
    <row r="4" spans="2:9" ht="30" x14ac:dyDescent="0.3">
      <c r="B4" s="219" t="s">
        <v>305</v>
      </c>
      <c r="C4" s="219"/>
      <c r="D4" s="219"/>
      <c r="E4" s="219"/>
      <c r="F4" s="219"/>
      <c r="G4" s="219"/>
      <c r="H4" s="219"/>
      <c r="I4" s="65"/>
    </row>
    <row r="5" spans="2:9" ht="40.5" customHeight="1" x14ac:dyDescent="0.3">
      <c r="B5" s="220" t="s">
        <v>84</v>
      </c>
      <c r="C5" s="223" t="s">
        <v>285</v>
      </c>
      <c r="D5" s="224"/>
      <c r="E5" s="224" t="s">
        <v>286</v>
      </c>
      <c r="F5" s="224"/>
      <c r="G5" s="93"/>
      <c r="H5" s="220" t="s">
        <v>85</v>
      </c>
    </row>
    <row r="6" spans="2:9" ht="40.5" customHeight="1" x14ac:dyDescent="0.3">
      <c r="B6" s="221" t="s">
        <v>5</v>
      </c>
      <c r="C6" s="58" t="s">
        <v>127</v>
      </c>
      <c r="D6" s="58" t="s">
        <v>128</v>
      </c>
      <c r="E6" s="58" t="s">
        <v>129</v>
      </c>
      <c r="F6" s="78" t="s">
        <v>198</v>
      </c>
      <c r="G6" s="58" t="s">
        <v>2</v>
      </c>
      <c r="H6" s="221"/>
    </row>
    <row r="7" spans="2:9" ht="40.5" customHeight="1" x14ac:dyDescent="0.3">
      <c r="B7" s="222"/>
      <c r="C7" s="58" t="s">
        <v>188</v>
      </c>
      <c r="D7" s="58" t="s">
        <v>189</v>
      </c>
      <c r="E7" s="58" t="s">
        <v>190</v>
      </c>
      <c r="F7" s="79" t="s">
        <v>199</v>
      </c>
      <c r="G7" s="58" t="s">
        <v>7</v>
      </c>
      <c r="H7" s="222" t="s">
        <v>6</v>
      </c>
    </row>
    <row r="8" spans="2:9" ht="39.9" customHeight="1" x14ac:dyDescent="0.3">
      <c r="B8" s="60" t="s">
        <v>53</v>
      </c>
      <c r="C8" s="60">
        <f>'2.-1'!C8+'2.-2'!C8</f>
        <v>30149</v>
      </c>
      <c r="D8" s="60">
        <f>'2.-1'!D8+'2.-2'!D8</f>
        <v>71457</v>
      </c>
      <c r="E8" s="60">
        <f>'2.-1'!E8+'2.-2'!E8</f>
        <v>18364</v>
      </c>
      <c r="F8" s="60">
        <f>'2.-1'!F8+'2.-2'!F8</f>
        <v>6147</v>
      </c>
      <c r="G8" s="60">
        <f>SUM(C8:F8)</f>
        <v>126117</v>
      </c>
      <c r="H8" s="60" t="s">
        <v>65</v>
      </c>
    </row>
    <row r="9" spans="2:9" ht="39.9" customHeight="1" x14ac:dyDescent="0.3">
      <c r="B9" s="59" t="s">
        <v>54</v>
      </c>
      <c r="C9" s="59">
        <f>'2.-1'!C9+'2.-2'!C9</f>
        <v>81857</v>
      </c>
      <c r="D9" s="59">
        <f>'2.-1'!D9+'2.-2'!D9</f>
        <v>197317</v>
      </c>
      <c r="E9" s="59">
        <f>'2.-1'!E9+'2.-2'!E9</f>
        <v>145194</v>
      </c>
      <c r="F9" s="59">
        <f>'2.-1'!F9+'2.-2'!F9</f>
        <v>42957</v>
      </c>
      <c r="G9" s="59">
        <f t="shared" ref="G9:G18" si="0">SUM(C9:F9)</f>
        <v>467325</v>
      </c>
      <c r="H9" s="59" t="s">
        <v>66</v>
      </c>
    </row>
    <row r="10" spans="2:9" ht="39.9" customHeight="1" x14ac:dyDescent="0.3">
      <c r="B10" s="66" t="s">
        <v>55</v>
      </c>
      <c r="C10" s="66">
        <f>'2.-1'!C10+'2.-2'!C10</f>
        <v>93696</v>
      </c>
      <c r="D10" s="66">
        <f>'2.-1'!D10+'2.-2'!D10</f>
        <v>315351</v>
      </c>
      <c r="E10" s="66">
        <f>'2.-1'!E10+'2.-2'!E10</f>
        <v>160907</v>
      </c>
      <c r="F10" s="66">
        <f>'2.-1'!F10+'2.-2'!F10</f>
        <v>69901</v>
      </c>
      <c r="G10" s="66">
        <f t="shared" si="0"/>
        <v>639855</v>
      </c>
      <c r="H10" s="66" t="s">
        <v>67</v>
      </c>
    </row>
    <row r="11" spans="2:9" ht="39.9" customHeight="1" x14ac:dyDescent="0.3">
      <c r="B11" s="59" t="s">
        <v>56</v>
      </c>
      <c r="C11" s="59">
        <f>'2.-1'!C11+'2.-2'!C11</f>
        <v>104088</v>
      </c>
      <c r="D11" s="59">
        <f>'2.-1'!D11+'2.-2'!D11</f>
        <v>508557</v>
      </c>
      <c r="E11" s="59">
        <f>'2.-1'!E11+'2.-2'!E11</f>
        <v>160655</v>
      </c>
      <c r="F11" s="59">
        <f>'2.-1'!F11+'2.-2'!F11</f>
        <v>70269</v>
      </c>
      <c r="G11" s="59">
        <f t="shared" si="0"/>
        <v>843569</v>
      </c>
      <c r="H11" s="59" t="s">
        <v>68</v>
      </c>
    </row>
    <row r="12" spans="2:9" ht="39.9" customHeight="1" x14ac:dyDescent="0.3">
      <c r="B12" s="66" t="s">
        <v>57</v>
      </c>
      <c r="C12" s="66">
        <f>'2.-1'!C12+'2.-2'!C12</f>
        <v>115089</v>
      </c>
      <c r="D12" s="66">
        <f>'2.-1'!D12+'2.-2'!D12</f>
        <v>472446</v>
      </c>
      <c r="E12" s="66">
        <f>'2.-1'!E12+'2.-2'!E12</f>
        <v>157129</v>
      </c>
      <c r="F12" s="66">
        <f>'2.-1'!F12+'2.-2'!F12</f>
        <v>82385</v>
      </c>
      <c r="G12" s="66">
        <f t="shared" si="0"/>
        <v>827049</v>
      </c>
      <c r="H12" s="66" t="s">
        <v>69</v>
      </c>
    </row>
    <row r="13" spans="2:9" ht="39.9" customHeight="1" x14ac:dyDescent="0.3">
      <c r="B13" s="59" t="s">
        <v>58</v>
      </c>
      <c r="C13" s="59">
        <f>'2.-1'!C13+'2.-2'!C13</f>
        <v>107502</v>
      </c>
      <c r="D13" s="59">
        <f>'2.-1'!D13+'2.-2'!D13</f>
        <v>486315</v>
      </c>
      <c r="E13" s="59">
        <f>'2.-1'!E13+'2.-2'!E13</f>
        <v>189497</v>
      </c>
      <c r="F13" s="59">
        <f>'2.-1'!F13+'2.-2'!F13</f>
        <v>77153</v>
      </c>
      <c r="G13" s="59">
        <f t="shared" si="0"/>
        <v>860467</v>
      </c>
      <c r="H13" s="59" t="s">
        <v>70</v>
      </c>
    </row>
    <row r="14" spans="2:9" ht="39.9" customHeight="1" x14ac:dyDescent="0.3">
      <c r="B14" s="66" t="s">
        <v>59</v>
      </c>
      <c r="C14" s="66">
        <f>'2.-1'!C14+'2.-2'!C14</f>
        <v>11751</v>
      </c>
      <c r="D14" s="66">
        <f>'2.-1'!D14+'2.-2'!D14</f>
        <v>46956</v>
      </c>
      <c r="E14" s="66">
        <f>'2.-1'!E14+'2.-2'!E14</f>
        <v>23208</v>
      </c>
      <c r="F14" s="66">
        <f>'2.-1'!F14+'2.-2'!F14</f>
        <v>1728</v>
      </c>
      <c r="G14" s="66">
        <f t="shared" si="0"/>
        <v>83643</v>
      </c>
      <c r="H14" s="66" t="s">
        <v>71</v>
      </c>
    </row>
    <row r="15" spans="2:9" ht="39.9" customHeight="1" x14ac:dyDescent="0.3">
      <c r="B15" s="59" t="s">
        <v>60</v>
      </c>
      <c r="C15" s="59">
        <f>'2.-1'!C15+'2.-2'!C15</f>
        <v>0</v>
      </c>
      <c r="D15" s="59">
        <f>'2.-1'!D15+'2.-2'!D15</f>
        <v>0</v>
      </c>
      <c r="E15" s="59">
        <f>'2.-1'!E15+'2.-2'!E15</f>
        <v>0</v>
      </c>
      <c r="F15" s="59">
        <f>'2.-1'!F15+'2.-2'!F15</f>
        <v>0</v>
      </c>
      <c r="G15" s="59">
        <f t="shared" si="0"/>
        <v>0</v>
      </c>
      <c r="H15" s="59" t="s">
        <v>72</v>
      </c>
    </row>
    <row r="16" spans="2:9" ht="39.9" customHeight="1" x14ac:dyDescent="0.3">
      <c r="B16" s="66" t="s">
        <v>61</v>
      </c>
      <c r="C16" s="66">
        <f>'2.-1'!C16+'2.-2'!C16</f>
        <v>0</v>
      </c>
      <c r="D16" s="66">
        <f>'2.-1'!D16+'2.-2'!D16</f>
        <v>0</v>
      </c>
      <c r="E16" s="66">
        <f>'2.-1'!E16+'2.-2'!E16</f>
        <v>0</v>
      </c>
      <c r="F16" s="66">
        <f>'2.-1'!F16+'2.-2'!F16</f>
        <v>0</v>
      </c>
      <c r="G16" s="66">
        <f t="shared" si="0"/>
        <v>0</v>
      </c>
      <c r="H16" s="66" t="s">
        <v>73</v>
      </c>
    </row>
    <row r="17" spans="2:9" ht="39.9" customHeight="1" x14ac:dyDescent="0.3">
      <c r="B17" s="59" t="s">
        <v>62</v>
      </c>
      <c r="C17" s="59">
        <f>'2.-1'!C17+'2.-2'!C17</f>
        <v>0</v>
      </c>
      <c r="D17" s="59">
        <f>'2.-1'!D17+'2.-2'!D17</f>
        <v>0</v>
      </c>
      <c r="E17" s="59">
        <f>'2.-1'!E17+'2.-2'!E17</f>
        <v>0</v>
      </c>
      <c r="F17" s="59">
        <f>'2.-1'!F17+'2.-2'!F17</f>
        <v>0</v>
      </c>
      <c r="G17" s="59">
        <f t="shared" si="0"/>
        <v>0</v>
      </c>
      <c r="H17" s="59" t="s">
        <v>74</v>
      </c>
    </row>
    <row r="18" spans="2:9" ht="39.9" customHeight="1" x14ac:dyDescent="0.3">
      <c r="B18" s="66" t="s">
        <v>63</v>
      </c>
      <c r="C18" s="66">
        <f>'2.-1'!C18+'2.-2'!C18</f>
        <v>0</v>
      </c>
      <c r="D18" s="66">
        <f>'2.-1'!D18+'2.-2'!D18</f>
        <v>0</v>
      </c>
      <c r="E18" s="66">
        <f>'2.-1'!E18+'2.-2'!E18</f>
        <v>0</v>
      </c>
      <c r="F18" s="66">
        <f>'2.-1'!F18+'2.-2'!F18</f>
        <v>0</v>
      </c>
      <c r="G18" s="66">
        <f t="shared" si="0"/>
        <v>0</v>
      </c>
      <c r="H18" s="66" t="s">
        <v>76</v>
      </c>
    </row>
    <row r="19" spans="2:9" ht="38.25" customHeight="1" x14ac:dyDescent="0.3">
      <c r="B19" s="58" t="s">
        <v>35</v>
      </c>
      <c r="C19" s="58">
        <f>SUM(C8:C18)</f>
        <v>544132</v>
      </c>
      <c r="D19" s="58">
        <f t="shared" ref="D19:G19" si="1">SUM(D8:D18)</f>
        <v>2098399</v>
      </c>
      <c r="E19" s="58">
        <f t="shared" si="1"/>
        <v>854954</v>
      </c>
      <c r="F19" s="58">
        <f t="shared" si="1"/>
        <v>350540</v>
      </c>
      <c r="G19" s="58">
        <f t="shared" si="1"/>
        <v>3848025</v>
      </c>
      <c r="H19" s="58" t="s">
        <v>7</v>
      </c>
    </row>
    <row r="20" spans="2:9" ht="25.2" x14ac:dyDescent="0.3">
      <c r="B20" s="216" t="s">
        <v>364</v>
      </c>
      <c r="C20" s="216"/>
      <c r="D20" s="216"/>
      <c r="F20" s="217" t="s">
        <v>363</v>
      </c>
      <c r="G20" s="217"/>
      <c r="H20" s="217"/>
      <c r="I20" s="65"/>
    </row>
  </sheetData>
  <protectedRanges>
    <protectedRange sqref="D5:G5" name="نطاق1_2_1"/>
    <protectedRange sqref="B5:B19" name="نطاق1_1"/>
    <protectedRange sqref="H5:H19 B3:H4" name="نطاق1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rightToLeft="1" view="pageBreakPreview" zoomScale="52" zoomScaleNormal="75" zoomScaleSheetLayoutView="52" zoomScalePageLayoutView="70" workbookViewId="0">
      <selection activeCell="B4" sqref="B4:P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22" t="s">
        <v>211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35" t="s">
        <v>212</v>
      </c>
      <c r="Q2" s="23"/>
    </row>
    <row r="3" spans="1:17" s="14" customFormat="1" ht="38.25" customHeight="1" x14ac:dyDescent="0.25">
      <c r="A3" s="38"/>
      <c r="B3" s="185" t="s">
        <v>241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49.5" customHeight="1" x14ac:dyDescent="0.25">
      <c r="A4" s="39"/>
      <c r="B4" s="186" t="s">
        <v>365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89" t="s">
        <v>39</v>
      </c>
      <c r="C5" s="128" t="s">
        <v>52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 t="s">
        <v>284</v>
      </c>
      <c r="O5" s="183" t="s">
        <v>77</v>
      </c>
      <c r="P5" s="187" t="s">
        <v>38</v>
      </c>
    </row>
    <row r="6" spans="1:17" s="11" customFormat="1" ht="24.75" customHeight="1" x14ac:dyDescent="0.25">
      <c r="A6" s="42"/>
      <c r="B6" s="190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87" t="s">
        <v>62</v>
      </c>
      <c r="M6" s="87" t="s">
        <v>63</v>
      </c>
      <c r="N6" s="87" t="s">
        <v>64</v>
      </c>
      <c r="O6" s="184"/>
      <c r="P6" s="188"/>
    </row>
    <row r="7" spans="1:17" s="11" customFormat="1" ht="67.5" customHeight="1" x14ac:dyDescent="0.25">
      <c r="A7" s="42"/>
      <c r="B7" s="190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88" t="s">
        <v>74</v>
      </c>
      <c r="M7" s="88" t="s">
        <v>76</v>
      </c>
      <c r="N7" s="88" t="s">
        <v>75</v>
      </c>
      <c r="O7" s="88" t="s">
        <v>7</v>
      </c>
      <c r="P7" s="188"/>
    </row>
    <row r="8" spans="1:17" s="12" customFormat="1" ht="39" customHeight="1" x14ac:dyDescent="0.25">
      <c r="A8" s="47"/>
      <c r="B8" s="48" t="s">
        <v>40</v>
      </c>
      <c r="C8" s="155">
        <f>'3-1'!C8+'3-2'!C8</f>
        <v>73285.232448422146</v>
      </c>
      <c r="D8" s="155">
        <f>'3-1'!D8+'3-2'!D8</f>
        <v>92396.241757668744</v>
      </c>
      <c r="E8" s="155">
        <f>'3-1'!E8+'3-2'!E8</f>
        <v>86763.463491605376</v>
      </c>
      <c r="F8" s="155">
        <f>'3-1'!F8+'3-2'!F8</f>
        <v>49762.007404513148</v>
      </c>
      <c r="G8" s="155">
        <f>'3-1'!G8+'3-2'!G8</f>
        <v>84767.376777602956</v>
      </c>
      <c r="H8" s="155">
        <f>'3-1'!H8+'3-2'!H8</f>
        <v>60572.136067666579</v>
      </c>
      <c r="I8" s="155">
        <f>'3-1'!I8+'3-2'!I8</f>
        <v>27068.159636730947</v>
      </c>
      <c r="J8" s="155">
        <f>'3-1'!J8+'3-2'!J8</f>
        <v>0</v>
      </c>
      <c r="K8" s="155">
        <f>'3-1'!K8+'3-2'!K8</f>
        <v>0</v>
      </c>
      <c r="L8" s="155">
        <f>'3-1'!L8+'3-2'!L8</f>
        <v>0</v>
      </c>
      <c r="M8" s="155">
        <f>'3-1'!M8+'3-2'!M8</f>
        <v>0</v>
      </c>
      <c r="N8" s="155">
        <f>'3-1'!N8+'3-2'!N8</f>
        <v>0</v>
      </c>
      <c r="O8" s="155">
        <f>SUM(C8:N8)</f>
        <v>474614.61758420989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154">
        <f>'3-1'!C9+'3-2'!C9</f>
        <v>188309.27002430428</v>
      </c>
      <c r="D9" s="154">
        <f>'3-1'!D9+'3-2'!D9</f>
        <v>150895.4811613576</v>
      </c>
      <c r="E9" s="154">
        <f>'3-1'!E9+'3-2'!E9</f>
        <v>129284.34339478776</v>
      </c>
      <c r="F9" s="154">
        <f>'3-1'!F9+'3-2'!F9</f>
        <v>84377.689532415461</v>
      </c>
      <c r="G9" s="154">
        <f>'3-1'!G9+'3-2'!G9</f>
        <v>106098.16466649227</v>
      </c>
      <c r="H9" s="154">
        <f>'3-1'!H9+'3-2'!H9</f>
        <v>87569.631047692092</v>
      </c>
      <c r="I9" s="154">
        <f>'3-1'!I9+'3-2'!I9</f>
        <v>47158.599469943423</v>
      </c>
      <c r="J9" s="154">
        <f>'3-1'!J9+'3-2'!J9</f>
        <v>0</v>
      </c>
      <c r="K9" s="154">
        <f>'3-1'!K9+'3-2'!K9</f>
        <v>0</v>
      </c>
      <c r="L9" s="154">
        <f>'3-1'!L9+'3-2'!L9</f>
        <v>0</v>
      </c>
      <c r="M9" s="154">
        <f>'3-1'!M9+'3-2'!M9</f>
        <v>0</v>
      </c>
      <c r="N9" s="154">
        <f>'3-1'!N9+'3-2'!N9</f>
        <v>0</v>
      </c>
      <c r="O9" s="154">
        <f t="shared" ref="O9:O20" si="0">SUM(C9:N9)</f>
        <v>793693.17929699295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155">
        <f>'3-1'!C10+'3-2'!C10</f>
        <v>24086.030296692308</v>
      </c>
      <c r="D10" s="155">
        <f>'3-1'!D10+'3-2'!D10</f>
        <v>21555.377794106727</v>
      </c>
      <c r="E10" s="155">
        <f>'3-1'!E10+'3-2'!E10</f>
        <v>21210.913627352944</v>
      </c>
      <c r="F10" s="155">
        <f>'3-1'!F10+'3-2'!F10</f>
        <v>10314.195264896241</v>
      </c>
      <c r="G10" s="155">
        <f>'3-1'!G10+'3-2'!G10</f>
        <v>17332.057087472986</v>
      </c>
      <c r="H10" s="155">
        <f>'3-1'!H10+'3-2'!H10</f>
        <v>8145.9351680381142</v>
      </c>
      <c r="I10" s="155">
        <f>'3-1'!I10+'3-2'!I10</f>
        <v>2524.4321436525961</v>
      </c>
      <c r="J10" s="155">
        <f>'3-1'!J10+'3-2'!J10</f>
        <v>0</v>
      </c>
      <c r="K10" s="155">
        <f>'3-1'!K10+'3-2'!K10</f>
        <v>0</v>
      </c>
      <c r="L10" s="155">
        <f>'3-1'!L10+'3-2'!L10</f>
        <v>0</v>
      </c>
      <c r="M10" s="155">
        <f>'3-1'!M10+'3-2'!M10</f>
        <v>0</v>
      </c>
      <c r="N10" s="155">
        <f>'3-1'!N10+'3-2'!N10</f>
        <v>0</v>
      </c>
      <c r="O10" s="155">
        <f t="shared" si="0"/>
        <v>105168.94138221191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154">
        <f>'3-1'!C11+'3-2'!C11</f>
        <v>4749.983819621546</v>
      </c>
      <c r="D11" s="154">
        <f>'3-1'!D11+'3-2'!D11</f>
        <v>14834.062577940444</v>
      </c>
      <c r="E11" s="154">
        <f>'3-1'!E11+'3-2'!E11</f>
        <v>9359.9927457937338</v>
      </c>
      <c r="F11" s="154">
        <f>'3-1'!F11+'3-2'!F11</f>
        <v>11513.669907027554</v>
      </c>
      <c r="G11" s="154">
        <f>'3-1'!G11+'3-2'!G11</f>
        <v>8614.6561153925304</v>
      </c>
      <c r="H11" s="154">
        <f>'3-1'!H11+'3-2'!H11</f>
        <v>5155.0373577113251</v>
      </c>
      <c r="I11" s="154">
        <f>'3-1'!I11+'3-2'!I11</f>
        <v>1105.5903876306293</v>
      </c>
      <c r="J11" s="154">
        <f>'3-1'!J11+'3-2'!J11</f>
        <v>0</v>
      </c>
      <c r="K11" s="154">
        <f>'3-1'!K11+'3-2'!K11</f>
        <v>0</v>
      </c>
      <c r="L11" s="154">
        <f>'3-1'!L11+'3-2'!L11</f>
        <v>0</v>
      </c>
      <c r="M11" s="154">
        <f>'3-1'!M11+'3-2'!M11</f>
        <v>0</v>
      </c>
      <c r="N11" s="154">
        <f>'3-1'!N11+'3-2'!N11</f>
        <v>0</v>
      </c>
      <c r="O11" s="154">
        <f t="shared" si="0"/>
        <v>55332.992911117763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155">
        <f>'3-1'!C12+'3-2'!C12</f>
        <v>33136.099370276395</v>
      </c>
      <c r="D12" s="155">
        <f>'3-1'!D12+'3-2'!D12</f>
        <v>31532.144505130709</v>
      </c>
      <c r="E12" s="155">
        <f>'3-1'!E12+'3-2'!E12</f>
        <v>37903.377839174776</v>
      </c>
      <c r="F12" s="155">
        <f>'3-1'!F12+'3-2'!F12</f>
        <v>23682.419675919267</v>
      </c>
      <c r="G12" s="155">
        <f>'3-1'!G12+'3-2'!G12</f>
        <v>57555.401376848604</v>
      </c>
      <c r="H12" s="155">
        <f>'3-1'!H12+'3-2'!H12</f>
        <v>30197.933135172803</v>
      </c>
      <c r="I12" s="155">
        <f>'3-1'!I12+'3-2'!I12</f>
        <v>15518.50594593495</v>
      </c>
      <c r="J12" s="155">
        <f>'3-1'!J12+'3-2'!J12</f>
        <v>0</v>
      </c>
      <c r="K12" s="155">
        <f>'3-1'!K12+'3-2'!K12</f>
        <v>0</v>
      </c>
      <c r="L12" s="155">
        <f>'3-1'!L12+'3-2'!L12</f>
        <v>0</v>
      </c>
      <c r="M12" s="155">
        <f>'3-1'!M12+'3-2'!M12</f>
        <v>0</v>
      </c>
      <c r="N12" s="155">
        <f>'3-1'!N12+'3-2'!N12</f>
        <v>0</v>
      </c>
      <c r="O12" s="155">
        <f t="shared" si="0"/>
        <v>229525.88184845753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154">
        <f>'3-1'!C13+'3-2'!C13</f>
        <v>16856.246162492669</v>
      </c>
      <c r="D13" s="154">
        <f>'3-1'!D13+'3-2'!D13</f>
        <v>20121.975544416826</v>
      </c>
      <c r="E13" s="154">
        <f>'3-1'!E13+'3-2'!E13</f>
        <v>11746.056047103983</v>
      </c>
      <c r="F13" s="154">
        <f>'3-1'!F13+'3-2'!F13</f>
        <v>19434.529962893648</v>
      </c>
      <c r="G13" s="154">
        <f>'3-1'!G13+'3-2'!G13</f>
        <v>28751.820115439612</v>
      </c>
      <c r="H13" s="154">
        <f>'3-1'!H13+'3-2'!H13</f>
        <v>11370.011357840314</v>
      </c>
      <c r="I13" s="154">
        <f>'3-1'!I13+'3-2'!I13</f>
        <v>2229.205381479801</v>
      </c>
      <c r="J13" s="154">
        <f>'3-1'!J13+'3-2'!J13</f>
        <v>0</v>
      </c>
      <c r="K13" s="154">
        <f>'3-1'!K13+'3-2'!K13</f>
        <v>0</v>
      </c>
      <c r="L13" s="154">
        <f>'3-1'!L13+'3-2'!L13</f>
        <v>0</v>
      </c>
      <c r="M13" s="154">
        <f>'3-1'!M13+'3-2'!M13</f>
        <v>0</v>
      </c>
      <c r="N13" s="154">
        <f>'3-1'!N13+'3-2'!N13</f>
        <v>0</v>
      </c>
      <c r="O13" s="154">
        <f t="shared" si="0"/>
        <v>110509.84457166684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155">
        <f>'3-1'!C14+'3-2'!C14</f>
        <v>4470.0024801490563</v>
      </c>
      <c r="D14" s="155">
        <f>'3-1'!D14+'3-2'!D14</f>
        <v>3492.5817704441711</v>
      </c>
      <c r="E14" s="155">
        <f>'3-1'!E14+'3-2'!E14</f>
        <v>4808.5566139733237</v>
      </c>
      <c r="F14" s="155">
        <f>'3-1'!F14+'3-2'!F14</f>
        <v>5554.9564863081378</v>
      </c>
      <c r="G14" s="155">
        <f>'3-1'!G14+'3-2'!G14</f>
        <v>5740.815920201806</v>
      </c>
      <c r="H14" s="155">
        <f>'3-1'!H14+'3-2'!H14</f>
        <v>3912.1813913815313</v>
      </c>
      <c r="I14" s="155">
        <f>'3-1'!I14+'3-2'!I14</f>
        <v>0</v>
      </c>
      <c r="J14" s="155">
        <f>'3-1'!J14+'3-2'!J14</f>
        <v>0</v>
      </c>
      <c r="K14" s="155">
        <f>'3-1'!K14+'3-2'!K14</f>
        <v>0</v>
      </c>
      <c r="L14" s="155">
        <f>'3-1'!L14+'3-2'!L14</f>
        <v>0</v>
      </c>
      <c r="M14" s="155">
        <f>'3-1'!M14+'3-2'!M14</f>
        <v>0</v>
      </c>
      <c r="N14" s="155">
        <f>'3-1'!N14+'3-2'!N14</f>
        <v>0</v>
      </c>
      <c r="O14" s="155">
        <f t="shared" si="0"/>
        <v>27979.094662458028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154">
        <f>'3-1'!C15+'3-2'!C15</f>
        <v>5253.9092144456008</v>
      </c>
      <c r="D15" s="154">
        <f>'3-1'!D15+'3-2'!D15</f>
        <v>3515.6023773364968</v>
      </c>
      <c r="E15" s="154">
        <f>'3-1'!E15+'3-2'!E15</f>
        <v>2167.2918211376327</v>
      </c>
      <c r="F15" s="154">
        <f>'3-1'!F15+'3-2'!F15</f>
        <v>1388.3103710108603</v>
      </c>
      <c r="G15" s="154">
        <f>'3-1'!G15+'3-2'!G15</f>
        <v>1448.6503639102295</v>
      </c>
      <c r="H15" s="154">
        <f>'3-1'!H15+'3-2'!H15</f>
        <v>1570.727193212665</v>
      </c>
      <c r="I15" s="154">
        <f>'3-1'!I15+'3-2'!I15</f>
        <v>413.42014363948408</v>
      </c>
      <c r="J15" s="154">
        <f>'3-1'!J15+'3-2'!J15</f>
        <v>0</v>
      </c>
      <c r="K15" s="154">
        <f>'3-1'!K15+'3-2'!K15</f>
        <v>0</v>
      </c>
      <c r="L15" s="154">
        <f>'3-1'!L15+'3-2'!L15</f>
        <v>0</v>
      </c>
      <c r="M15" s="154">
        <f>'3-1'!M15+'3-2'!M15</f>
        <v>0</v>
      </c>
      <c r="N15" s="154">
        <f>'3-1'!N15+'3-2'!N15</f>
        <v>0</v>
      </c>
      <c r="O15" s="154">
        <f t="shared" si="0"/>
        <v>15757.91148469297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155">
        <f>'3-1'!C16+'3-2'!C16</f>
        <v>969.35310277970461</v>
      </c>
      <c r="D16" s="155">
        <f>'3-1'!D16+'3-2'!D16</f>
        <v>1435.6138232392127</v>
      </c>
      <c r="E16" s="155">
        <f>'3-1'!E16+'3-2'!E16</f>
        <v>1026.360600829275</v>
      </c>
      <c r="F16" s="155">
        <f>'3-1'!F16+'3-2'!F16</f>
        <v>831.16428902862708</v>
      </c>
      <c r="G16" s="155">
        <f>'3-1'!G16+'3-2'!G16</f>
        <v>1154.4593353205792</v>
      </c>
      <c r="H16" s="155">
        <f>'3-1'!H16+'3-2'!H16</f>
        <v>2929.609283252712</v>
      </c>
      <c r="I16" s="155">
        <f>'3-1'!I16+'3-2'!I16</f>
        <v>386.93979449934972</v>
      </c>
      <c r="J16" s="155">
        <f>'3-1'!J16+'3-2'!J16</f>
        <v>0</v>
      </c>
      <c r="K16" s="155">
        <f>'3-1'!K16+'3-2'!K16</f>
        <v>0</v>
      </c>
      <c r="L16" s="155">
        <f>'3-1'!L16+'3-2'!L16</f>
        <v>0</v>
      </c>
      <c r="M16" s="155">
        <f>'3-1'!M16+'3-2'!M16</f>
        <v>0</v>
      </c>
      <c r="N16" s="155">
        <f>'3-1'!N16+'3-2'!N16</f>
        <v>0</v>
      </c>
      <c r="O16" s="155">
        <f t="shared" si="0"/>
        <v>8733.5002289494605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154">
        <f>'3-1'!C17+'3-2'!C17</f>
        <v>6850.7282719013547</v>
      </c>
      <c r="D17" s="154">
        <f>'3-1'!D17+'3-2'!D17</f>
        <v>11687.758406440002</v>
      </c>
      <c r="E17" s="154">
        <f>'3-1'!E17+'3-2'!E17</f>
        <v>11614.463292688913</v>
      </c>
      <c r="F17" s="154">
        <f>'3-1'!F17+'3-2'!F17</f>
        <v>13561.347678180002</v>
      </c>
      <c r="G17" s="154">
        <f>'3-1'!G17+'3-2'!G17</f>
        <v>42890.808596031202</v>
      </c>
      <c r="H17" s="154">
        <f>'3-1'!H17+'3-2'!H17</f>
        <v>5508.0351878942793</v>
      </c>
      <c r="I17" s="154">
        <f>'3-1'!I17+'3-2'!I17</f>
        <v>4778.178165782323</v>
      </c>
      <c r="J17" s="154">
        <f>'3-1'!J17+'3-2'!J17</f>
        <v>0</v>
      </c>
      <c r="K17" s="154">
        <f>'3-1'!K17+'3-2'!K17</f>
        <v>0</v>
      </c>
      <c r="L17" s="154">
        <f>'3-1'!L17+'3-2'!L17</f>
        <v>0</v>
      </c>
      <c r="M17" s="154">
        <f>'3-1'!M17+'3-2'!M17</f>
        <v>0</v>
      </c>
      <c r="N17" s="154">
        <f>'3-1'!N17+'3-2'!N17</f>
        <v>0</v>
      </c>
      <c r="O17" s="154">
        <f t="shared" si="0"/>
        <v>96891.319598918082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155">
        <f>'3-1'!C18+'3-2'!C18</f>
        <v>5336.6155683445377</v>
      </c>
      <c r="D18" s="155">
        <f>'3-1'!D18+'3-2'!D18</f>
        <v>4629.6446730397111</v>
      </c>
      <c r="E18" s="155">
        <f>'3-1'!E18+'3-2'!E18</f>
        <v>5474.8118172744898</v>
      </c>
      <c r="F18" s="155">
        <f>'3-1'!F18+'3-2'!F18</f>
        <v>1082.7521644783947</v>
      </c>
      <c r="G18" s="155">
        <f>'3-1'!G18+'3-2'!G18</f>
        <v>4190.0541775450329</v>
      </c>
      <c r="H18" s="155">
        <f>'3-1'!H18+'3-2'!H18</f>
        <v>2084.0096565252725</v>
      </c>
      <c r="I18" s="155">
        <f>'3-1'!I18+'3-2'!I18</f>
        <v>2326.9387564849762</v>
      </c>
      <c r="J18" s="155">
        <f>'3-1'!J18+'3-2'!J18</f>
        <v>0</v>
      </c>
      <c r="K18" s="155">
        <f>'3-1'!K18+'3-2'!K18</f>
        <v>0</v>
      </c>
      <c r="L18" s="155">
        <f>'3-1'!L18+'3-2'!L18</f>
        <v>0</v>
      </c>
      <c r="M18" s="155">
        <f>'3-1'!M18+'3-2'!M18</f>
        <v>0</v>
      </c>
      <c r="N18" s="155">
        <f>'3-1'!N18+'3-2'!N18</f>
        <v>0</v>
      </c>
      <c r="O18" s="155">
        <f t="shared" si="0"/>
        <v>25124.826813692413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154">
        <f>'3-1'!C19+'3-2'!C19</f>
        <v>4222.4915121958684</v>
      </c>
      <c r="D19" s="154">
        <f>'3-1'!D19+'3-2'!D19</f>
        <v>5069.5102029513746</v>
      </c>
      <c r="E19" s="154">
        <f>'3-1'!E19+'3-2'!E19</f>
        <v>3166.1873402710025</v>
      </c>
      <c r="F19" s="154">
        <f>'3-1'!F19+'3-2'!F19</f>
        <v>3081.8961705521569</v>
      </c>
      <c r="G19" s="154">
        <f>'3-1'!G19+'3-2'!G19</f>
        <v>3613.9760467686615</v>
      </c>
      <c r="H19" s="154">
        <f>'3-1'!H19+'3-2'!H19</f>
        <v>583.51943614666334</v>
      </c>
      <c r="I19" s="154">
        <f>'3-1'!I19+'3-2'!I19</f>
        <v>461.44408390866249</v>
      </c>
      <c r="J19" s="154">
        <f>'3-1'!J19+'3-2'!J19</f>
        <v>0</v>
      </c>
      <c r="K19" s="154">
        <f>'3-1'!K19+'3-2'!K19</f>
        <v>0</v>
      </c>
      <c r="L19" s="154">
        <f>'3-1'!L19+'3-2'!L19</f>
        <v>0</v>
      </c>
      <c r="M19" s="154">
        <f>'3-1'!M19+'3-2'!M19</f>
        <v>0</v>
      </c>
      <c r="N19" s="154">
        <f>'3-1'!N19+'3-2'!N19</f>
        <v>0</v>
      </c>
      <c r="O19" s="154">
        <f t="shared" si="0"/>
        <v>20199.024792794389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155">
        <f>'3-1'!C20+'3-2'!C20</f>
        <v>869.40910692743523</v>
      </c>
      <c r="D20" s="155">
        <f>'3-1'!D20+'3-2'!D20</f>
        <v>2677.5790956735691</v>
      </c>
      <c r="E20" s="155">
        <f>'3-1'!E20+'3-2'!E20</f>
        <v>3430.9922402606653</v>
      </c>
      <c r="F20" s="155">
        <f>'3-1'!F20+'3-2'!F20</f>
        <v>1566.5781326547308</v>
      </c>
      <c r="G20" s="155">
        <f>'3-1'!G20+'3-2'!G20</f>
        <v>1071.9442998329951</v>
      </c>
      <c r="H20" s="155">
        <f>'3-1'!H20+'3-2'!H20</f>
        <v>850.9740877829347</v>
      </c>
      <c r="I20" s="155">
        <f>'3-1'!I20+'3-2'!I20</f>
        <v>918.32236129725254</v>
      </c>
      <c r="J20" s="155">
        <f>'3-1'!J20+'3-2'!J20</f>
        <v>0</v>
      </c>
      <c r="K20" s="155">
        <f>'3-1'!K20+'3-2'!K20</f>
        <v>0</v>
      </c>
      <c r="L20" s="155">
        <f>'3-1'!L20+'3-2'!L20</f>
        <v>0</v>
      </c>
      <c r="M20" s="155">
        <f>'3-1'!M20+'3-2'!M20</f>
        <v>0</v>
      </c>
      <c r="N20" s="155">
        <f>'3-1'!N20+'3-2'!N20</f>
        <v>0</v>
      </c>
      <c r="O20" s="155">
        <f t="shared" si="0"/>
        <v>11385.799324429585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368395.37137855293</v>
      </c>
      <c r="D21" s="73">
        <f t="shared" ref="D21:O21" si="1">SUM(D8:D20)</f>
        <v>363843.57368974562</v>
      </c>
      <c r="E21" s="73">
        <f t="shared" si="1"/>
        <v>327956.81087225396</v>
      </c>
      <c r="F21" s="73">
        <f t="shared" si="1"/>
        <v>226151.51703987818</v>
      </c>
      <c r="G21" s="73">
        <f t="shared" si="1"/>
        <v>363230.18487885944</v>
      </c>
      <c r="H21" s="73">
        <f t="shared" si="1"/>
        <v>220449.74037031727</v>
      </c>
      <c r="I21" s="73">
        <f t="shared" si="1"/>
        <v>104889.73627098439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1974916.9345005916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80"/>
      <c r="J22" s="33"/>
      <c r="K22" s="33"/>
      <c r="L22" s="80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4" spans="1:17" x14ac:dyDescent="0.25">
      <c r="C24" s="150"/>
    </row>
  </sheetData>
  <mergeCells count="7">
    <mergeCell ref="M22:P22"/>
    <mergeCell ref="B22:D22"/>
    <mergeCell ref="O5:O6"/>
    <mergeCell ref="B3:P3"/>
    <mergeCell ref="B4:P4"/>
    <mergeCell ref="P5:P7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I20"/>
  <sheetViews>
    <sheetView showGridLines="0" rightToLeft="1" view="pageBreakPreview" topLeftCell="A3" zoomScale="60" zoomScaleNormal="55" workbookViewId="0">
      <selection activeCell="H29" sqref="H29"/>
    </sheetView>
  </sheetViews>
  <sheetFormatPr defaultColWidth="9.109375" defaultRowHeight="14.4" x14ac:dyDescent="0.3"/>
  <cols>
    <col min="1" max="1" width="9.109375" style="57"/>
    <col min="2" max="2" width="39.5546875" style="57" customWidth="1"/>
    <col min="3" max="7" width="36.44140625" style="57" customWidth="1"/>
    <col min="8" max="8" width="39.5546875" style="57" customWidth="1"/>
    <col min="9" max="9" width="8.6640625" style="57" customWidth="1"/>
    <col min="10" max="16384" width="9.109375" style="57"/>
  </cols>
  <sheetData>
    <row r="2" spans="2:9" ht="30" x14ac:dyDescent="0.3">
      <c r="B2" s="61" t="s">
        <v>278</v>
      </c>
      <c r="C2" s="69"/>
      <c r="D2" s="69"/>
      <c r="E2" s="69"/>
      <c r="F2" s="69"/>
      <c r="G2" s="69"/>
      <c r="H2" s="64" t="s">
        <v>277</v>
      </c>
      <c r="I2" s="68"/>
    </row>
    <row r="3" spans="2:9" ht="33.6" x14ac:dyDescent="0.3">
      <c r="B3" s="218" t="s">
        <v>304</v>
      </c>
      <c r="C3" s="218"/>
      <c r="D3" s="218"/>
      <c r="E3" s="218"/>
      <c r="F3" s="218"/>
      <c r="G3" s="218"/>
      <c r="H3" s="218"/>
      <c r="I3" s="67"/>
    </row>
    <row r="4" spans="2:9" ht="30" x14ac:dyDescent="0.3">
      <c r="B4" s="219" t="s">
        <v>306</v>
      </c>
      <c r="C4" s="219"/>
      <c r="D4" s="219"/>
      <c r="E4" s="219"/>
      <c r="F4" s="219"/>
      <c r="G4" s="219"/>
      <c r="H4" s="219"/>
      <c r="I4" s="65"/>
    </row>
    <row r="5" spans="2:9" ht="40.5" customHeight="1" x14ac:dyDescent="0.3">
      <c r="B5" s="220" t="s">
        <v>84</v>
      </c>
      <c r="C5" s="223" t="s">
        <v>285</v>
      </c>
      <c r="D5" s="224"/>
      <c r="E5" s="224" t="s">
        <v>286</v>
      </c>
      <c r="F5" s="224"/>
      <c r="G5" s="93"/>
      <c r="H5" s="220" t="s">
        <v>85</v>
      </c>
      <c r="I5" s="65"/>
    </row>
    <row r="6" spans="2:9" ht="40.5" customHeight="1" x14ac:dyDescent="0.3">
      <c r="B6" s="221" t="s">
        <v>5</v>
      </c>
      <c r="C6" s="58" t="s">
        <v>281</v>
      </c>
      <c r="D6" s="58" t="s">
        <v>128</v>
      </c>
      <c r="E6" s="58" t="s">
        <v>129</v>
      </c>
      <c r="F6" s="78" t="s">
        <v>198</v>
      </c>
      <c r="G6" s="58" t="s">
        <v>2</v>
      </c>
      <c r="H6" s="221"/>
      <c r="I6" s="65"/>
    </row>
    <row r="7" spans="2:9" ht="40.5" customHeight="1" x14ac:dyDescent="0.3">
      <c r="B7" s="222"/>
      <c r="C7" s="78" t="s">
        <v>280</v>
      </c>
      <c r="D7" s="58" t="s">
        <v>189</v>
      </c>
      <c r="E7" s="58" t="s">
        <v>190</v>
      </c>
      <c r="F7" s="79" t="s">
        <v>199</v>
      </c>
      <c r="G7" s="58" t="s">
        <v>7</v>
      </c>
      <c r="H7" s="222" t="s">
        <v>6</v>
      </c>
      <c r="I7" s="65"/>
    </row>
    <row r="8" spans="2:9" ht="39.9" customHeight="1" x14ac:dyDescent="0.3">
      <c r="B8" s="60" t="s">
        <v>53</v>
      </c>
      <c r="C8" s="60">
        <v>13634</v>
      </c>
      <c r="D8" s="60">
        <v>31601</v>
      </c>
      <c r="E8" s="60">
        <v>8648</v>
      </c>
      <c r="F8" s="60">
        <v>2945</v>
      </c>
      <c r="G8" s="60">
        <f>SUM(C8:F8)</f>
        <v>56828</v>
      </c>
      <c r="H8" s="60" t="s">
        <v>65</v>
      </c>
      <c r="I8" s="65"/>
    </row>
    <row r="9" spans="2:9" ht="39.9" customHeight="1" x14ac:dyDescent="0.3">
      <c r="B9" s="59" t="s">
        <v>54</v>
      </c>
      <c r="C9" s="59">
        <v>37928</v>
      </c>
      <c r="D9" s="59">
        <v>91266</v>
      </c>
      <c r="E9" s="59">
        <v>66119</v>
      </c>
      <c r="F9" s="59">
        <v>19592</v>
      </c>
      <c r="G9" s="59">
        <f t="shared" ref="G9:G18" si="0">SUM(C9:F9)</f>
        <v>214905</v>
      </c>
      <c r="H9" s="59" t="s">
        <v>66</v>
      </c>
      <c r="I9" s="65"/>
    </row>
    <row r="10" spans="2:9" ht="39.9" customHeight="1" x14ac:dyDescent="0.3">
      <c r="B10" s="66" t="s">
        <v>55</v>
      </c>
      <c r="C10" s="66">
        <v>44910</v>
      </c>
      <c r="D10" s="66">
        <v>148538</v>
      </c>
      <c r="E10" s="66">
        <v>73566</v>
      </c>
      <c r="F10" s="66">
        <v>37835</v>
      </c>
      <c r="G10" s="66">
        <f t="shared" si="0"/>
        <v>304849</v>
      </c>
      <c r="H10" s="66" t="s">
        <v>67</v>
      </c>
      <c r="I10" s="65"/>
    </row>
    <row r="11" spans="2:9" ht="39.9" customHeight="1" x14ac:dyDescent="0.3">
      <c r="B11" s="59" t="s">
        <v>56</v>
      </c>
      <c r="C11" s="59">
        <v>51721</v>
      </c>
      <c r="D11" s="59">
        <v>238156</v>
      </c>
      <c r="E11" s="59">
        <v>75627</v>
      </c>
      <c r="F11" s="59">
        <v>38749</v>
      </c>
      <c r="G11" s="59">
        <f t="shared" si="0"/>
        <v>404253</v>
      </c>
      <c r="H11" s="59" t="s">
        <v>68</v>
      </c>
      <c r="I11" s="65"/>
    </row>
    <row r="12" spans="2:9" ht="39.9" customHeight="1" x14ac:dyDescent="0.3">
      <c r="B12" s="66" t="s">
        <v>57</v>
      </c>
      <c r="C12" s="66">
        <v>57661</v>
      </c>
      <c r="D12" s="66">
        <v>222032</v>
      </c>
      <c r="E12" s="66">
        <v>74012</v>
      </c>
      <c r="F12" s="66">
        <v>46134</v>
      </c>
      <c r="G12" s="66">
        <f t="shared" si="0"/>
        <v>399839</v>
      </c>
      <c r="H12" s="66" t="s">
        <v>69</v>
      </c>
      <c r="I12" s="65"/>
    </row>
    <row r="13" spans="2:9" ht="39.9" customHeight="1" x14ac:dyDescent="0.3">
      <c r="B13" s="59" t="s">
        <v>58</v>
      </c>
      <c r="C13" s="59">
        <v>53095</v>
      </c>
      <c r="D13" s="59">
        <v>224404</v>
      </c>
      <c r="E13" s="59">
        <v>86429</v>
      </c>
      <c r="F13" s="59">
        <v>39773</v>
      </c>
      <c r="G13" s="59">
        <f t="shared" si="0"/>
        <v>403701</v>
      </c>
      <c r="H13" s="59" t="s">
        <v>70</v>
      </c>
      <c r="I13" s="65"/>
    </row>
    <row r="14" spans="2:9" ht="39.9" customHeight="1" x14ac:dyDescent="0.3">
      <c r="B14" s="66" t="s">
        <v>59</v>
      </c>
      <c r="C14" s="66">
        <v>6143</v>
      </c>
      <c r="D14" s="66">
        <v>21552</v>
      </c>
      <c r="E14" s="66">
        <v>10662</v>
      </c>
      <c r="F14" s="66">
        <v>935</v>
      </c>
      <c r="G14" s="66">
        <f t="shared" si="0"/>
        <v>39292</v>
      </c>
      <c r="H14" s="66" t="s">
        <v>71</v>
      </c>
      <c r="I14" s="65"/>
    </row>
    <row r="15" spans="2:9" ht="39.9" customHeight="1" x14ac:dyDescent="0.3">
      <c r="B15" s="59" t="s">
        <v>60</v>
      </c>
      <c r="C15" s="59">
        <v>0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 t="s">
        <v>72</v>
      </c>
      <c r="I15" s="65"/>
    </row>
    <row r="16" spans="2:9" ht="39.9" customHeight="1" x14ac:dyDescent="0.3">
      <c r="B16" s="66" t="s">
        <v>61</v>
      </c>
      <c r="C16" s="66">
        <v>0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 t="s">
        <v>73</v>
      </c>
      <c r="I16" s="65"/>
    </row>
    <row r="17" spans="2:9" ht="39.9" customHeight="1" x14ac:dyDescent="0.3">
      <c r="B17" s="59" t="s">
        <v>62</v>
      </c>
      <c r="C17" s="59">
        <v>0</v>
      </c>
      <c r="D17" s="59">
        <v>0</v>
      </c>
      <c r="E17" s="59">
        <v>0</v>
      </c>
      <c r="F17" s="59">
        <v>0</v>
      </c>
      <c r="G17" s="59">
        <f t="shared" si="0"/>
        <v>0</v>
      </c>
      <c r="H17" s="59" t="s">
        <v>74</v>
      </c>
      <c r="I17" s="65"/>
    </row>
    <row r="18" spans="2:9" ht="39.9" customHeight="1" x14ac:dyDescent="0.3">
      <c r="B18" s="66" t="s">
        <v>63</v>
      </c>
      <c r="C18" s="66">
        <v>0</v>
      </c>
      <c r="D18" s="66">
        <v>0</v>
      </c>
      <c r="E18" s="66">
        <v>0</v>
      </c>
      <c r="F18" s="66">
        <v>0</v>
      </c>
      <c r="G18" s="66">
        <f t="shared" si="0"/>
        <v>0</v>
      </c>
      <c r="H18" s="66" t="s">
        <v>76</v>
      </c>
      <c r="I18" s="65"/>
    </row>
    <row r="19" spans="2:9" ht="38.25" customHeight="1" x14ac:dyDescent="0.3">
      <c r="B19" s="58" t="s">
        <v>35</v>
      </c>
      <c r="C19" s="58">
        <f>SUM(C8:C18)</f>
        <v>265092</v>
      </c>
      <c r="D19" s="58">
        <f t="shared" ref="D19:G19" si="1">SUM(D8:D18)</f>
        <v>977549</v>
      </c>
      <c r="E19" s="58">
        <f t="shared" si="1"/>
        <v>395063</v>
      </c>
      <c r="F19" s="58">
        <f t="shared" si="1"/>
        <v>185963</v>
      </c>
      <c r="G19" s="58">
        <f t="shared" si="1"/>
        <v>1823667</v>
      </c>
      <c r="H19" s="58" t="s">
        <v>7</v>
      </c>
      <c r="I19" s="65"/>
    </row>
    <row r="20" spans="2:9" ht="25.2" x14ac:dyDescent="0.3">
      <c r="B20" s="216" t="s">
        <v>364</v>
      </c>
      <c r="C20" s="216"/>
      <c r="D20" s="216"/>
      <c r="F20" s="217" t="s">
        <v>363</v>
      </c>
      <c r="G20" s="217"/>
      <c r="H20" s="217"/>
      <c r="I20" s="65"/>
    </row>
  </sheetData>
  <protectedRanges>
    <protectedRange sqref="G5" name="نطاق1_2_1_1"/>
    <protectedRange sqref="B5:B19" name="نطاق1_1_1"/>
    <protectedRange sqref="H5:H19" name="نطاق1_2"/>
    <protectedRange sqref="D5:F5" name="نطاق1_2_1"/>
    <protectedRange sqref="B3:H3" name="نطاق1_1"/>
    <protectedRange sqref="B4:H4" name="نطاق1_4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2:I20"/>
  <sheetViews>
    <sheetView showGridLines="0" rightToLeft="1" view="pageBreakPreview" zoomScale="55" zoomScaleNormal="55" zoomScaleSheetLayoutView="55" workbookViewId="0">
      <selection activeCell="C9" sqref="C9"/>
    </sheetView>
  </sheetViews>
  <sheetFormatPr defaultColWidth="9.109375" defaultRowHeight="14.4" x14ac:dyDescent="0.3"/>
  <cols>
    <col min="1" max="1" width="9.109375" style="57"/>
    <col min="2" max="2" width="39.5546875" style="57" customWidth="1"/>
    <col min="3" max="6" width="42.33203125" style="57" customWidth="1"/>
    <col min="7" max="7" width="25.88671875" style="57" customWidth="1"/>
    <col min="8" max="8" width="39.5546875" style="57" customWidth="1"/>
    <col min="9" max="9" width="4.44140625" style="57" customWidth="1"/>
    <col min="10" max="16384" width="9.109375" style="57"/>
  </cols>
  <sheetData>
    <row r="2" spans="2:9" ht="30" x14ac:dyDescent="0.3">
      <c r="B2" s="61" t="s">
        <v>279</v>
      </c>
      <c r="C2" s="69"/>
      <c r="D2" s="69"/>
      <c r="E2" s="69"/>
      <c r="F2" s="69"/>
      <c r="G2" s="69"/>
      <c r="H2" s="64" t="s">
        <v>273</v>
      </c>
      <c r="I2" s="68"/>
    </row>
    <row r="3" spans="2:9" ht="33.6" x14ac:dyDescent="0.3">
      <c r="B3" s="218" t="s">
        <v>307</v>
      </c>
      <c r="C3" s="218"/>
      <c r="D3" s="218"/>
      <c r="E3" s="218"/>
      <c r="F3" s="218"/>
      <c r="G3" s="218"/>
      <c r="H3" s="218"/>
      <c r="I3" s="67"/>
    </row>
    <row r="4" spans="2:9" ht="30" x14ac:dyDescent="0.3">
      <c r="B4" s="219" t="s">
        <v>308</v>
      </c>
      <c r="C4" s="219"/>
      <c r="D4" s="219"/>
      <c r="E4" s="219"/>
      <c r="F4" s="219"/>
      <c r="G4" s="219"/>
      <c r="H4" s="219"/>
      <c r="I4" s="65"/>
    </row>
    <row r="5" spans="2:9" ht="40.5" customHeight="1" x14ac:dyDescent="0.3">
      <c r="B5" s="220" t="s">
        <v>84</v>
      </c>
      <c r="C5" s="223" t="s">
        <v>285</v>
      </c>
      <c r="D5" s="224"/>
      <c r="E5" s="224" t="s">
        <v>286</v>
      </c>
      <c r="F5" s="224"/>
      <c r="G5" s="93"/>
      <c r="H5" s="220" t="s">
        <v>85</v>
      </c>
      <c r="I5" s="65"/>
    </row>
    <row r="6" spans="2:9" ht="40.5" customHeight="1" x14ac:dyDescent="0.3">
      <c r="B6" s="221" t="s">
        <v>5</v>
      </c>
      <c r="C6" s="58" t="s">
        <v>281</v>
      </c>
      <c r="D6" s="58" t="s">
        <v>128</v>
      </c>
      <c r="E6" s="58" t="s">
        <v>129</v>
      </c>
      <c r="F6" s="78" t="s">
        <v>198</v>
      </c>
      <c r="G6" s="58" t="s">
        <v>2</v>
      </c>
      <c r="H6" s="221"/>
      <c r="I6" s="65"/>
    </row>
    <row r="7" spans="2:9" ht="40.5" customHeight="1" x14ac:dyDescent="0.3">
      <c r="B7" s="222"/>
      <c r="C7" s="78" t="s">
        <v>280</v>
      </c>
      <c r="D7" s="58" t="s">
        <v>189</v>
      </c>
      <c r="E7" s="58" t="s">
        <v>190</v>
      </c>
      <c r="F7" s="79" t="s">
        <v>199</v>
      </c>
      <c r="G7" s="58" t="s">
        <v>7</v>
      </c>
      <c r="H7" s="222" t="s">
        <v>6</v>
      </c>
      <c r="I7" s="65"/>
    </row>
    <row r="8" spans="2:9" ht="39.9" customHeight="1" x14ac:dyDescent="0.3">
      <c r="B8" s="60" t="s">
        <v>53</v>
      </c>
      <c r="C8" s="60">
        <v>16515</v>
      </c>
      <c r="D8" s="60">
        <v>39856</v>
      </c>
      <c r="E8" s="60">
        <v>9716</v>
      </c>
      <c r="F8" s="60">
        <v>3202</v>
      </c>
      <c r="G8" s="60">
        <f>SUM(C8:F8)</f>
        <v>69289</v>
      </c>
      <c r="H8" s="60" t="s">
        <v>65</v>
      </c>
      <c r="I8" s="65"/>
    </row>
    <row r="9" spans="2:9" ht="39.9" customHeight="1" x14ac:dyDescent="0.3">
      <c r="B9" s="59" t="s">
        <v>54</v>
      </c>
      <c r="C9" s="59">
        <v>43929</v>
      </c>
      <c r="D9" s="59">
        <v>106051</v>
      </c>
      <c r="E9" s="59">
        <v>79075</v>
      </c>
      <c r="F9" s="59">
        <v>23365</v>
      </c>
      <c r="G9" s="59">
        <f t="shared" ref="G9:G18" si="0">SUM(C9:F9)</f>
        <v>252420</v>
      </c>
      <c r="H9" s="59" t="s">
        <v>66</v>
      </c>
      <c r="I9" s="65"/>
    </row>
    <row r="10" spans="2:9" ht="39.9" customHeight="1" x14ac:dyDescent="0.3">
      <c r="B10" s="66" t="s">
        <v>55</v>
      </c>
      <c r="C10" s="66">
        <v>48786</v>
      </c>
      <c r="D10" s="66">
        <v>166813</v>
      </c>
      <c r="E10" s="66">
        <v>87341</v>
      </c>
      <c r="F10" s="66">
        <v>32066</v>
      </c>
      <c r="G10" s="66">
        <f t="shared" si="0"/>
        <v>335006</v>
      </c>
      <c r="H10" s="66" t="s">
        <v>67</v>
      </c>
      <c r="I10" s="65"/>
    </row>
    <row r="11" spans="2:9" ht="39.9" customHeight="1" x14ac:dyDescent="0.3">
      <c r="B11" s="59" t="s">
        <v>56</v>
      </c>
      <c r="C11" s="59">
        <v>52367</v>
      </c>
      <c r="D11" s="59">
        <v>270401</v>
      </c>
      <c r="E11" s="59">
        <v>85028</v>
      </c>
      <c r="F11" s="59">
        <v>31520</v>
      </c>
      <c r="G11" s="59">
        <f t="shared" si="0"/>
        <v>439316</v>
      </c>
      <c r="H11" s="59" t="s">
        <v>68</v>
      </c>
      <c r="I11" s="65"/>
    </row>
    <row r="12" spans="2:9" ht="39.9" customHeight="1" x14ac:dyDescent="0.3">
      <c r="B12" s="66" t="s">
        <v>57</v>
      </c>
      <c r="C12" s="66">
        <v>57428</v>
      </c>
      <c r="D12" s="66">
        <v>250414</v>
      </c>
      <c r="E12" s="66">
        <v>83117</v>
      </c>
      <c r="F12" s="66">
        <v>36251</v>
      </c>
      <c r="G12" s="66">
        <f t="shared" si="0"/>
        <v>427210</v>
      </c>
      <c r="H12" s="66" t="s">
        <v>69</v>
      </c>
      <c r="I12" s="65"/>
    </row>
    <row r="13" spans="2:9" ht="39.9" customHeight="1" x14ac:dyDescent="0.3">
      <c r="B13" s="59" t="s">
        <v>58</v>
      </c>
      <c r="C13" s="59">
        <v>54407</v>
      </c>
      <c r="D13" s="59">
        <v>261911</v>
      </c>
      <c r="E13" s="59">
        <v>103068</v>
      </c>
      <c r="F13" s="59">
        <v>37380</v>
      </c>
      <c r="G13" s="59">
        <f t="shared" si="0"/>
        <v>456766</v>
      </c>
      <c r="H13" s="59" t="s">
        <v>70</v>
      </c>
      <c r="I13" s="65"/>
    </row>
    <row r="14" spans="2:9" ht="39.9" customHeight="1" x14ac:dyDescent="0.3">
      <c r="B14" s="66" t="s">
        <v>59</v>
      </c>
      <c r="C14" s="66">
        <v>5608</v>
      </c>
      <c r="D14" s="66">
        <v>25404</v>
      </c>
      <c r="E14" s="66">
        <v>12546</v>
      </c>
      <c r="F14" s="66">
        <v>793</v>
      </c>
      <c r="G14" s="66">
        <f t="shared" si="0"/>
        <v>44351</v>
      </c>
      <c r="H14" s="66" t="s">
        <v>71</v>
      </c>
      <c r="I14" s="65"/>
    </row>
    <row r="15" spans="2:9" ht="39.9" customHeight="1" x14ac:dyDescent="0.3">
      <c r="B15" s="59" t="s">
        <v>60</v>
      </c>
      <c r="C15" s="59">
        <v>0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 t="s">
        <v>72</v>
      </c>
      <c r="I15" s="65"/>
    </row>
    <row r="16" spans="2:9" ht="39.9" customHeight="1" x14ac:dyDescent="0.3">
      <c r="B16" s="66" t="s">
        <v>61</v>
      </c>
      <c r="C16" s="66">
        <v>0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 t="s">
        <v>73</v>
      </c>
      <c r="I16" s="65"/>
    </row>
    <row r="17" spans="2:9" ht="39.9" customHeight="1" x14ac:dyDescent="0.3">
      <c r="B17" s="59" t="s">
        <v>62</v>
      </c>
      <c r="C17" s="59">
        <v>0</v>
      </c>
      <c r="D17" s="59">
        <v>0</v>
      </c>
      <c r="E17" s="59">
        <v>0</v>
      </c>
      <c r="F17" s="59">
        <v>0</v>
      </c>
      <c r="G17" s="59">
        <f t="shared" si="0"/>
        <v>0</v>
      </c>
      <c r="H17" s="59" t="s">
        <v>74</v>
      </c>
      <c r="I17" s="65"/>
    </row>
    <row r="18" spans="2:9" ht="39.9" customHeight="1" x14ac:dyDescent="0.3">
      <c r="B18" s="66" t="s">
        <v>63</v>
      </c>
      <c r="C18" s="66">
        <v>0</v>
      </c>
      <c r="D18" s="66">
        <v>0</v>
      </c>
      <c r="E18" s="66">
        <v>0</v>
      </c>
      <c r="F18" s="66">
        <v>0</v>
      </c>
      <c r="G18" s="66">
        <f t="shared" si="0"/>
        <v>0</v>
      </c>
      <c r="H18" s="66" t="s">
        <v>76</v>
      </c>
      <c r="I18" s="65"/>
    </row>
    <row r="19" spans="2:9" ht="38.25" customHeight="1" x14ac:dyDescent="0.3">
      <c r="B19" s="58" t="s">
        <v>35</v>
      </c>
      <c r="C19" s="58">
        <f>SUM(C8:C18)</f>
        <v>279040</v>
      </c>
      <c r="D19" s="58">
        <f t="shared" ref="D19:G19" si="1">SUM(D8:D18)</f>
        <v>1120850</v>
      </c>
      <c r="E19" s="58">
        <f t="shared" si="1"/>
        <v>459891</v>
      </c>
      <c r="F19" s="58">
        <f t="shared" si="1"/>
        <v>164577</v>
      </c>
      <c r="G19" s="58">
        <f t="shared" si="1"/>
        <v>2024358</v>
      </c>
      <c r="H19" s="58" t="s">
        <v>7</v>
      </c>
      <c r="I19" s="65"/>
    </row>
    <row r="20" spans="2:9" ht="25.2" x14ac:dyDescent="0.3">
      <c r="B20" s="216" t="s">
        <v>364</v>
      </c>
      <c r="C20" s="216"/>
      <c r="D20" s="216"/>
      <c r="F20" s="217" t="s">
        <v>363</v>
      </c>
      <c r="G20" s="217"/>
      <c r="H20" s="217"/>
      <c r="I20" s="65"/>
    </row>
  </sheetData>
  <protectedRanges>
    <protectedRange sqref="G5" name="نطاق1_2_1"/>
    <protectedRange sqref="B5:B19" name="نطاق1_1"/>
    <protectedRange sqref="H5:H19" name="نطاق1"/>
    <protectedRange sqref="D5:F5" name="نطاق1_2_1_1"/>
    <protectedRange sqref="B3:H3" name="نطاق1_1_2"/>
    <protectedRange sqref="B4:H4" name="نطاق1_4_1"/>
  </protectedRanges>
  <mergeCells count="8">
    <mergeCell ref="B20:D20"/>
    <mergeCell ref="F20:H20"/>
    <mergeCell ref="B3:H3"/>
    <mergeCell ref="B4:H4"/>
    <mergeCell ref="B5:B7"/>
    <mergeCell ref="H5:H7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2:O27"/>
  <sheetViews>
    <sheetView showGridLines="0" rightToLeft="1" view="pageBreakPreview" topLeftCell="A8" zoomScale="40" zoomScaleNormal="55" zoomScaleSheetLayoutView="40" workbookViewId="0">
      <selection activeCell="N27" sqref="N27:O27"/>
    </sheetView>
  </sheetViews>
  <sheetFormatPr defaultColWidth="9.109375" defaultRowHeight="14.4" x14ac:dyDescent="0.3"/>
  <cols>
    <col min="1" max="1" width="9.109375" style="57"/>
    <col min="2" max="2" width="58.5546875" style="57" customWidth="1"/>
    <col min="3" max="14" width="25.88671875" style="57" customWidth="1"/>
    <col min="15" max="15" width="60.44140625" style="57" bestFit="1" customWidth="1"/>
    <col min="16" max="16384" width="9.109375" style="57"/>
  </cols>
  <sheetData>
    <row r="2" spans="2:15" ht="30" x14ac:dyDescent="0.3">
      <c r="B2" s="61" t="s">
        <v>328</v>
      </c>
      <c r="C2" s="69"/>
      <c r="D2" s="69"/>
      <c r="E2" s="69"/>
      <c r="F2" s="69"/>
      <c r="G2" s="69"/>
      <c r="I2" s="68"/>
      <c r="O2" s="64" t="s">
        <v>329</v>
      </c>
    </row>
    <row r="3" spans="2:15" ht="42.75" customHeight="1" x14ac:dyDescent="0.3">
      <c r="B3" s="218" t="s">
        <v>309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2:15" ht="30" x14ac:dyDescent="0.3">
      <c r="B4" s="225" t="s">
        <v>310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2:15" ht="51.75" customHeight="1" x14ac:dyDescent="0.3">
      <c r="B5" s="226" t="s">
        <v>131</v>
      </c>
      <c r="C5" s="146" t="s">
        <v>52</v>
      </c>
      <c r="D5" s="148"/>
      <c r="E5" s="148"/>
      <c r="F5" s="148"/>
      <c r="G5" s="148"/>
      <c r="H5" s="148"/>
      <c r="I5" s="148"/>
      <c r="J5" s="148"/>
      <c r="K5" s="148"/>
      <c r="L5" s="148"/>
      <c r="M5" s="148" t="s">
        <v>284</v>
      </c>
      <c r="N5" s="149"/>
      <c r="O5" s="226" t="s">
        <v>130</v>
      </c>
    </row>
    <row r="6" spans="2:15" ht="39.9" customHeight="1" x14ac:dyDescent="0.3">
      <c r="B6" s="226"/>
      <c r="C6" s="147" t="s">
        <v>53</v>
      </c>
      <c r="D6" s="147" t="s">
        <v>54</v>
      </c>
      <c r="E6" s="147" t="s">
        <v>55</v>
      </c>
      <c r="F6" s="147" t="s">
        <v>56</v>
      </c>
      <c r="G6" s="147" t="s">
        <v>57</v>
      </c>
      <c r="H6" s="147" t="s">
        <v>58</v>
      </c>
      <c r="I6" s="147" t="s">
        <v>59</v>
      </c>
      <c r="J6" s="147" t="s">
        <v>60</v>
      </c>
      <c r="K6" s="147" t="s">
        <v>61</v>
      </c>
      <c r="L6" s="147" t="s">
        <v>62</v>
      </c>
      <c r="M6" s="147" t="s">
        <v>63</v>
      </c>
      <c r="N6" s="147" t="s">
        <v>35</v>
      </c>
      <c r="O6" s="226"/>
    </row>
    <row r="7" spans="2:15" ht="39.9" customHeight="1" x14ac:dyDescent="0.3">
      <c r="B7" s="227"/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  <c r="J7" s="147" t="s">
        <v>72</v>
      </c>
      <c r="K7" s="147" t="s">
        <v>73</v>
      </c>
      <c r="L7" s="147" t="s">
        <v>74</v>
      </c>
      <c r="M7" s="147" t="s">
        <v>76</v>
      </c>
      <c r="N7" s="147" t="s">
        <v>7</v>
      </c>
      <c r="O7" s="227"/>
    </row>
    <row r="8" spans="2:15" ht="54.75" customHeight="1" x14ac:dyDescent="0.3">
      <c r="B8" s="142" t="s">
        <v>132</v>
      </c>
      <c r="C8" s="142">
        <v>92536</v>
      </c>
      <c r="D8" s="142">
        <v>333993</v>
      </c>
      <c r="E8" s="142">
        <v>418605</v>
      </c>
      <c r="F8" s="142">
        <v>525927</v>
      </c>
      <c r="G8" s="142">
        <v>482261</v>
      </c>
      <c r="H8" s="142">
        <v>493366</v>
      </c>
      <c r="I8" s="142">
        <v>48710</v>
      </c>
      <c r="J8" s="142">
        <v>0</v>
      </c>
      <c r="K8" s="142">
        <v>0</v>
      </c>
      <c r="L8" s="142">
        <v>0</v>
      </c>
      <c r="M8" s="142">
        <v>0</v>
      </c>
      <c r="N8" s="142">
        <f>SUM(C8:M8)</f>
        <v>2395398</v>
      </c>
      <c r="O8" s="142" t="s">
        <v>418</v>
      </c>
    </row>
    <row r="9" spans="2:15" ht="54.75" customHeight="1" x14ac:dyDescent="0.3">
      <c r="B9" s="143" t="s">
        <v>338</v>
      </c>
      <c r="C9" s="143">
        <v>27815</v>
      </c>
      <c r="D9" s="143">
        <v>103536</v>
      </c>
      <c r="E9" s="143">
        <v>186393</v>
      </c>
      <c r="F9" s="143">
        <v>249999</v>
      </c>
      <c r="G9" s="143">
        <v>237578</v>
      </c>
      <c r="H9" s="143">
        <v>282400</v>
      </c>
      <c r="I9" s="143">
        <v>25203</v>
      </c>
      <c r="J9" s="143">
        <v>0</v>
      </c>
      <c r="K9" s="143">
        <v>0</v>
      </c>
      <c r="L9" s="143">
        <v>0</v>
      </c>
      <c r="M9" s="143">
        <v>0</v>
      </c>
      <c r="N9" s="143">
        <f t="shared" ref="N9:N25" si="0">SUM(C9:M9)</f>
        <v>1112924</v>
      </c>
      <c r="O9" s="143" t="s">
        <v>419</v>
      </c>
    </row>
    <row r="10" spans="2:15" ht="54.75" customHeight="1" x14ac:dyDescent="0.3">
      <c r="B10" s="142" t="s">
        <v>133</v>
      </c>
      <c r="C10" s="142">
        <v>2072</v>
      </c>
      <c r="D10" s="142">
        <v>5166</v>
      </c>
      <c r="E10" s="142">
        <v>8518</v>
      </c>
      <c r="F10" s="142">
        <v>10734</v>
      </c>
      <c r="G10" s="142">
        <v>29651</v>
      </c>
      <c r="H10" s="142">
        <v>23440</v>
      </c>
      <c r="I10" s="142">
        <v>2175</v>
      </c>
      <c r="J10" s="142">
        <v>0</v>
      </c>
      <c r="K10" s="142">
        <v>0</v>
      </c>
      <c r="L10" s="142">
        <v>0</v>
      </c>
      <c r="M10" s="142">
        <v>0</v>
      </c>
      <c r="N10" s="142">
        <f t="shared" si="0"/>
        <v>81756</v>
      </c>
      <c r="O10" s="142" t="s">
        <v>420</v>
      </c>
    </row>
    <row r="11" spans="2:15" ht="54.75" customHeight="1" x14ac:dyDescent="0.3">
      <c r="B11" s="143" t="s">
        <v>134</v>
      </c>
      <c r="C11" s="143">
        <v>1105</v>
      </c>
      <c r="D11" s="143">
        <v>4391</v>
      </c>
      <c r="E11" s="143">
        <v>6947</v>
      </c>
      <c r="F11" s="143">
        <v>13589</v>
      </c>
      <c r="G11" s="143">
        <v>6846</v>
      </c>
      <c r="H11" s="143">
        <v>6419</v>
      </c>
      <c r="I11" s="143">
        <v>1172</v>
      </c>
      <c r="J11" s="143">
        <v>0</v>
      </c>
      <c r="K11" s="143">
        <v>0</v>
      </c>
      <c r="L11" s="143">
        <v>0</v>
      </c>
      <c r="M11" s="143">
        <v>0</v>
      </c>
      <c r="N11" s="143">
        <f t="shared" si="0"/>
        <v>40469</v>
      </c>
      <c r="O11" s="143" t="s">
        <v>432</v>
      </c>
    </row>
    <row r="12" spans="2:15" ht="54.75" customHeight="1" x14ac:dyDescent="0.3">
      <c r="B12" s="142" t="s">
        <v>137</v>
      </c>
      <c r="C12" s="142">
        <v>872</v>
      </c>
      <c r="D12" s="142">
        <v>8284</v>
      </c>
      <c r="E12" s="142">
        <v>2069</v>
      </c>
      <c r="F12" s="142">
        <v>4697</v>
      </c>
      <c r="G12" s="142">
        <v>2070</v>
      </c>
      <c r="H12" s="142">
        <v>2739</v>
      </c>
      <c r="I12" s="142">
        <v>427</v>
      </c>
      <c r="J12" s="142">
        <v>0</v>
      </c>
      <c r="K12" s="142">
        <v>0</v>
      </c>
      <c r="L12" s="142">
        <v>0</v>
      </c>
      <c r="M12" s="142">
        <v>0</v>
      </c>
      <c r="N12" s="142">
        <f t="shared" si="0"/>
        <v>21158</v>
      </c>
      <c r="O12" s="142" t="s">
        <v>421</v>
      </c>
    </row>
    <row r="13" spans="2:15" ht="54.75" customHeight="1" x14ac:dyDescent="0.3">
      <c r="B13" s="143" t="s">
        <v>136</v>
      </c>
      <c r="C13" s="143">
        <v>531</v>
      </c>
      <c r="D13" s="143">
        <v>1657</v>
      </c>
      <c r="E13" s="143">
        <v>3053</v>
      </c>
      <c r="F13" s="143">
        <v>4468</v>
      </c>
      <c r="G13" s="143">
        <v>14184</v>
      </c>
      <c r="H13" s="143">
        <v>13518</v>
      </c>
      <c r="I13" s="143">
        <v>1691</v>
      </c>
      <c r="J13" s="143">
        <v>0</v>
      </c>
      <c r="K13" s="143">
        <v>0</v>
      </c>
      <c r="L13" s="143">
        <v>0</v>
      </c>
      <c r="M13" s="143">
        <v>0</v>
      </c>
      <c r="N13" s="143">
        <f t="shared" si="0"/>
        <v>39102</v>
      </c>
      <c r="O13" s="143" t="s">
        <v>422</v>
      </c>
    </row>
    <row r="14" spans="2:15" ht="54.75" customHeight="1" x14ac:dyDescent="0.3">
      <c r="B14" s="142" t="s">
        <v>135</v>
      </c>
      <c r="C14" s="142">
        <v>471</v>
      </c>
      <c r="D14" s="142">
        <v>1631</v>
      </c>
      <c r="E14" s="142">
        <v>2911</v>
      </c>
      <c r="F14" s="142">
        <v>4457</v>
      </c>
      <c r="G14" s="142">
        <v>10758</v>
      </c>
      <c r="H14" s="142">
        <v>5920</v>
      </c>
      <c r="I14" s="142">
        <v>1055</v>
      </c>
      <c r="J14" s="142">
        <v>0</v>
      </c>
      <c r="K14" s="142">
        <v>0</v>
      </c>
      <c r="L14" s="142">
        <v>0</v>
      </c>
      <c r="M14" s="142">
        <v>0</v>
      </c>
      <c r="N14" s="142">
        <f t="shared" si="0"/>
        <v>27203</v>
      </c>
      <c r="O14" s="142" t="s">
        <v>423</v>
      </c>
    </row>
    <row r="15" spans="2:15" ht="54.75" customHeight="1" x14ac:dyDescent="0.3">
      <c r="B15" s="143" t="s">
        <v>434</v>
      </c>
      <c r="C15" s="143">
        <v>305</v>
      </c>
      <c r="D15" s="143">
        <v>1063</v>
      </c>
      <c r="E15" s="143">
        <v>178</v>
      </c>
      <c r="F15" s="143">
        <v>13513</v>
      </c>
      <c r="G15" s="143">
        <v>13589</v>
      </c>
      <c r="H15" s="143">
        <v>10243</v>
      </c>
      <c r="I15" s="143">
        <v>1208</v>
      </c>
      <c r="J15" s="143">
        <v>0</v>
      </c>
      <c r="K15" s="143">
        <v>0</v>
      </c>
      <c r="L15" s="143">
        <v>0</v>
      </c>
      <c r="M15" s="143">
        <v>0</v>
      </c>
      <c r="N15" s="143">
        <f t="shared" si="0"/>
        <v>40099</v>
      </c>
      <c r="O15" s="143" t="s">
        <v>433</v>
      </c>
    </row>
    <row r="16" spans="2:15" ht="54.75" customHeight="1" x14ac:dyDescent="0.3">
      <c r="B16" s="142" t="s">
        <v>200</v>
      </c>
      <c r="C16" s="142">
        <v>203</v>
      </c>
      <c r="D16" s="142">
        <v>3523</v>
      </c>
      <c r="E16" s="142">
        <v>7434</v>
      </c>
      <c r="F16" s="142">
        <v>11427</v>
      </c>
      <c r="G16" s="142">
        <v>14682</v>
      </c>
      <c r="H16" s="142">
        <v>11598</v>
      </c>
      <c r="I16" s="142">
        <v>1039</v>
      </c>
      <c r="J16" s="142">
        <v>0</v>
      </c>
      <c r="K16" s="142">
        <v>0</v>
      </c>
      <c r="L16" s="142">
        <v>0</v>
      </c>
      <c r="M16" s="142">
        <v>0</v>
      </c>
      <c r="N16" s="142">
        <f t="shared" si="0"/>
        <v>49906</v>
      </c>
      <c r="O16" s="142" t="s">
        <v>424</v>
      </c>
    </row>
    <row r="17" spans="2:15" ht="54.75" customHeight="1" x14ac:dyDescent="0.3">
      <c r="B17" s="143" t="s">
        <v>141</v>
      </c>
      <c r="C17" s="143">
        <v>104</v>
      </c>
      <c r="D17" s="143">
        <v>3556</v>
      </c>
      <c r="E17" s="143">
        <v>3231</v>
      </c>
      <c r="F17" s="143">
        <v>1936</v>
      </c>
      <c r="G17" s="143">
        <v>903</v>
      </c>
      <c r="H17" s="143">
        <v>723</v>
      </c>
      <c r="I17" s="143">
        <v>111</v>
      </c>
      <c r="J17" s="143">
        <v>0</v>
      </c>
      <c r="K17" s="143">
        <v>0</v>
      </c>
      <c r="L17" s="143">
        <v>0</v>
      </c>
      <c r="M17" s="143">
        <v>0</v>
      </c>
      <c r="N17" s="143">
        <f t="shared" si="0"/>
        <v>10564</v>
      </c>
      <c r="O17" s="143" t="s">
        <v>425</v>
      </c>
    </row>
    <row r="18" spans="2:15" ht="54.75" customHeight="1" x14ac:dyDescent="0.3">
      <c r="B18" s="142" t="s">
        <v>142</v>
      </c>
      <c r="C18" s="142">
        <v>103</v>
      </c>
      <c r="D18" s="142">
        <v>2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f t="shared" si="0"/>
        <v>105</v>
      </c>
      <c r="O18" s="142" t="s">
        <v>435</v>
      </c>
    </row>
    <row r="19" spans="2:15" ht="54.75" customHeight="1" x14ac:dyDescent="0.3">
      <c r="B19" s="143" t="s">
        <v>138</v>
      </c>
      <c r="C19" s="143">
        <v>0</v>
      </c>
      <c r="D19" s="143">
        <v>2</v>
      </c>
      <c r="E19" s="143">
        <v>7</v>
      </c>
      <c r="F19" s="143">
        <v>1243</v>
      </c>
      <c r="G19" s="143">
        <v>11840</v>
      </c>
      <c r="H19" s="143">
        <v>8729</v>
      </c>
      <c r="I19" s="143">
        <v>800</v>
      </c>
      <c r="J19" s="143">
        <v>0</v>
      </c>
      <c r="K19" s="143">
        <v>0</v>
      </c>
      <c r="L19" s="143">
        <v>0</v>
      </c>
      <c r="M19" s="143">
        <v>0</v>
      </c>
      <c r="N19" s="143">
        <f t="shared" si="0"/>
        <v>22621</v>
      </c>
      <c r="O19" s="143" t="s">
        <v>436</v>
      </c>
    </row>
    <row r="20" spans="2:15" ht="54.75" customHeight="1" x14ac:dyDescent="0.3">
      <c r="B20" s="142" t="s">
        <v>339</v>
      </c>
      <c r="C20" s="142">
        <v>0</v>
      </c>
      <c r="D20" s="142">
        <v>1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f t="shared" si="0"/>
        <v>1</v>
      </c>
      <c r="O20" s="142" t="s">
        <v>426</v>
      </c>
    </row>
    <row r="21" spans="2:15" ht="54.75" customHeight="1" x14ac:dyDescent="0.3">
      <c r="B21" s="143" t="s">
        <v>340</v>
      </c>
      <c r="C21" s="143">
        <v>0</v>
      </c>
      <c r="D21" s="143">
        <v>0</v>
      </c>
      <c r="E21" s="143">
        <v>1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f t="shared" si="0"/>
        <v>1</v>
      </c>
      <c r="O21" s="143" t="s">
        <v>427</v>
      </c>
    </row>
    <row r="22" spans="2:15" ht="54.75" customHeight="1" x14ac:dyDescent="0.3">
      <c r="B22" s="142" t="s">
        <v>341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f t="shared" si="0"/>
        <v>1</v>
      </c>
      <c r="O22" s="142" t="s">
        <v>428</v>
      </c>
    </row>
    <row r="23" spans="2:15" ht="54.75" customHeight="1" x14ac:dyDescent="0.3">
      <c r="B23" s="144" t="s">
        <v>139</v>
      </c>
      <c r="C23" s="144">
        <v>0</v>
      </c>
      <c r="D23" s="144">
        <v>0</v>
      </c>
      <c r="E23" s="144">
        <v>0</v>
      </c>
      <c r="F23" s="144">
        <v>0</v>
      </c>
      <c r="G23" s="144">
        <v>1455</v>
      </c>
      <c r="H23" s="144">
        <v>901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f t="shared" si="0"/>
        <v>2356</v>
      </c>
      <c r="O23" s="144" t="s">
        <v>429</v>
      </c>
    </row>
    <row r="24" spans="2:15" ht="54.75" customHeight="1" x14ac:dyDescent="0.3">
      <c r="B24" s="142" t="s">
        <v>140</v>
      </c>
      <c r="C24" s="142">
        <v>0</v>
      </c>
      <c r="D24" s="142">
        <v>519</v>
      </c>
      <c r="E24" s="142">
        <v>508</v>
      </c>
      <c r="F24" s="142">
        <v>1579</v>
      </c>
      <c r="G24" s="142">
        <v>1232</v>
      </c>
      <c r="H24" s="142">
        <v>470</v>
      </c>
      <c r="I24" s="142">
        <v>52</v>
      </c>
      <c r="J24" s="142">
        <v>0</v>
      </c>
      <c r="K24" s="142">
        <v>0</v>
      </c>
      <c r="L24" s="142">
        <v>0</v>
      </c>
      <c r="M24" s="142">
        <v>0</v>
      </c>
      <c r="N24" s="142">
        <f t="shared" si="0"/>
        <v>4360</v>
      </c>
      <c r="O24" s="142" t="s">
        <v>430</v>
      </c>
    </row>
    <row r="25" spans="2:15" ht="54.75" customHeight="1" x14ac:dyDescent="0.3">
      <c r="B25" s="144" t="s">
        <v>143</v>
      </c>
      <c r="C25" s="144">
        <v>0</v>
      </c>
      <c r="D25" s="144">
        <v>1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f t="shared" si="0"/>
        <v>1</v>
      </c>
      <c r="O25" s="144" t="s">
        <v>431</v>
      </c>
    </row>
    <row r="26" spans="2:15" ht="39.75" customHeight="1" x14ac:dyDescent="0.3">
      <c r="B26" s="141" t="s">
        <v>35</v>
      </c>
      <c r="C26" s="141">
        <f>SUM(C8:C25)</f>
        <v>126117</v>
      </c>
      <c r="D26" s="141">
        <f t="shared" ref="D26:N26" si="1">SUM(D8:D25)</f>
        <v>467325</v>
      </c>
      <c r="E26" s="141">
        <f t="shared" si="1"/>
        <v>639855</v>
      </c>
      <c r="F26" s="141">
        <f t="shared" si="1"/>
        <v>843569</v>
      </c>
      <c r="G26" s="141">
        <f t="shared" si="1"/>
        <v>827049</v>
      </c>
      <c r="H26" s="141">
        <f t="shared" si="1"/>
        <v>860467</v>
      </c>
      <c r="I26" s="141">
        <f t="shared" si="1"/>
        <v>83643</v>
      </c>
      <c r="J26" s="141">
        <f t="shared" si="1"/>
        <v>0</v>
      </c>
      <c r="K26" s="141">
        <f t="shared" si="1"/>
        <v>0</v>
      </c>
      <c r="L26" s="141">
        <f t="shared" si="1"/>
        <v>0</v>
      </c>
      <c r="M26" s="141">
        <f t="shared" si="1"/>
        <v>0</v>
      </c>
      <c r="N26" s="141">
        <f t="shared" si="1"/>
        <v>3848025</v>
      </c>
      <c r="O26" s="141" t="s">
        <v>7</v>
      </c>
    </row>
    <row r="27" spans="2:15" ht="25.2" x14ac:dyDescent="0.3">
      <c r="B27" s="216" t="s">
        <v>437</v>
      </c>
      <c r="C27" s="216"/>
      <c r="D27" s="216"/>
      <c r="E27" s="216"/>
      <c r="F27" s="145"/>
      <c r="G27" s="145"/>
      <c r="H27" s="145"/>
      <c r="I27" s="145"/>
      <c r="J27" s="145"/>
      <c r="K27" s="145"/>
      <c r="L27" s="145"/>
      <c r="M27" s="145"/>
      <c r="N27" s="217" t="s">
        <v>363</v>
      </c>
      <c r="O27" s="217"/>
    </row>
  </sheetData>
  <protectedRanges>
    <protectedRange sqref="B3:H4" name="نطاق1_2_1"/>
    <protectedRange sqref="N6:N7" name="نطاق1_5_3_1"/>
    <protectedRange sqref="O26" name="نطاق1_1_2_3_1_1"/>
    <protectedRange sqref="B26" name="نطاق1_1_1_1"/>
  </protectedRanges>
  <mergeCells count="6">
    <mergeCell ref="B27:E27"/>
    <mergeCell ref="N27:O27"/>
    <mergeCell ref="B3:O3"/>
    <mergeCell ref="B4:O4"/>
    <mergeCell ref="B5:B7"/>
    <mergeCell ref="O5:O7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rightToLeft="1" view="pageBreakPreview" zoomScale="53" zoomScaleNormal="75" zoomScaleSheetLayoutView="53" zoomScalePageLayoutView="70" workbookViewId="0">
      <selection activeCell="N5" sqref="N5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122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213</v>
      </c>
      <c r="Q2" s="23"/>
    </row>
    <row r="3" spans="1:17" s="14" customFormat="1" ht="38.25" customHeight="1" x14ac:dyDescent="0.25">
      <c r="A3" s="38"/>
      <c r="B3" s="185" t="s">
        <v>314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38.25" customHeight="1" x14ac:dyDescent="0.25">
      <c r="A4" s="39"/>
      <c r="B4" s="186" t="s">
        <v>366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232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233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56.25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155">
        <f>'4-1'!C8+'5-1'!C8</f>
        <v>50425.905549014948</v>
      </c>
      <c r="D8" s="155">
        <f>'4-1'!D8+'5-1'!D8</f>
        <v>61736.137700930864</v>
      </c>
      <c r="E8" s="155">
        <f>'4-1'!E8+'5-1'!E8</f>
        <v>55421.578260849055</v>
      </c>
      <c r="F8" s="155">
        <f>'4-1'!F8+'5-1'!F8</f>
        <v>36234.564555894758</v>
      </c>
      <c r="G8" s="155">
        <f>'4-1'!G8+'5-1'!G8</f>
        <v>56143.426404693862</v>
      </c>
      <c r="H8" s="155">
        <f>'4-1'!H8+'5-1'!H8</f>
        <v>41714.495340279449</v>
      </c>
      <c r="I8" s="155">
        <f>'4-1'!I8+'5-1'!I8</f>
        <v>18622.536909094157</v>
      </c>
      <c r="J8" s="155">
        <f>'4-1'!J8+'5-1'!J8</f>
        <v>0</v>
      </c>
      <c r="K8" s="155">
        <f>'4-1'!K8+'5-1'!K8</f>
        <v>0</v>
      </c>
      <c r="L8" s="155">
        <f>'4-1'!L8+'5-1'!L8</f>
        <v>0</v>
      </c>
      <c r="M8" s="155">
        <f>'4-1'!M8+'5-1'!M8</f>
        <v>0</v>
      </c>
      <c r="N8" s="155">
        <f>'4-1'!N8+'5-1'!N8</f>
        <v>0</v>
      </c>
      <c r="O8" s="155">
        <f>SUM(C8:N8)</f>
        <v>320298.64472075709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154">
        <f>'4-1'!C9+'5-1'!C9</f>
        <v>128741.08349155492</v>
      </c>
      <c r="D9" s="154">
        <f>'4-1'!D9+'5-1'!D9</f>
        <v>110969.00215965547</v>
      </c>
      <c r="E9" s="154">
        <f>'4-1'!E9+'5-1'!E9</f>
        <v>100710.3719417167</v>
      </c>
      <c r="F9" s="154">
        <f>'4-1'!F9+'5-1'!F9</f>
        <v>63345.794665287991</v>
      </c>
      <c r="G9" s="154">
        <f>'4-1'!G9+'5-1'!G9</f>
        <v>80063.825140618326</v>
      </c>
      <c r="H9" s="154">
        <f>'4-1'!H9+'5-1'!H9</f>
        <v>58298.020684145522</v>
      </c>
      <c r="I9" s="154">
        <f>'4-1'!I9+'5-1'!I9</f>
        <v>34494.977834126563</v>
      </c>
      <c r="J9" s="154">
        <f>'4-1'!J9+'5-1'!J9</f>
        <v>0</v>
      </c>
      <c r="K9" s="154">
        <f>'4-1'!K9+'5-1'!K9</f>
        <v>0</v>
      </c>
      <c r="L9" s="154">
        <f>'4-1'!L9+'5-1'!L9</f>
        <v>0</v>
      </c>
      <c r="M9" s="154">
        <f>'4-1'!M9+'5-1'!M9</f>
        <v>0</v>
      </c>
      <c r="N9" s="154">
        <f>'4-1'!N9+'5-1'!N9</f>
        <v>0</v>
      </c>
      <c r="O9" s="154">
        <f t="shared" ref="O9:O20" si="0">SUM(C9:N9)</f>
        <v>576623.07591710554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155">
        <f>'4-1'!C10+'5-1'!C10</f>
        <v>15426.879941434358</v>
      </c>
      <c r="D10" s="155">
        <f>'4-1'!D10+'5-1'!D10</f>
        <v>15339.105218850966</v>
      </c>
      <c r="E10" s="155">
        <f>'4-1'!E10+'5-1'!E10</f>
        <v>16171.722628854452</v>
      </c>
      <c r="F10" s="155">
        <f>'4-1'!F10+'5-1'!F10</f>
        <v>7536.3941187195742</v>
      </c>
      <c r="G10" s="155">
        <f>'4-1'!G10+'5-1'!G10</f>
        <v>12283.135733216681</v>
      </c>
      <c r="H10" s="155">
        <f>'4-1'!H10+'5-1'!H10</f>
        <v>6119.2902558559281</v>
      </c>
      <c r="I10" s="155">
        <f>'4-1'!I10+'5-1'!I10</f>
        <v>1674.1956444354914</v>
      </c>
      <c r="J10" s="155">
        <f>'4-1'!J10+'5-1'!J10</f>
        <v>0</v>
      </c>
      <c r="K10" s="155">
        <f>'4-1'!K10+'5-1'!K10</f>
        <v>0</v>
      </c>
      <c r="L10" s="155">
        <f>'4-1'!L10+'5-1'!L10</f>
        <v>0</v>
      </c>
      <c r="M10" s="155">
        <f>'4-1'!M10+'5-1'!M10</f>
        <v>0</v>
      </c>
      <c r="N10" s="155">
        <f>'4-1'!N10+'5-1'!N10</f>
        <v>0</v>
      </c>
      <c r="O10" s="155">
        <f t="shared" si="0"/>
        <v>74550.72354136745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154">
        <f>'4-1'!C11+'5-1'!C11</f>
        <v>3747.7549023890615</v>
      </c>
      <c r="D11" s="154">
        <f>'4-1'!D11+'5-1'!D11</f>
        <v>9546.4863067781189</v>
      </c>
      <c r="E11" s="154">
        <f>'4-1'!E11+'5-1'!E11</f>
        <v>7398.5125670613434</v>
      </c>
      <c r="F11" s="154">
        <f>'4-1'!F11+'5-1'!F11</f>
        <v>7072.9676863490613</v>
      </c>
      <c r="G11" s="154">
        <f>'4-1'!G11+'5-1'!G11</f>
        <v>6489.2907393971745</v>
      </c>
      <c r="H11" s="154">
        <f>'4-1'!H11+'5-1'!H11</f>
        <v>2632.6620461140719</v>
      </c>
      <c r="I11" s="154">
        <f>'4-1'!I11+'5-1'!I11</f>
        <v>799.58892887428624</v>
      </c>
      <c r="J11" s="154">
        <f>'4-1'!J11+'5-1'!J11</f>
        <v>0</v>
      </c>
      <c r="K11" s="154">
        <f>'4-1'!K11+'5-1'!K11</f>
        <v>0</v>
      </c>
      <c r="L11" s="154">
        <f>'4-1'!L11+'5-1'!L11</f>
        <v>0</v>
      </c>
      <c r="M11" s="154">
        <f>'4-1'!M11+'5-1'!M11</f>
        <v>0</v>
      </c>
      <c r="N11" s="154">
        <f>'4-1'!N11+'5-1'!N11</f>
        <v>0</v>
      </c>
      <c r="O11" s="154">
        <f t="shared" si="0"/>
        <v>37687.263176963112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155">
        <f>'4-1'!C12+'5-1'!C12</f>
        <v>23116.584940043089</v>
      </c>
      <c r="D12" s="155">
        <f>'4-1'!D12+'5-1'!D12</f>
        <v>23449.701854550403</v>
      </c>
      <c r="E12" s="155">
        <f>'4-1'!E12+'5-1'!E12</f>
        <v>26123.694007333084</v>
      </c>
      <c r="F12" s="155">
        <f>'4-1'!F12+'5-1'!F12</f>
        <v>16731.086496524942</v>
      </c>
      <c r="G12" s="155">
        <f>'4-1'!G12+'5-1'!G12</f>
        <v>36325.310870702437</v>
      </c>
      <c r="H12" s="155">
        <f>'4-1'!H12+'5-1'!H12</f>
        <v>20588.043704218137</v>
      </c>
      <c r="I12" s="155">
        <f>'4-1'!I12+'5-1'!I12</f>
        <v>8646.7237838741112</v>
      </c>
      <c r="J12" s="155">
        <f>'4-1'!J12+'5-1'!J12</f>
        <v>0</v>
      </c>
      <c r="K12" s="155">
        <f>'4-1'!K12+'5-1'!K12</f>
        <v>0</v>
      </c>
      <c r="L12" s="155">
        <f>'4-1'!L12+'5-1'!L12</f>
        <v>0</v>
      </c>
      <c r="M12" s="155">
        <f>'4-1'!M12+'5-1'!M12</f>
        <v>0</v>
      </c>
      <c r="N12" s="155">
        <f>'4-1'!N12+'5-1'!N12</f>
        <v>0</v>
      </c>
      <c r="O12" s="155">
        <f t="shared" si="0"/>
        <v>154981.1456572462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154">
        <f>'4-1'!C13+'5-1'!C13</f>
        <v>10042.064378467137</v>
      </c>
      <c r="D13" s="154">
        <f>'4-1'!D13+'5-1'!D13</f>
        <v>10059.286391592206</v>
      </c>
      <c r="E13" s="154">
        <f>'4-1'!E13+'5-1'!E13</f>
        <v>7792.1281817964718</v>
      </c>
      <c r="F13" s="154">
        <f>'4-1'!F13+'5-1'!F13</f>
        <v>11568.809646091737</v>
      </c>
      <c r="G13" s="154">
        <f>'4-1'!G13+'5-1'!G13</f>
        <v>16693.056463124263</v>
      </c>
      <c r="H13" s="154">
        <f>'4-1'!H13+'5-1'!H13</f>
        <v>5731.4456046284449</v>
      </c>
      <c r="I13" s="154">
        <f>'4-1'!I13+'5-1'!I13</f>
        <v>982.5282641224444</v>
      </c>
      <c r="J13" s="154">
        <f>'4-1'!J13+'5-1'!J13</f>
        <v>0</v>
      </c>
      <c r="K13" s="154">
        <f>'4-1'!K13+'5-1'!K13</f>
        <v>0</v>
      </c>
      <c r="L13" s="154">
        <f>'4-1'!L13+'5-1'!L13</f>
        <v>0</v>
      </c>
      <c r="M13" s="154">
        <f>'4-1'!M13+'5-1'!M13</f>
        <v>0</v>
      </c>
      <c r="N13" s="154">
        <f>'4-1'!N13+'5-1'!N13</f>
        <v>0</v>
      </c>
      <c r="O13" s="154">
        <f t="shared" si="0"/>
        <v>62869.318929822708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155">
        <f>'4-1'!C14+'5-1'!C14</f>
        <v>2156.2458986863662</v>
      </c>
      <c r="D14" s="155">
        <f>'4-1'!D14+'5-1'!D14</f>
        <v>2869.2356415442882</v>
      </c>
      <c r="E14" s="155">
        <f>'4-1'!E14+'5-1'!E14</f>
        <v>2819.6490277408493</v>
      </c>
      <c r="F14" s="155">
        <f>'4-1'!F14+'5-1'!F14</f>
        <v>4618.6894824636074</v>
      </c>
      <c r="G14" s="155">
        <f>'4-1'!G14+'5-1'!G14</f>
        <v>3802.0577983589314</v>
      </c>
      <c r="H14" s="155">
        <f>'4-1'!H14+'5-1'!H14</f>
        <v>1909.0937929673057</v>
      </c>
      <c r="I14" s="155">
        <f>'4-1'!I14+'5-1'!I14</f>
        <v>0</v>
      </c>
      <c r="J14" s="155">
        <f>'4-1'!J14+'5-1'!J14</f>
        <v>0</v>
      </c>
      <c r="K14" s="155">
        <f>'4-1'!K14+'5-1'!K14</f>
        <v>0</v>
      </c>
      <c r="L14" s="155">
        <f>'4-1'!L14+'5-1'!L14</f>
        <v>0</v>
      </c>
      <c r="M14" s="155">
        <f>'4-1'!M14+'5-1'!M14</f>
        <v>0</v>
      </c>
      <c r="N14" s="155">
        <f>'4-1'!N14+'5-1'!N14</f>
        <v>0</v>
      </c>
      <c r="O14" s="155">
        <f t="shared" si="0"/>
        <v>18174.971641761349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154">
        <f>'4-1'!C15+'5-1'!C15</f>
        <v>3150.2273939937127</v>
      </c>
      <c r="D15" s="154">
        <f>'4-1'!D15+'5-1'!D15</f>
        <v>2169.21884538839</v>
      </c>
      <c r="E15" s="154">
        <f>'4-1'!E15+'5-1'!E15</f>
        <v>1660.9275235710477</v>
      </c>
      <c r="F15" s="154">
        <f>'4-1'!F15+'5-1'!F15</f>
        <v>691.19862601405896</v>
      </c>
      <c r="G15" s="154">
        <f>'4-1'!G15+'5-1'!G15</f>
        <v>695.95100536955488</v>
      </c>
      <c r="H15" s="154">
        <f>'4-1'!H15+'5-1'!H15</f>
        <v>969.27989420798565</v>
      </c>
      <c r="I15" s="154">
        <f>'4-1'!I15+'5-1'!I15</f>
        <v>254.45340298056877</v>
      </c>
      <c r="J15" s="154">
        <f>'4-1'!J15+'5-1'!J15</f>
        <v>0</v>
      </c>
      <c r="K15" s="154">
        <f>'4-1'!K15+'5-1'!K15</f>
        <v>0</v>
      </c>
      <c r="L15" s="154">
        <f>'4-1'!L15+'5-1'!L15</f>
        <v>0</v>
      </c>
      <c r="M15" s="154">
        <f>'4-1'!M15+'5-1'!M15</f>
        <v>0</v>
      </c>
      <c r="N15" s="154">
        <f>'4-1'!N15+'5-1'!N15</f>
        <v>0</v>
      </c>
      <c r="O15" s="154">
        <f t="shared" si="0"/>
        <v>9591.2566915253192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155">
        <f>'4-1'!C16+'5-1'!C16</f>
        <v>748.66862337200394</v>
      </c>
      <c r="D16" s="155">
        <f>'4-1'!D16+'5-1'!D16</f>
        <v>967.15723779335519</v>
      </c>
      <c r="E16" s="155">
        <f>'4-1'!E16+'5-1'!E16</f>
        <v>882.82430806753746</v>
      </c>
      <c r="F16" s="155">
        <f>'4-1'!F16+'5-1'!F16</f>
        <v>422.571452146615</v>
      </c>
      <c r="G16" s="155">
        <f>'4-1'!G16+'5-1'!G16</f>
        <v>773.91458605326909</v>
      </c>
      <c r="H16" s="155">
        <f>'4-1'!H16+'5-1'!H16</f>
        <v>1754.235200715214</v>
      </c>
      <c r="I16" s="155">
        <f>'4-1'!I16+'5-1'!I16</f>
        <v>282.17596856521089</v>
      </c>
      <c r="J16" s="155">
        <f>'4-1'!J16+'5-1'!J16</f>
        <v>0</v>
      </c>
      <c r="K16" s="155">
        <f>'4-1'!K16+'5-1'!K16</f>
        <v>0</v>
      </c>
      <c r="L16" s="155">
        <f>'4-1'!L16+'5-1'!L16</f>
        <v>0</v>
      </c>
      <c r="M16" s="155">
        <f>'4-1'!M16+'5-1'!M16</f>
        <v>0</v>
      </c>
      <c r="N16" s="155">
        <f>'4-1'!N16+'5-1'!N16</f>
        <v>0</v>
      </c>
      <c r="O16" s="155">
        <f t="shared" si="0"/>
        <v>5831.5473767132053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154">
        <f>'4-1'!C17+'5-1'!C17</f>
        <v>5354.8227415228102</v>
      </c>
      <c r="D17" s="154">
        <f>'4-1'!D17+'5-1'!D17</f>
        <v>5725.457858539864</v>
      </c>
      <c r="E17" s="154">
        <f>'4-1'!E17+'5-1'!E17</f>
        <v>7006.8499125936314</v>
      </c>
      <c r="F17" s="154">
        <f>'4-1'!F17+'5-1'!F17</f>
        <v>7346.1005247906314</v>
      </c>
      <c r="G17" s="154">
        <f>'4-1'!G17+'5-1'!G17</f>
        <v>21977.238675251487</v>
      </c>
      <c r="H17" s="154">
        <f>'4-1'!H17+'5-1'!H17</f>
        <v>2078.4207441663198</v>
      </c>
      <c r="I17" s="154">
        <f>'4-1'!I17+'5-1'!I17</f>
        <v>3854.9896042177843</v>
      </c>
      <c r="J17" s="154">
        <f>'4-1'!J17+'5-1'!J17</f>
        <v>0</v>
      </c>
      <c r="K17" s="154">
        <f>'4-1'!K17+'5-1'!K17</f>
        <v>0</v>
      </c>
      <c r="L17" s="154">
        <f>'4-1'!L17+'5-1'!L17</f>
        <v>0</v>
      </c>
      <c r="M17" s="154">
        <f>'4-1'!M17+'5-1'!M17</f>
        <v>0</v>
      </c>
      <c r="N17" s="154">
        <f>'4-1'!N17+'5-1'!N17</f>
        <v>0</v>
      </c>
      <c r="O17" s="154">
        <f t="shared" si="0"/>
        <v>53343.880061082527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155">
        <f>'4-1'!C18+'5-1'!C18</f>
        <v>2833.4320296262167</v>
      </c>
      <c r="D18" s="155">
        <f>'4-1'!D18+'5-1'!D18</f>
        <v>3048.2499786994831</v>
      </c>
      <c r="E18" s="155">
        <f>'4-1'!E18+'5-1'!E18</f>
        <v>3261.9755520854833</v>
      </c>
      <c r="F18" s="155">
        <f>'4-1'!F18+'5-1'!F18</f>
        <v>610.25604510261803</v>
      </c>
      <c r="G18" s="155">
        <f>'4-1'!G18+'5-1'!G18</f>
        <v>2671.8077620707904</v>
      </c>
      <c r="H18" s="155">
        <f>'4-1'!H18+'5-1'!H18</f>
        <v>1518.9129048908658</v>
      </c>
      <c r="I18" s="155">
        <f>'4-1'!I18+'5-1'!I18</f>
        <v>1340.7558724126757</v>
      </c>
      <c r="J18" s="155">
        <f>'4-1'!J18+'5-1'!J18</f>
        <v>0</v>
      </c>
      <c r="K18" s="155">
        <f>'4-1'!K18+'5-1'!K18</f>
        <v>0</v>
      </c>
      <c r="L18" s="155">
        <f>'4-1'!L18+'5-1'!L18</f>
        <v>0</v>
      </c>
      <c r="M18" s="155">
        <f>'4-1'!M18+'5-1'!M18</f>
        <v>0</v>
      </c>
      <c r="N18" s="155">
        <f>'4-1'!N18+'5-1'!N18</f>
        <v>0</v>
      </c>
      <c r="O18" s="155">
        <f t="shared" si="0"/>
        <v>15285.390144888132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154">
        <f>'4-1'!C19+'5-1'!C19</f>
        <v>2519.5380706140845</v>
      </c>
      <c r="D19" s="154">
        <f>'4-1'!D19+'5-1'!D19</f>
        <v>2993.5568747834677</v>
      </c>
      <c r="E19" s="154">
        <f>'4-1'!E19+'5-1'!E19</f>
        <v>1967.3358105299214</v>
      </c>
      <c r="F19" s="154">
        <f>'4-1'!F19+'5-1'!F19</f>
        <v>1907.9744139240584</v>
      </c>
      <c r="G19" s="154">
        <f>'4-1'!G19+'5-1'!G19</f>
        <v>1667.4887219467214</v>
      </c>
      <c r="H19" s="154">
        <f>'4-1'!H19+'5-1'!H19</f>
        <v>492.99384487187115</v>
      </c>
      <c r="I19" s="154">
        <f>'4-1'!I19+'5-1'!I19</f>
        <v>278.81516117472609</v>
      </c>
      <c r="J19" s="154">
        <f>'4-1'!J19+'5-1'!J19</f>
        <v>0</v>
      </c>
      <c r="K19" s="154">
        <f>'4-1'!K19+'5-1'!K19</f>
        <v>0</v>
      </c>
      <c r="L19" s="154">
        <f>'4-1'!L19+'5-1'!L19</f>
        <v>0</v>
      </c>
      <c r="M19" s="154">
        <f>'4-1'!M19+'5-1'!M19</f>
        <v>0</v>
      </c>
      <c r="N19" s="154">
        <f>'4-1'!N19+'5-1'!N19</f>
        <v>0</v>
      </c>
      <c r="O19" s="154">
        <f t="shared" si="0"/>
        <v>11827.702897844851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155">
        <f>'4-1'!C20+'5-1'!C20</f>
        <v>494.79013458717418</v>
      </c>
      <c r="D20" s="155">
        <f>'4-1'!D20+'5-1'!D20</f>
        <v>1565.6516529540459</v>
      </c>
      <c r="E20" s="155">
        <f>'4-1'!E20+'5-1'!E20</f>
        <v>2219.1457261769187</v>
      </c>
      <c r="F20" s="155">
        <f>'4-1'!F20+'5-1'!F20</f>
        <v>990.08370338527004</v>
      </c>
      <c r="G20" s="155">
        <f>'4-1'!G20+'5-1'!G20</f>
        <v>633.48638994370128</v>
      </c>
      <c r="H20" s="155">
        <f>'4-1'!H20+'5-1'!H20</f>
        <v>720.19942919518701</v>
      </c>
      <c r="I20" s="155">
        <f>'4-1'!I20+'5-1'!I20</f>
        <v>408.7915471262902</v>
      </c>
      <c r="J20" s="155">
        <f>'4-1'!J20+'5-1'!J20</f>
        <v>0</v>
      </c>
      <c r="K20" s="155">
        <f>'4-1'!K20+'5-1'!K20</f>
        <v>0</v>
      </c>
      <c r="L20" s="155">
        <f>'4-1'!L20+'5-1'!L20</f>
        <v>0</v>
      </c>
      <c r="M20" s="155">
        <f>'4-1'!M20+'5-1'!M20</f>
        <v>0</v>
      </c>
      <c r="N20" s="155">
        <f>'4-1'!N20+'5-1'!N20</f>
        <v>0</v>
      </c>
      <c r="O20" s="155">
        <f t="shared" si="0"/>
        <v>7032.1485833685883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248757.9980953059</v>
      </c>
      <c r="D21" s="73">
        <f t="shared" ref="D21:O21" si="1">SUM(D8:D20)</f>
        <v>250438.24772206091</v>
      </c>
      <c r="E21" s="73">
        <f t="shared" si="1"/>
        <v>233436.71544837646</v>
      </c>
      <c r="F21" s="73">
        <f t="shared" si="1"/>
        <v>159076.49141669495</v>
      </c>
      <c r="G21" s="73">
        <f t="shared" si="1"/>
        <v>240219.99029074714</v>
      </c>
      <c r="H21" s="73">
        <f t="shared" si="1"/>
        <v>144527.09344625633</v>
      </c>
      <c r="I21" s="73">
        <f t="shared" si="1"/>
        <v>71640.532921004313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1348097.0693404458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33"/>
      <c r="J22" s="33"/>
      <c r="K22" s="33"/>
      <c r="L22" s="33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rightToLeft="1" view="pageBreakPreview" zoomScale="56" zoomScaleNormal="75" zoomScaleSheetLayoutView="56" zoomScalePageLayoutView="70" workbookViewId="0">
      <selection activeCell="B4" sqref="B4:P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123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214</v>
      </c>
      <c r="Q2" s="23"/>
    </row>
    <row r="3" spans="1:17" s="14" customFormat="1" ht="38.25" customHeight="1" x14ac:dyDescent="0.25">
      <c r="A3" s="38"/>
      <c r="B3" s="185" t="s">
        <v>294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39.75" customHeight="1" x14ac:dyDescent="0.25">
      <c r="A4" s="39"/>
      <c r="B4" s="186" t="s">
        <v>375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232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233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55.5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155">
        <f>'4-2'!C8+'5-2'!C8</f>
        <v>22859.326899407206</v>
      </c>
      <c r="D8" s="155">
        <f>'4-2'!D8+'5-2'!D8</f>
        <v>30660.10405673788</v>
      </c>
      <c r="E8" s="155">
        <f>'4-2'!E8+'5-2'!E8</f>
        <v>31341.885230756321</v>
      </c>
      <c r="F8" s="155">
        <f>'4-2'!F8+'5-2'!F8</f>
        <v>13527.442848618393</v>
      </c>
      <c r="G8" s="155">
        <f>'4-2'!G8+'5-2'!G8</f>
        <v>28623.95037290909</v>
      </c>
      <c r="H8" s="155">
        <f>'4-2'!H8+'5-2'!H8</f>
        <v>18857.64072738713</v>
      </c>
      <c r="I8" s="155">
        <f>'4-2'!I8+'5-2'!I8</f>
        <v>8445.6227276367899</v>
      </c>
      <c r="J8" s="155">
        <f>'4-2'!J8+'5-2'!J8</f>
        <v>0</v>
      </c>
      <c r="K8" s="155">
        <f>'4-2'!K8+'5-2'!K8</f>
        <v>0</v>
      </c>
      <c r="L8" s="155">
        <f>'4-2'!L8+'5-2'!L8</f>
        <v>0</v>
      </c>
      <c r="M8" s="155">
        <f>'4-2'!M8+'5-2'!M8</f>
        <v>0</v>
      </c>
      <c r="N8" s="155">
        <f>'4-2'!N8+'5-2'!N8</f>
        <v>0</v>
      </c>
      <c r="O8" s="155">
        <f>SUM(C8:N8)</f>
        <v>154315.97286345283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154">
        <f>'4-2'!C9+'5-2'!C9</f>
        <v>59568.186532749358</v>
      </c>
      <c r="D9" s="154">
        <f>'4-2'!D9+'5-2'!D9</f>
        <v>39926.479001702115</v>
      </c>
      <c r="E9" s="154">
        <f>'4-2'!E9+'5-2'!E9</f>
        <v>28573.971453071063</v>
      </c>
      <c r="F9" s="154">
        <f>'4-2'!F9+'5-2'!F9</f>
        <v>21031.894867127467</v>
      </c>
      <c r="G9" s="154">
        <f>'4-2'!G9+'5-2'!G9</f>
        <v>26034.339525873947</v>
      </c>
      <c r="H9" s="154">
        <f>'4-2'!H9+'5-2'!H9</f>
        <v>29271.61036354657</v>
      </c>
      <c r="I9" s="154">
        <f>'4-2'!I9+'5-2'!I9</f>
        <v>12663.621635816857</v>
      </c>
      <c r="J9" s="154">
        <f>'4-2'!J9+'5-2'!J9</f>
        <v>0</v>
      </c>
      <c r="K9" s="154">
        <f>'4-2'!K9+'5-2'!K9</f>
        <v>0</v>
      </c>
      <c r="L9" s="154">
        <f>'4-2'!L9+'5-2'!L9</f>
        <v>0</v>
      </c>
      <c r="M9" s="154">
        <f>'4-2'!M9+'5-2'!M9</f>
        <v>0</v>
      </c>
      <c r="N9" s="154">
        <f>'4-2'!N9+'5-2'!N9</f>
        <v>0</v>
      </c>
      <c r="O9" s="154">
        <f t="shared" ref="O9:O20" si="0">SUM(C9:N9)</f>
        <v>217070.10337988738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155">
        <f>'4-2'!C10+'5-2'!C10</f>
        <v>8659.1503552579507</v>
      </c>
      <c r="D10" s="155">
        <f>'4-2'!D10+'5-2'!D10</f>
        <v>6216.2725752557617</v>
      </c>
      <c r="E10" s="155">
        <f>'4-2'!E10+'5-2'!E10</f>
        <v>5039.1909984984904</v>
      </c>
      <c r="F10" s="155">
        <f>'4-2'!F10+'5-2'!F10</f>
        <v>2777.8011461766678</v>
      </c>
      <c r="G10" s="155">
        <f>'4-2'!G10+'5-2'!G10</f>
        <v>5048.9213542563039</v>
      </c>
      <c r="H10" s="155">
        <f>'4-2'!H10+'5-2'!H10</f>
        <v>2026.6449121821861</v>
      </c>
      <c r="I10" s="155">
        <f>'4-2'!I10+'5-2'!I10</f>
        <v>850.23649921710467</v>
      </c>
      <c r="J10" s="155">
        <f>'4-2'!J10+'5-2'!J10</f>
        <v>0</v>
      </c>
      <c r="K10" s="155">
        <f>'4-2'!K10+'5-2'!K10</f>
        <v>0</v>
      </c>
      <c r="L10" s="155">
        <f>'4-2'!L10+'5-2'!L10</f>
        <v>0</v>
      </c>
      <c r="M10" s="155">
        <f>'4-2'!M10+'5-2'!M10</f>
        <v>0</v>
      </c>
      <c r="N10" s="155">
        <f>'4-2'!N10+'5-2'!N10</f>
        <v>0</v>
      </c>
      <c r="O10" s="155">
        <f t="shared" si="0"/>
        <v>30618.217840844467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154">
        <f>'4-2'!C11+'5-2'!C11</f>
        <v>1002.2289172324847</v>
      </c>
      <c r="D11" s="154">
        <f>'4-2'!D11+'5-2'!D11</f>
        <v>5287.5762711623256</v>
      </c>
      <c r="E11" s="154">
        <f>'4-2'!E11+'5-2'!E11</f>
        <v>1961.4801787323906</v>
      </c>
      <c r="F11" s="154">
        <f>'4-2'!F11+'5-2'!F11</f>
        <v>4440.7022206784923</v>
      </c>
      <c r="G11" s="154">
        <f>'4-2'!G11+'5-2'!G11</f>
        <v>2125.3653759953554</v>
      </c>
      <c r="H11" s="154">
        <f>'4-2'!H11+'5-2'!H11</f>
        <v>2522.3753115972531</v>
      </c>
      <c r="I11" s="154">
        <f>'4-2'!I11+'5-2'!I11</f>
        <v>306.00145875634297</v>
      </c>
      <c r="J11" s="154">
        <f>'4-2'!J11+'5-2'!J11</f>
        <v>0</v>
      </c>
      <c r="K11" s="154">
        <f>'4-2'!K11+'5-2'!K11</f>
        <v>0</v>
      </c>
      <c r="L11" s="154">
        <f>'4-2'!L11+'5-2'!L11</f>
        <v>0</v>
      </c>
      <c r="M11" s="154">
        <f>'4-2'!M11+'5-2'!M11</f>
        <v>0</v>
      </c>
      <c r="N11" s="154">
        <f>'4-2'!N11+'5-2'!N11</f>
        <v>0</v>
      </c>
      <c r="O11" s="154">
        <f t="shared" si="0"/>
        <v>17645.729734154644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155">
        <f>'4-2'!C12+'5-2'!C12</f>
        <v>10019.514430233306</v>
      </c>
      <c r="D12" s="155">
        <f>'4-2'!D12+'5-2'!D12</f>
        <v>8082.442650580304</v>
      </c>
      <c r="E12" s="155">
        <f>'4-2'!E12+'5-2'!E12</f>
        <v>11779.683831841692</v>
      </c>
      <c r="F12" s="155">
        <f>'4-2'!F12+'5-2'!F12</f>
        <v>6951.3331793943244</v>
      </c>
      <c r="G12" s="155">
        <f>'4-2'!G12+'5-2'!G12</f>
        <v>21230.090506146171</v>
      </c>
      <c r="H12" s="155">
        <f>'4-2'!H12+'5-2'!H12</f>
        <v>9609.8894309546686</v>
      </c>
      <c r="I12" s="155">
        <f>'4-2'!I12+'5-2'!I12</f>
        <v>6871.7821620608393</v>
      </c>
      <c r="J12" s="155">
        <f>'4-2'!J12+'5-2'!J12</f>
        <v>0</v>
      </c>
      <c r="K12" s="155">
        <f>'4-2'!K12+'5-2'!K12</f>
        <v>0</v>
      </c>
      <c r="L12" s="155">
        <f>'4-2'!L12+'5-2'!L12</f>
        <v>0</v>
      </c>
      <c r="M12" s="155">
        <f>'4-2'!M12+'5-2'!M12</f>
        <v>0</v>
      </c>
      <c r="N12" s="155">
        <f>'4-2'!N12+'5-2'!N12</f>
        <v>0</v>
      </c>
      <c r="O12" s="155">
        <f t="shared" si="0"/>
        <v>74544.736191211312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154">
        <f>'4-2'!C13+'5-2'!C13</f>
        <v>6814.1817840255308</v>
      </c>
      <c r="D13" s="154">
        <f>'4-2'!D13+'5-2'!D13</f>
        <v>10062.689152824618</v>
      </c>
      <c r="E13" s="154">
        <f>'4-2'!E13+'5-2'!E13</f>
        <v>3953.9278653075116</v>
      </c>
      <c r="F13" s="154">
        <f>'4-2'!F13+'5-2'!F13</f>
        <v>7865.7203168019123</v>
      </c>
      <c r="G13" s="154">
        <f>'4-2'!G13+'5-2'!G13</f>
        <v>12058.763652315349</v>
      </c>
      <c r="H13" s="154">
        <f>'4-2'!H13+'5-2'!H13</f>
        <v>5638.5657532118703</v>
      </c>
      <c r="I13" s="154">
        <f>'4-2'!I13+'5-2'!I13</f>
        <v>1246.6771173573566</v>
      </c>
      <c r="J13" s="154">
        <f>'4-2'!J13+'5-2'!J13</f>
        <v>0</v>
      </c>
      <c r="K13" s="154">
        <f>'4-2'!K13+'5-2'!K13</f>
        <v>0</v>
      </c>
      <c r="L13" s="154">
        <f>'4-2'!L13+'5-2'!L13</f>
        <v>0</v>
      </c>
      <c r="M13" s="154">
        <f>'4-2'!M13+'5-2'!M13</f>
        <v>0</v>
      </c>
      <c r="N13" s="154">
        <f>'4-2'!N13+'5-2'!N13</f>
        <v>0</v>
      </c>
      <c r="O13" s="154">
        <f t="shared" si="0"/>
        <v>47640.52564184415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155">
        <f>'4-2'!C14+'5-2'!C14</f>
        <v>2313.7565814626896</v>
      </c>
      <c r="D14" s="155">
        <f>'4-2'!D14+'5-2'!D14</f>
        <v>623.34612889988284</v>
      </c>
      <c r="E14" s="155">
        <f>'4-2'!E14+'5-2'!E14</f>
        <v>1988.9075862324748</v>
      </c>
      <c r="F14" s="155">
        <f>'4-2'!F14+'5-2'!F14</f>
        <v>936.26700384453034</v>
      </c>
      <c r="G14" s="155">
        <f>'4-2'!G14+'5-2'!G14</f>
        <v>1938.7581218428745</v>
      </c>
      <c r="H14" s="155">
        <f>'4-2'!H14+'5-2'!H14</f>
        <v>2003.0875984142258</v>
      </c>
      <c r="I14" s="155">
        <f>'4-2'!I14+'5-2'!I14</f>
        <v>0</v>
      </c>
      <c r="J14" s="155">
        <f>'4-2'!J14+'5-2'!J14</f>
        <v>0</v>
      </c>
      <c r="K14" s="155">
        <f>'4-2'!K14+'5-2'!K14</f>
        <v>0</v>
      </c>
      <c r="L14" s="155">
        <f>'4-2'!L14+'5-2'!L14</f>
        <v>0</v>
      </c>
      <c r="M14" s="155">
        <f>'4-2'!M14+'5-2'!M14</f>
        <v>0</v>
      </c>
      <c r="N14" s="155">
        <f>'4-2'!N14+'5-2'!N14</f>
        <v>0</v>
      </c>
      <c r="O14" s="155">
        <f t="shared" si="0"/>
        <v>9804.1230206966775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154">
        <f>'4-2'!C15+'5-2'!C15</f>
        <v>2103.6818204518881</v>
      </c>
      <c r="D15" s="154">
        <f>'4-2'!D15+'5-2'!D15</f>
        <v>1346.3835319481066</v>
      </c>
      <c r="E15" s="154">
        <f>'4-2'!E15+'5-2'!E15</f>
        <v>506.36429756658492</v>
      </c>
      <c r="F15" s="154">
        <f>'4-2'!F15+'5-2'!F15</f>
        <v>697.11174499680124</v>
      </c>
      <c r="G15" s="154">
        <f>'4-2'!G15+'5-2'!G15</f>
        <v>752.69935854067467</v>
      </c>
      <c r="H15" s="154">
        <f>'4-2'!H15+'5-2'!H15</f>
        <v>601.44729900467951</v>
      </c>
      <c r="I15" s="154">
        <f>'4-2'!I15+'5-2'!I15</f>
        <v>158.96674065891528</v>
      </c>
      <c r="J15" s="154">
        <f>'4-2'!J15+'5-2'!J15</f>
        <v>0</v>
      </c>
      <c r="K15" s="154">
        <f>'4-2'!K15+'5-2'!K15</f>
        <v>0</v>
      </c>
      <c r="L15" s="154">
        <f>'4-2'!L15+'5-2'!L15</f>
        <v>0</v>
      </c>
      <c r="M15" s="154">
        <f>'4-2'!M15+'5-2'!M15</f>
        <v>0</v>
      </c>
      <c r="N15" s="154">
        <f>'4-2'!N15+'5-2'!N15</f>
        <v>0</v>
      </c>
      <c r="O15" s="154">
        <f t="shared" si="0"/>
        <v>6166.6547931676496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155">
        <f>'4-2'!C16+'5-2'!C16</f>
        <v>220.68447940770071</v>
      </c>
      <c r="D16" s="155">
        <f>'4-2'!D16+'5-2'!D16</f>
        <v>468.4565854458574</v>
      </c>
      <c r="E16" s="155">
        <f>'4-2'!E16+'5-2'!E16</f>
        <v>143.53629276173754</v>
      </c>
      <c r="F16" s="155">
        <f>'4-2'!F16+'5-2'!F16</f>
        <v>408.59283688201214</v>
      </c>
      <c r="G16" s="155">
        <f>'4-2'!G16+'5-2'!G16</f>
        <v>380.54474926731001</v>
      </c>
      <c r="H16" s="155">
        <f>'4-2'!H16+'5-2'!H16</f>
        <v>1175.374082537498</v>
      </c>
      <c r="I16" s="155">
        <f>'4-2'!I16+'5-2'!I16</f>
        <v>104.76382593413884</v>
      </c>
      <c r="J16" s="155">
        <f>'4-2'!J16+'5-2'!J16</f>
        <v>0</v>
      </c>
      <c r="K16" s="155">
        <f>'4-2'!K16+'5-2'!K16</f>
        <v>0</v>
      </c>
      <c r="L16" s="155">
        <f>'4-2'!L16+'5-2'!L16</f>
        <v>0</v>
      </c>
      <c r="M16" s="155">
        <f>'4-2'!M16+'5-2'!M16</f>
        <v>0</v>
      </c>
      <c r="N16" s="155">
        <f>'4-2'!N16+'5-2'!N16</f>
        <v>0</v>
      </c>
      <c r="O16" s="155">
        <f t="shared" si="0"/>
        <v>2901.9528522362548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154">
        <f>'4-2'!C17+'5-2'!C17</f>
        <v>1495.9055303785444</v>
      </c>
      <c r="D17" s="154">
        <f>'4-2'!D17+'5-2'!D17</f>
        <v>5962.3005479001376</v>
      </c>
      <c r="E17" s="154">
        <f>'4-2'!E17+'5-2'!E17</f>
        <v>4607.6133800952812</v>
      </c>
      <c r="F17" s="154">
        <f>'4-2'!F17+'5-2'!F17</f>
        <v>6215.2471533893713</v>
      </c>
      <c r="G17" s="154">
        <f>'4-2'!G17+'5-2'!G17</f>
        <v>20913.569920779719</v>
      </c>
      <c r="H17" s="154">
        <f>'4-2'!H17+'5-2'!H17</f>
        <v>3429.6144437279595</v>
      </c>
      <c r="I17" s="154">
        <f>'4-2'!I17+'5-2'!I17</f>
        <v>923.18856156453899</v>
      </c>
      <c r="J17" s="154">
        <f>'4-2'!J17+'5-2'!J17</f>
        <v>0</v>
      </c>
      <c r="K17" s="154">
        <f>'4-2'!K17+'5-2'!K17</f>
        <v>0</v>
      </c>
      <c r="L17" s="154">
        <f>'4-2'!L17+'5-2'!L17</f>
        <v>0</v>
      </c>
      <c r="M17" s="154">
        <f>'4-2'!M17+'5-2'!M17</f>
        <v>0</v>
      </c>
      <c r="N17" s="154">
        <f>'4-2'!N17+'5-2'!N17</f>
        <v>0</v>
      </c>
      <c r="O17" s="154">
        <f t="shared" si="0"/>
        <v>43547.439537835548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155">
        <f>'4-2'!C18+'5-2'!C18</f>
        <v>2503.183538718321</v>
      </c>
      <c r="D18" s="155">
        <f>'4-2'!D18+'5-2'!D18</f>
        <v>1581.3946943402277</v>
      </c>
      <c r="E18" s="155">
        <f>'4-2'!E18+'5-2'!E18</f>
        <v>2212.8362651890066</v>
      </c>
      <c r="F18" s="155">
        <f>'4-2'!F18+'5-2'!F18</f>
        <v>472.49611937577674</v>
      </c>
      <c r="G18" s="155">
        <f>'4-2'!G18+'5-2'!G18</f>
        <v>1518.2464154742422</v>
      </c>
      <c r="H18" s="155">
        <f>'4-2'!H18+'5-2'!H18</f>
        <v>565.09675163440681</v>
      </c>
      <c r="I18" s="155">
        <f>'4-2'!I18+'5-2'!I18</f>
        <v>986.18288407230057</v>
      </c>
      <c r="J18" s="155">
        <f>'4-2'!J18+'5-2'!J18</f>
        <v>0</v>
      </c>
      <c r="K18" s="155">
        <f>'4-2'!K18+'5-2'!K18</f>
        <v>0</v>
      </c>
      <c r="L18" s="155">
        <f>'4-2'!L18+'5-2'!L18</f>
        <v>0</v>
      </c>
      <c r="M18" s="155">
        <f>'4-2'!M18+'5-2'!M18</f>
        <v>0</v>
      </c>
      <c r="N18" s="155">
        <f>'4-2'!N18+'5-2'!N18</f>
        <v>0</v>
      </c>
      <c r="O18" s="155">
        <f t="shared" si="0"/>
        <v>9839.4366688042828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154">
        <f>'4-2'!C19+'5-2'!C19</f>
        <v>1702.9534415817839</v>
      </c>
      <c r="D19" s="154">
        <f>'4-2'!D19+'5-2'!D19</f>
        <v>2075.9533281679064</v>
      </c>
      <c r="E19" s="154">
        <f>'4-2'!E19+'5-2'!E19</f>
        <v>1198.8515297410809</v>
      </c>
      <c r="F19" s="154">
        <f>'4-2'!F19+'5-2'!F19</f>
        <v>1173.9217566280988</v>
      </c>
      <c r="G19" s="154">
        <f>'4-2'!G19+'5-2'!G19</f>
        <v>1946.4873248219401</v>
      </c>
      <c r="H19" s="154">
        <f>'4-2'!H19+'5-2'!H19</f>
        <v>90.525591274792177</v>
      </c>
      <c r="I19" s="154">
        <f>'4-2'!I19+'5-2'!I19</f>
        <v>182.62892273393643</v>
      </c>
      <c r="J19" s="154">
        <f>'4-2'!J19+'5-2'!J19</f>
        <v>0</v>
      </c>
      <c r="K19" s="154">
        <f>'4-2'!K19+'5-2'!K19</f>
        <v>0</v>
      </c>
      <c r="L19" s="154">
        <f>'4-2'!L19+'5-2'!L19</f>
        <v>0</v>
      </c>
      <c r="M19" s="154">
        <f>'4-2'!M19+'5-2'!M19</f>
        <v>0</v>
      </c>
      <c r="N19" s="154">
        <f>'4-2'!N19+'5-2'!N19</f>
        <v>0</v>
      </c>
      <c r="O19" s="154">
        <f t="shared" si="0"/>
        <v>8371.3218949495385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155">
        <f>'4-2'!C20+'5-2'!C20</f>
        <v>374.61897234026105</v>
      </c>
      <c r="D20" s="155">
        <f>'4-2'!D20+'5-2'!D20</f>
        <v>1111.927442719523</v>
      </c>
      <c r="E20" s="155">
        <f>'4-2'!E20+'5-2'!E20</f>
        <v>1211.8465140837463</v>
      </c>
      <c r="F20" s="155">
        <f>'4-2'!F20+'5-2'!F20</f>
        <v>576.49442926946085</v>
      </c>
      <c r="G20" s="155">
        <f>'4-2'!G20+'5-2'!G20</f>
        <v>438.45790988929389</v>
      </c>
      <c r="H20" s="155">
        <f>'4-2'!H20+'5-2'!H20</f>
        <v>130.77465858774772</v>
      </c>
      <c r="I20" s="155">
        <f>'4-2'!I20+'5-2'!I20</f>
        <v>509.53081417096234</v>
      </c>
      <c r="J20" s="155">
        <f>'4-2'!J20+'5-2'!J20</f>
        <v>0</v>
      </c>
      <c r="K20" s="155">
        <f>'4-2'!K20+'5-2'!K20</f>
        <v>0</v>
      </c>
      <c r="L20" s="155">
        <f>'4-2'!L20+'5-2'!L20</f>
        <v>0</v>
      </c>
      <c r="M20" s="155">
        <f>'4-2'!M20+'5-2'!M20</f>
        <v>0</v>
      </c>
      <c r="N20" s="155">
        <f>'4-2'!N20+'5-2'!N20</f>
        <v>0</v>
      </c>
      <c r="O20" s="155">
        <f t="shared" si="0"/>
        <v>4353.6507410609947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119637.37328324703</v>
      </c>
      <c r="D21" s="73">
        <f t="shared" ref="D21:O21" si="1">SUM(D8:D20)</f>
        <v>113405.32596768464</v>
      </c>
      <c r="E21" s="73">
        <f t="shared" si="1"/>
        <v>94520.095423877385</v>
      </c>
      <c r="F21" s="73">
        <f t="shared" si="1"/>
        <v>67075.02562318329</v>
      </c>
      <c r="G21" s="73">
        <f t="shared" si="1"/>
        <v>123010.19458811227</v>
      </c>
      <c r="H21" s="73">
        <f t="shared" si="1"/>
        <v>75922.646924060973</v>
      </c>
      <c r="I21" s="73">
        <f t="shared" si="1"/>
        <v>33249.203349980082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626819.86516014568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33"/>
      <c r="J22" s="33"/>
      <c r="K22" s="33"/>
      <c r="L22" s="33"/>
      <c r="M22" s="169" t="s">
        <v>359</v>
      </c>
      <c r="N22" s="169"/>
      <c r="O22" s="169"/>
      <c r="P22" s="169"/>
      <c r="Q22" s="33"/>
    </row>
    <row r="23" spans="1:17" ht="23.4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3"/>
  <sheetViews>
    <sheetView rightToLeft="1" view="pageBreakPreview" zoomScale="55" zoomScaleNormal="75" zoomScaleSheetLayoutView="55" zoomScalePageLayoutView="70" workbookViewId="0">
      <selection activeCell="B4" sqref="B4:P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8" width="22.44140625" style="8" customWidth="1"/>
    <col min="19" max="19" width="22.6640625" style="8" customWidth="1"/>
    <col min="20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194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215</v>
      </c>
      <c r="Q2" s="23"/>
    </row>
    <row r="3" spans="1:17" s="14" customFormat="1" ht="38.25" customHeight="1" x14ac:dyDescent="0.25">
      <c r="A3" s="38"/>
      <c r="B3" s="185" t="s">
        <v>242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35.25" customHeight="1" x14ac:dyDescent="0.25">
      <c r="A4" s="39"/>
      <c r="B4" s="186" t="s">
        <v>377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94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60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155">
        <f>'4-1'!C8+'4-2'!C8</f>
        <v>22074.458938263237</v>
      </c>
      <c r="D8" s="155">
        <f>'4-1'!D8+'4-2'!D8</f>
        <v>24768.194203167106</v>
      </c>
      <c r="E8" s="155">
        <f>'4-1'!E8+'4-2'!E8</f>
        <v>24824.542002268354</v>
      </c>
      <c r="F8" s="155">
        <f>'4-1'!F8+'4-2'!F8</f>
        <v>17665.358942200412</v>
      </c>
      <c r="G8" s="155">
        <f>'4-1'!G8+'4-2'!G8</f>
        <v>28779.41286187277</v>
      </c>
      <c r="H8" s="155">
        <f>'4-1'!H8+'4-2'!H8</f>
        <v>19380.098465530657</v>
      </c>
      <c r="I8" s="155">
        <f>'4-1'!I8+'4-2'!I8</f>
        <v>5787.051499747151</v>
      </c>
      <c r="J8" s="155">
        <f>'4-1'!J8+'4-2'!J8</f>
        <v>0</v>
      </c>
      <c r="K8" s="155">
        <f>'4-1'!K8+'4-2'!K8</f>
        <v>0</v>
      </c>
      <c r="L8" s="155">
        <f>'4-1'!L8+'4-2'!L8</f>
        <v>0</v>
      </c>
      <c r="M8" s="155">
        <f>'4-1'!M8+'4-2'!M8</f>
        <v>0</v>
      </c>
      <c r="N8" s="155">
        <f>'4-1'!N8+'4-2'!N8</f>
        <v>0</v>
      </c>
      <c r="O8" s="155">
        <f>SUM(C8:N8)</f>
        <v>143279.11691304969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154">
        <f>'4-1'!C9+'4-2'!C9</f>
        <v>75783.106188075661</v>
      </c>
      <c r="D9" s="154">
        <f>'4-1'!D9+'4-2'!D9</f>
        <v>47719.980589625629</v>
      </c>
      <c r="E9" s="154">
        <f>'4-1'!E9+'4-2'!E9</f>
        <v>28881.086902974501</v>
      </c>
      <c r="F9" s="154">
        <f>'4-1'!F9+'4-2'!F9</f>
        <v>23668.22820122405</v>
      </c>
      <c r="G9" s="154">
        <f>'4-1'!G9+'4-2'!G9</f>
        <v>17394.326851874317</v>
      </c>
      <c r="H9" s="154">
        <f>'4-1'!H9+'4-2'!H9</f>
        <v>25449.417898474909</v>
      </c>
      <c r="I9" s="154">
        <f>'4-1'!I9+'4-2'!I9</f>
        <v>9596.700762805649</v>
      </c>
      <c r="J9" s="154">
        <f>'4-1'!J9+'4-2'!J9</f>
        <v>0</v>
      </c>
      <c r="K9" s="154">
        <f>'4-1'!K9+'4-2'!K9</f>
        <v>0</v>
      </c>
      <c r="L9" s="154">
        <f>'4-1'!L9+'4-2'!L9</f>
        <v>0</v>
      </c>
      <c r="M9" s="154">
        <f>'4-1'!M9+'4-2'!M9</f>
        <v>0</v>
      </c>
      <c r="N9" s="154">
        <f>'4-1'!N9+'4-2'!N9</f>
        <v>0</v>
      </c>
      <c r="O9" s="154">
        <f t="shared" ref="O9:O20" si="0">SUM(C9:N9)</f>
        <v>228492.84739505473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155">
        <f>'4-1'!C10+'4-2'!C10</f>
        <v>7015.5595801786212</v>
      </c>
      <c r="D10" s="155">
        <f>'4-1'!D10+'4-2'!D10</f>
        <v>8725.5199786665944</v>
      </c>
      <c r="E10" s="155">
        <f>'4-1'!E10+'4-2'!E10</f>
        <v>8570.4381430990943</v>
      </c>
      <c r="F10" s="155">
        <f>'4-1'!F10+'4-2'!F10</f>
        <v>3417.6008978399377</v>
      </c>
      <c r="G10" s="155">
        <f>'4-1'!G10+'4-2'!G10</f>
        <v>6166.936749874787</v>
      </c>
      <c r="H10" s="155">
        <f>'4-1'!H10+'4-2'!H10</f>
        <v>2868.4707074385415</v>
      </c>
      <c r="I10" s="155">
        <f>'4-1'!I10+'4-2'!I10</f>
        <v>936.0945386890163</v>
      </c>
      <c r="J10" s="155">
        <f>'4-1'!J10+'4-2'!J10</f>
        <v>0</v>
      </c>
      <c r="K10" s="155">
        <f>'4-1'!K10+'4-2'!K10</f>
        <v>0</v>
      </c>
      <c r="L10" s="155">
        <f>'4-1'!L10+'4-2'!L10</f>
        <v>0</v>
      </c>
      <c r="M10" s="155">
        <f>'4-1'!M10+'4-2'!M10</f>
        <v>0</v>
      </c>
      <c r="N10" s="155">
        <f>'4-1'!N10+'4-2'!N10</f>
        <v>0</v>
      </c>
      <c r="O10" s="155">
        <f t="shared" si="0"/>
        <v>37700.620595786597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154">
        <f>'4-1'!C11+'4-2'!C11</f>
        <v>1787.132181317239</v>
      </c>
      <c r="D11" s="154">
        <f>'4-1'!D11+'4-2'!D11</f>
        <v>7908.0372258915468</v>
      </c>
      <c r="E11" s="154">
        <f>'4-1'!E11+'4-2'!E11</f>
        <v>4120.0483401043002</v>
      </c>
      <c r="F11" s="154">
        <f>'4-1'!F11+'4-2'!F11</f>
        <v>5104.3308705021927</v>
      </c>
      <c r="G11" s="154">
        <f>'4-1'!G11+'4-2'!G11</f>
        <v>4194.9573324402845</v>
      </c>
      <c r="H11" s="154">
        <f>'4-1'!H11+'4-2'!H11</f>
        <v>4624.8158665215105</v>
      </c>
      <c r="I11" s="154">
        <f>'4-1'!I11+'4-2'!I11</f>
        <v>574.05194172187862</v>
      </c>
      <c r="J11" s="154">
        <f>'4-1'!J11+'4-2'!J11</f>
        <v>0</v>
      </c>
      <c r="K11" s="154">
        <f>'4-1'!K11+'4-2'!K11</f>
        <v>0</v>
      </c>
      <c r="L11" s="154">
        <f>'4-1'!L11+'4-2'!L11</f>
        <v>0</v>
      </c>
      <c r="M11" s="154">
        <f>'4-1'!M11+'4-2'!M11</f>
        <v>0</v>
      </c>
      <c r="N11" s="154">
        <f>'4-1'!N11+'4-2'!N11</f>
        <v>0</v>
      </c>
      <c r="O11" s="154">
        <f t="shared" si="0"/>
        <v>28313.373758498954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155">
        <f>'4-1'!C12+'4-2'!C12</f>
        <v>15333.401551960771</v>
      </c>
      <c r="D12" s="155">
        <f>'4-1'!D12+'4-2'!D12</f>
        <v>11641.736349547898</v>
      </c>
      <c r="E12" s="155">
        <f>'4-1'!E12+'4-2'!E12</f>
        <v>13446.952514851317</v>
      </c>
      <c r="F12" s="155">
        <f>'4-1'!F12+'4-2'!F12</f>
        <v>6119.7187682638696</v>
      </c>
      <c r="G12" s="155">
        <f>'4-1'!G12+'4-2'!G12</f>
        <v>22031.356018482948</v>
      </c>
      <c r="H12" s="155">
        <f>'4-1'!H12+'4-2'!H12</f>
        <v>17542.185164714458</v>
      </c>
      <c r="I12" s="155">
        <f>'4-1'!I12+'4-2'!I12</f>
        <v>11239.465508269823</v>
      </c>
      <c r="J12" s="155">
        <f>'4-1'!J12+'4-2'!J12</f>
        <v>0</v>
      </c>
      <c r="K12" s="155">
        <f>'4-1'!K12+'4-2'!K12</f>
        <v>0</v>
      </c>
      <c r="L12" s="155">
        <f>'4-1'!L12+'4-2'!L12</f>
        <v>0</v>
      </c>
      <c r="M12" s="155">
        <f>'4-1'!M12+'4-2'!M12</f>
        <v>0</v>
      </c>
      <c r="N12" s="155">
        <f>'4-1'!N12+'4-2'!N12</f>
        <v>0</v>
      </c>
      <c r="O12" s="155">
        <f t="shared" si="0"/>
        <v>97354.815876091074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154">
        <f>'4-1'!C13+'4-2'!C13</f>
        <v>12629.910597111979</v>
      </c>
      <c r="D13" s="154">
        <f>'4-1'!D13+'4-2'!D13</f>
        <v>13746.600747898407</v>
      </c>
      <c r="E13" s="154">
        <f>'4-1'!E13+'4-2'!E13</f>
        <v>6966.5161136187471</v>
      </c>
      <c r="F13" s="154">
        <f>'4-1'!F13+'4-2'!F13</f>
        <v>16750.118024802679</v>
      </c>
      <c r="G13" s="154">
        <f>'4-1'!G13+'4-2'!G13</f>
        <v>22886.761463512878</v>
      </c>
      <c r="H13" s="154">
        <f>'4-1'!H13+'4-2'!H13</f>
        <v>6841.744277083274</v>
      </c>
      <c r="I13" s="154">
        <f>'4-1'!I13+'4-2'!I13</f>
        <v>1336.9954825048985</v>
      </c>
      <c r="J13" s="154">
        <f>'4-1'!J13+'4-2'!J13</f>
        <v>0</v>
      </c>
      <c r="K13" s="154">
        <f>'4-1'!K13+'4-2'!K13</f>
        <v>0</v>
      </c>
      <c r="L13" s="154">
        <f>'4-1'!L13+'4-2'!L13</f>
        <v>0</v>
      </c>
      <c r="M13" s="154">
        <f>'4-1'!M13+'4-2'!M13</f>
        <v>0</v>
      </c>
      <c r="N13" s="154">
        <f>'4-1'!N13+'4-2'!N13</f>
        <v>0</v>
      </c>
      <c r="O13" s="154">
        <f t="shared" si="0"/>
        <v>81158.646706532847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155">
        <f>'4-1'!C14+'4-2'!C14</f>
        <v>3915.1470823150494</v>
      </c>
      <c r="D14" s="155">
        <f>'4-1'!D14+'4-2'!D14</f>
        <v>982.94542820298625</v>
      </c>
      <c r="E14" s="155">
        <f>'4-1'!E14+'4-2'!E14</f>
        <v>1831.9734380097555</v>
      </c>
      <c r="F14" s="155">
        <f>'4-1'!F14+'4-2'!F14</f>
        <v>2093.6399503264256</v>
      </c>
      <c r="G14" s="155">
        <f>'4-1'!G14+'4-2'!G14</f>
        <v>4912.4560426882426</v>
      </c>
      <c r="H14" s="155">
        <f>'4-1'!H14+'4-2'!H14</f>
        <v>3343.8522728907069</v>
      </c>
      <c r="I14" s="155">
        <f>'4-1'!I14+'4-2'!I14</f>
        <v>0</v>
      </c>
      <c r="J14" s="155">
        <f>'4-1'!J14+'4-2'!J14</f>
        <v>0</v>
      </c>
      <c r="K14" s="155">
        <f>'4-1'!K14+'4-2'!K14</f>
        <v>0</v>
      </c>
      <c r="L14" s="155">
        <f>'4-1'!L14+'4-2'!L14</f>
        <v>0</v>
      </c>
      <c r="M14" s="155">
        <f>'4-1'!M14+'4-2'!M14</f>
        <v>0</v>
      </c>
      <c r="N14" s="155">
        <f>'4-1'!N14+'4-2'!N14</f>
        <v>0</v>
      </c>
      <c r="O14" s="155">
        <f t="shared" si="0"/>
        <v>17080.014214433166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154">
        <f>'4-1'!C15+'4-2'!C15</f>
        <v>4235.7140687710616</v>
      </c>
      <c r="D15" s="154">
        <f>'4-1'!D15+'4-2'!D15</f>
        <v>3019.0754932748218</v>
      </c>
      <c r="E15" s="154">
        <f>'4-1'!E15+'4-2'!E15</f>
        <v>1585.8523613423733</v>
      </c>
      <c r="F15" s="154">
        <f>'4-1'!F15+'4-2'!F15</f>
        <v>606.61988090327509</v>
      </c>
      <c r="G15" s="154">
        <f>'4-1'!G15+'4-2'!G15</f>
        <v>1448.6503639102295</v>
      </c>
      <c r="H15" s="154">
        <f>'4-1'!H15+'4-2'!H15</f>
        <v>1447.8928448186209</v>
      </c>
      <c r="I15" s="154">
        <f>'4-1'!I15+'4-2'!I15</f>
        <v>413.42014363948408</v>
      </c>
      <c r="J15" s="154">
        <f>'4-1'!J15+'4-2'!J15</f>
        <v>0</v>
      </c>
      <c r="K15" s="154">
        <f>'4-1'!K15+'4-2'!K15</f>
        <v>0</v>
      </c>
      <c r="L15" s="154">
        <f>'4-1'!L15+'4-2'!L15</f>
        <v>0</v>
      </c>
      <c r="M15" s="154">
        <f>'4-1'!M15+'4-2'!M15</f>
        <v>0</v>
      </c>
      <c r="N15" s="154">
        <f>'4-1'!N15+'4-2'!N15</f>
        <v>0</v>
      </c>
      <c r="O15" s="154">
        <f t="shared" si="0"/>
        <v>12757.225156659868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155">
        <f>'4-1'!C16+'4-2'!C16</f>
        <v>374.82986944856361</v>
      </c>
      <c r="D16" s="155">
        <f>'4-1'!D16+'4-2'!D16</f>
        <v>1006.1124615028898</v>
      </c>
      <c r="E16" s="155">
        <f>'4-1'!E16+'4-2'!E16</f>
        <v>432.07887977385809</v>
      </c>
      <c r="F16" s="155">
        <f>'4-1'!F16+'4-2'!F16</f>
        <v>712.81794527396642</v>
      </c>
      <c r="G16" s="155">
        <f>'4-1'!G16+'4-2'!G16</f>
        <v>502.64672161133382</v>
      </c>
      <c r="H16" s="155">
        <f>'4-1'!H16+'4-2'!H16</f>
        <v>2125.9363935472948</v>
      </c>
      <c r="I16" s="155">
        <f>'4-1'!I16+'4-2'!I16</f>
        <v>386.93979449934972</v>
      </c>
      <c r="J16" s="155">
        <f>'4-1'!J16+'4-2'!J16</f>
        <v>0</v>
      </c>
      <c r="K16" s="155">
        <f>'4-1'!K16+'4-2'!K16</f>
        <v>0</v>
      </c>
      <c r="L16" s="155">
        <f>'4-1'!L16+'4-2'!L16</f>
        <v>0</v>
      </c>
      <c r="M16" s="155">
        <f>'4-1'!M16+'4-2'!M16</f>
        <v>0</v>
      </c>
      <c r="N16" s="155">
        <f>'4-1'!N16+'4-2'!N16</f>
        <v>0</v>
      </c>
      <c r="O16" s="155">
        <f t="shared" si="0"/>
        <v>5541.3620656572557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154">
        <f>'4-1'!C17+'4-2'!C17</f>
        <v>2490.1015214054437</v>
      </c>
      <c r="D17" s="154">
        <f>'4-1'!D17+'4-2'!D17</f>
        <v>10612.958219219565</v>
      </c>
      <c r="E17" s="154">
        <f>'4-1'!E17+'4-2'!E17</f>
        <v>8538.8198558362328</v>
      </c>
      <c r="F17" s="154">
        <f>'4-1'!F17+'4-2'!F17</f>
        <v>8110.219688483372</v>
      </c>
      <c r="G17" s="154">
        <f>'4-1'!G17+'4-2'!G17</f>
        <v>24424.21426029917</v>
      </c>
      <c r="H17" s="154">
        <f>'4-1'!H17+'4-2'!H17</f>
        <v>3416.0007765123082</v>
      </c>
      <c r="I17" s="154">
        <f>'4-1'!I17+'4-2'!I17</f>
        <v>2358.6438870475276</v>
      </c>
      <c r="J17" s="154">
        <f>'4-1'!J17+'4-2'!J17</f>
        <v>0</v>
      </c>
      <c r="K17" s="154">
        <f>'4-1'!K17+'4-2'!K17</f>
        <v>0</v>
      </c>
      <c r="L17" s="154">
        <f>'4-1'!L17+'4-2'!L17</f>
        <v>0</v>
      </c>
      <c r="M17" s="154">
        <f>'4-1'!M17+'4-2'!M17</f>
        <v>0</v>
      </c>
      <c r="N17" s="154">
        <f>'4-1'!N17+'4-2'!N17</f>
        <v>0</v>
      </c>
      <c r="O17" s="154">
        <f t="shared" si="0"/>
        <v>59950.958208803619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155">
        <f>'4-1'!C18+'4-2'!C18</f>
        <v>3074.4870013028512</v>
      </c>
      <c r="D18" s="155">
        <f>'4-1'!D18+'4-2'!D18</f>
        <v>3319.9373247329968</v>
      </c>
      <c r="E18" s="155">
        <f>'4-1'!E18+'4-2'!E18</f>
        <v>4464.5755573389715</v>
      </c>
      <c r="F18" s="155">
        <f>'4-1'!F18+'4-2'!F18</f>
        <v>933.29891757742303</v>
      </c>
      <c r="G18" s="155">
        <f>'4-1'!G18+'4-2'!G18</f>
        <v>3526.9798917304706</v>
      </c>
      <c r="H18" s="155">
        <f>'4-1'!H18+'4-2'!H18</f>
        <v>1705.7122091385509</v>
      </c>
      <c r="I18" s="155">
        <f>'4-1'!I18+'4-2'!I18</f>
        <v>2326.9387564849762</v>
      </c>
      <c r="J18" s="155">
        <f>'4-1'!J18+'4-2'!J18</f>
        <v>0</v>
      </c>
      <c r="K18" s="155">
        <f>'4-1'!K18+'4-2'!K18</f>
        <v>0</v>
      </c>
      <c r="L18" s="155">
        <f>'4-1'!L18+'4-2'!L18</f>
        <v>0</v>
      </c>
      <c r="M18" s="155">
        <f>'4-1'!M18+'4-2'!M18</f>
        <v>0</v>
      </c>
      <c r="N18" s="155">
        <f>'4-1'!N18+'4-2'!N18</f>
        <v>0</v>
      </c>
      <c r="O18" s="155">
        <f t="shared" si="0"/>
        <v>19351.929658306239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154">
        <f>'4-1'!C19+'4-2'!C19</f>
        <v>2325.9820778282165</v>
      </c>
      <c r="D19" s="154">
        <f>'4-1'!D19+'4-2'!D19</f>
        <v>3297.9597548799325</v>
      </c>
      <c r="E19" s="154">
        <f>'4-1'!E19+'4-2'!E19</f>
        <v>1136.0549405861566</v>
      </c>
      <c r="F19" s="154">
        <f>'4-1'!F19+'4-2'!F19</f>
        <v>1785.3561576004568</v>
      </c>
      <c r="G19" s="154">
        <f>'4-1'!G19+'4-2'!G19</f>
        <v>1754.8668132385314</v>
      </c>
      <c r="H19" s="154">
        <f>'4-1'!H19+'4-2'!H19</f>
        <v>181.42149677265175</v>
      </c>
      <c r="I19" s="154">
        <f>'4-1'!I19+'4-2'!I19</f>
        <v>461.44408390866249</v>
      </c>
      <c r="J19" s="154">
        <f>'4-1'!J19+'4-2'!J19</f>
        <v>0</v>
      </c>
      <c r="K19" s="154">
        <f>'4-1'!K19+'4-2'!K19</f>
        <v>0</v>
      </c>
      <c r="L19" s="154">
        <f>'4-1'!L19+'4-2'!L19</f>
        <v>0</v>
      </c>
      <c r="M19" s="154">
        <f>'4-1'!M19+'4-2'!M19</f>
        <v>0</v>
      </c>
      <c r="N19" s="154">
        <f>'4-1'!N19+'4-2'!N19</f>
        <v>0</v>
      </c>
      <c r="O19" s="154">
        <f t="shared" si="0"/>
        <v>10943.085324814607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155">
        <f>'4-1'!C20+'4-2'!C20</f>
        <v>246.93519493827094</v>
      </c>
      <c r="D20" s="155">
        <f>'4-1'!D20+'4-2'!D20</f>
        <v>1293.3886371808978</v>
      </c>
      <c r="E20" s="155">
        <f>'4-1'!E20+'4-2'!E20</f>
        <v>1974.9860417412406</v>
      </c>
      <c r="F20" s="155">
        <f>'4-1'!F20+'4-2'!F20</f>
        <v>557.24588749851728</v>
      </c>
      <c r="G20" s="155">
        <f>'4-1'!G20+'4-2'!G20</f>
        <v>970.97679345064785</v>
      </c>
      <c r="H20" s="155">
        <f>'4-1'!H20+'4-2'!H20</f>
        <v>482.92974652338717</v>
      </c>
      <c r="I20" s="155">
        <f>'4-1'!I20+'4-2'!I20</f>
        <v>815.98355996096063</v>
      </c>
      <c r="J20" s="155">
        <f>'4-1'!J20+'4-2'!J20</f>
        <v>0</v>
      </c>
      <c r="K20" s="155">
        <f>'4-1'!K20+'4-2'!K20</f>
        <v>0</v>
      </c>
      <c r="L20" s="155">
        <f>'4-1'!L20+'4-2'!L20</f>
        <v>0</v>
      </c>
      <c r="M20" s="155">
        <f>'4-1'!M20+'4-2'!M20</f>
        <v>0</v>
      </c>
      <c r="N20" s="155">
        <f>'4-1'!N20+'4-2'!N20</f>
        <v>0</v>
      </c>
      <c r="O20" s="155">
        <f t="shared" si="0"/>
        <v>6342.4458612939225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151286.76585291699</v>
      </c>
      <c r="D21" s="73">
        <f t="shared" ref="D21:O21" si="1">SUM(D8:D20)</f>
        <v>138042.4464137913</v>
      </c>
      <c r="E21" s="73">
        <f t="shared" si="1"/>
        <v>106773.92509154492</v>
      </c>
      <c r="F21" s="73">
        <f t="shared" si="1"/>
        <v>87524.554132496589</v>
      </c>
      <c r="G21" s="73">
        <f t="shared" si="1"/>
        <v>138994.54216498663</v>
      </c>
      <c r="H21" s="73">
        <f t="shared" si="1"/>
        <v>89410.47811996688</v>
      </c>
      <c r="I21" s="73">
        <f t="shared" si="1"/>
        <v>36233.729959279372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748266.44173498254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80"/>
      <c r="J22" s="33"/>
      <c r="K22" s="80"/>
      <c r="L22" s="33"/>
      <c r="M22" s="169" t="s">
        <v>359</v>
      </c>
      <c r="N22" s="169"/>
      <c r="O22" s="169"/>
      <c r="P22" s="169"/>
      <c r="Q22" s="33"/>
    </row>
    <row r="23" spans="1:17" ht="25.2" x14ac:dyDescent="0.25">
      <c r="A23" s="18"/>
      <c r="B23" s="36"/>
      <c r="C23" s="36"/>
      <c r="D23" s="36"/>
      <c r="E23" s="36"/>
      <c r="F23" s="36"/>
      <c r="G23" s="18"/>
      <c r="H23" s="18"/>
      <c r="I23" s="18"/>
      <c r="J23" s="18"/>
      <c r="K23" s="18"/>
      <c r="L23" s="18"/>
      <c r="M23" s="18"/>
      <c r="N23" s="83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"/>
  <sheetViews>
    <sheetView rightToLeft="1" view="pageBreakPreview" topLeftCell="A6" zoomScale="55" zoomScaleNormal="75" zoomScaleSheetLayoutView="55" zoomScalePageLayoutView="70" workbookViewId="0">
      <selection activeCell="B4" sqref="B4:P4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8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8" ht="38.25" customHeight="1" x14ac:dyDescent="0.25">
      <c r="A2" s="18"/>
      <c r="B2" s="85" t="s">
        <v>216</v>
      </c>
      <c r="C2" s="35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217</v>
      </c>
      <c r="Q2" s="23"/>
    </row>
    <row r="3" spans="1:18" s="14" customFormat="1" ht="38.25" customHeight="1" x14ac:dyDescent="0.25">
      <c r="A3" s="38"/>
      <c r="B3" s="185" t="s">
        <v>315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8" s="9" customFormat="1" ht="46.5" customHeight="1" x14ac:dyDescent="0.25">
      <c r="A4" s="39"/>
      <c r="B4" s="186" t="s">
        <v>378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8" s="10" customFormat="1" ht="42.75" customHeight="1" x14ac:dyDescent="0.25">
      <c r="A5" s="41"/>
      <c r="B5" s="191" t="s">
        <v>39</v>
      </c>
      <c r="C5" s="94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 t="s">
        <v>284</v>
      </c>
      <c r="O5" s="194" t="s">
        <v>77</v>
      </c>
      <c r="P5" s="193" t="s">
        <v>38</v>
      </c>
    </row>
    <row r="6" spans="1:18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8" s="11" customFormat="1" ht="56.25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8" s="12" customFormat="1" ht="39" customHeight="1" x14ac:dyDescent="0.25">
      <c r="A8" s="47"/>
      <c r="B8" s="48" t="s">
        <v>40</v>
      </c>
      <c r="C8" s="71">
        <v>12151.366762864385</v>
      </c>
      <c r="D8" s="71">
        <v>14218.622365846095</v>
      </c>
      <c r="E8" s="71">
        <v>15203.810723049497</v>
      </c>
      <c r="F8" s="71">
        <v>12410.891807351631</v>
      </c>
      <c r="G8" s="71">
        <v>17462.01508705915</v>
      </c>
      <c r="H8" s="71">
        <v>10051.124033980273</v>
      </c>
      <c r="I8" s="71">
        <v>3795.8928179678946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>SUM(C8:N8)</f>
        <v>85293.72359811893</v>
      </c>
      <c r="P8" s="48" t="s">
        <v>10</v>
      </c>
      <c r="R8" s="195"/>
    </row>
    <row r="9" spans="1:18" s="12" customFormat="1" ht="39" customHeight="1" x14ac:dyDescent="0.25">
      <c r="A9" s="47"/>
      <c r="B9" s="49" t="s">
        <v>41</v>
      </c>
      <c r="C9" s="72">
        <v>40616.597406568661</v>
      </c>
      <c r="D9" s="72">
        <v>26392.677052709019</v>
      </c>
      <c r="E9" s="72">
        <v>19051.56052883685</v>
      </c>
      <c r="F9" s="72">
        <v>11468.819324516535</v>
      </c>
      <c r="G9" s="72">
        <v>10890.718129704615</v>
      </c>
      <c r="H9" s="72">
        <v>12288.839955584661</v>
      </c>
      <c r="I9" s="72">
        <v>5087.6723114011247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ref="O9:O21" si="0">SUM(C9:N9)</f>
        <v>125796.88470932147</v>
      </c>
      <c r="P9" s="49" t="s">
        <v>12</v>
      </c>
      <c r="R9" s="195"/>
    </row>
    <row r="10" spans="1:18" s="12" customFormat="1" ht="39" customHeight="1" x14ac:dyDescent="0.25">
      <c r="A10" s="47"/>
      <c r="B10" s="48" t="s">
        <v>15</v>
      </c>
      <c r="C10" s="71">
        <v>3992.7223332744802</v>
      </c>
      <c r="D10" s="71">
        <v>4963.8803045169534</v>
      </c>
      <c r="E10" s="71">
        <v>5582.1752933118887</v>
      </c>
      <c r="F10" s="71">
        <v>1460.9361635644723</v>
      </c>
      <c r="G10" s="71">
        <v>3960.3975718310512</v>
      </c>
      <c r="H10" s="71">
        <v>1750.1349339602282</v>
      </c>
      <c r="I10" s="71">
        <v>637.539445716513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f t="shared" si="0"/>
        <v>22347.786046175588</v>
      </c>
      <c r="P10" s="48" t="s">
        <v>14</v>
      </c>
      <c r="R10" s="195"/>
    </row>
    <row r="11" spans="1:18" s="12" customFormat="1" ht="39" customHeight="1" x14ac:dyDescent="0.25">
      <c r="A11" s="47"/>
      <c r="B11" s="49" t="s">
        <v>42</v>
      </c>
      <c r="C11" s="72">
        <v>1421.4752242755619</v>
      </c>
      <c r="D11" s="72">
        <v>4374.9966230393684</v>
      </c>
      <c r="E11" s="72">
        <v>2158.5681613719098</v>
      </c>
      <c r="F11" s="72">
        <v>2433.355001363544</v>
      </c>
      <c r="G11" s="72">
        <v>2904.611236798637</v>
      </c>
      <c r="H11" s="72">
        <v>2102.440554924257</v>
      </c>
      <c r="I11" s="72">
        <v>268.05048296553565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f t="shared" si="0"/>
        <v>15663.497284738814</v>
      </c>
      <c r="P11" s="49" t="s">
        <v>16</v>
      </c>
      <c r="R11" s="51"/>
    </row>
    <row r="12" spans="1:18" s="12" customFormat="1" ht="39" customHeight="1" x14ac:dyDescent="0.25">
      <c r="A12" s="47"/>
      <c r="B12" s="48" t="s">
        <v>43</v>
      </c>
      <c r="C12" s="71">
        <v>10330.666215921619</v>
      </c>
      <c r="D12" s="71">
        <v>8399.2337675030976</v>
      </c>
      <c r="E12" s="71">
        <v>7624.2051540722878</v>
      </c>
      <c r="F12" s="71">
        <v>4218.4362290954614</v>
      </c>
      <c r="G12" s="71">
        <v>9948.25110550723</v>
      </c>
      <c r="H12" s="71">
        <v>11956.94824764596</v>
      </c>
      <c r="I12" s="71">
        <v>5720.6021077878695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f t="shared" si="0"/>
        <v>58198.342827533525</v>
      </c>
      <c r="P12" s="48" t="s">
        <v>18</v>
      </c>
      <c r="R12" s="52"/>
    </row>
    <row r="13" spans="1:18" s="12" customFormat="1" ht="39" customHeight="1" x14ac:dyDescent="0.25">
      <c r="A13" s="47"/>
      <c r="B13" s="49" t="s">
        <v>44</v>
      </c>
      <c r="C13" s="72">
        <v>5815.7288130864481</v>
      </c>
      <c r="D13" s="72">
        <v>5644.8227384281972</v>
      </c>
      <c r="E13" s="72">
        <v>4455.628250244742</v>
      </c>
      <c r="F13" s="72">
        <v>8884.3977080007662</v>
      </c>
      <c r="G13" s="72">
        <v>12104.537324820365</v>
      </c>
      <c r="H13" s="72">
        <v>2749.3587112488508</v>
      </c>
      <c r="I13" s="72">
        <v>556.05320745768665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f t="shared" si="0"/>
        <v>40210.526753287049</v>
      </c>
      <c r="P13" s="49" t="s">
        <v>19</v>
      </c>
      <c r="R13" s="51"/>
    </row>
    <row r="14" spans="1:18" s="12" customFormat="1" ht="39" customHeight="1" x14ac:dyDescent="0.25">
      <c r="A14" s="47"/>
      <c r="B14" s="48" t="s">
        <v>45</v>
      </c>
      <c r="C14" s="71">
        <v>1601.39050085236</v>
      </c>
      <c r="D14" s="71">
        <v>814.28551493025293</v>
      </c>
      <c r="E14" s="71">
        <v>1213.702000055114</v>
      </c>
      <c r="F14" s="71">
        <v>1371.4258833582808</v>
      </c>
      <c r="G14" s="71">
        <v>2973.6979208453681</v>
      </c>
      <c r="H14" s="71">
        <v>1340.7646744764811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f t="shared" si="0"/>
        <v>9315.2664945178567</v>
      </c>
      <c r="P14" s="48" t="s">
        <v>21</v>
      </c>
      <c r="R14" s="52"/>
    </row>
    <row r="15" spans="1:18" s="12" customFormat="1" ht="39" customHeight="1" x14ac:dyDescent="0.25">
      <c r="A15" s="47"/>
      <c r="B15" s="49" t="s">
        <v>46</v>
      </c>
      <c r="C15" s="72">
        <v>2132.032248319173</v>
      </c>
      <c r="D15" s="72">
        <v>1672.6919613267153</v>
      </c>
      <c r="E15" s="72">
        <v>1240.7309092377673</v>
      </c>
      <c r="F15" s="72">
        <v>288.16397020325064</v>
      </c>
      <c r="G15" s="72">
        <v>695.95100536955488</v>
      </c>
      <c r="H15" s="72">
        <v>846.44554581394141</v>
      </c>
      <c r="I15" s="72">
        <v>254.45340298056877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f t="shared" si="0"/>
        <v>7130.4690432509724</v>
      </c>
      <c r="P15" s="49" t="s">
        <v>23</v>
      </c>
      <c r="R15" s="51"/>
    </row>
    <row r="16" spans="1:18" s="12" customFormat="1" ht="39" customHeight="1" x14ac:dyDescent="0.25">
      <c r="A16" s="47"/>
      <c r="B16" s="48" t="s">
        <v>26</v>
      </c>
      <c r="C16" s="71">
        <v>226.73141208775408</v>
      </c>
      <c r="D16" s="71">
        <v>604.84676180913982</v>
      </c>
      <c r="E16" s="71">
        <v>361.12860905901175</v>
      </c>
      <c r="F16" s="71">
        <v>348.95683452066885</v>
      </c>
      <c r="G16" s="71">
        <v>268.0615521464257</v>
      </c>
      <c r="H16" s="71">
        <v>1236.1298097418958</v>
      </c>
      <c r="I16" s="71">
        <v>282.17596856521089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f t="shared" si="0"/>
        <v>3328.0309479301068</v>
      </c>
      <c r="P16" s="48" t="s">
        <v>25</v>
      </c>
      <c r="R16" s="52"/>
    </row>
    <row r="17" spans="1:18" s="12" customFormat="1" ht="39" customHeight="1" x14ac:dyDescent="0.25">
      <c r="A17" s="47"/>
      <c r="B17" s="49" t="s">
        <v>47</v>
      </c>
      <c r="C17" s="72">
        <v>1762.0369458024484</v>
      </c>
      <c r="D17" s="72">
        <v>4650.6576713194272</v>
      </c>
      <c r="E17" s="72">
        <v>4471.8868532938732</v>
      </c>
      <c r="F17" s="72">
        <v>4023.9789697137339</v>
      </c>
      <c r="G17" s="72">
        <v>11577.537979847935</v>
      </c>
      <c r="H17" s="72">
        <v>1265.205468533921</v>
      </c>
      <c r="I17" s="72">
        <v>1548.3012929540107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f t="shared" si="0"/>
        <v>29299.605181465347</v>
      </c>
      <c r="P17" s="49" t="s">
        <v>27</v>
      </c>
      <c r="R17" s="51"/>
    </row>
    <row r="18" spans="1:18" s="12" customFormat="1" ht="39" customHeight="1" x14ac:dyDescent="0.25">
      <c r="A18" s="47"/>
      <c r="B18" s="48" t="s">
        <v>48</v>
      </c>
      <c r="C18" s="71">
        <v>1309.8134297514484</v>
      </c>
      <c r="D18" s="71">
        <v>1983.9224896444111</v>
      </c>
      <c r="E18" s="71">
        <v>2457.7469987794457</v>
      </c>
      <c r="F18" s="71">
        <v>460.80279820164628</v>
      </c>
      <c r="G18" s="71">
        <v>2254.3642116126421</v>
      </c>
      <c r="H18" s="71">
        <v>1267.4529903073847</v>
      </c>
      <c r="I18" s="71">
        <v>1340.7558724126757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f t="shared" si="0"/>
        <v>11074.858790709655</v>
      </c>
      <c r="P18" s="48" t="s">
        <v>29</v>
      </c>
      <c r="R18" s="52"/>
    </row>
    <row r="19" spans="1:18" s="12" customFormat="1" ht="39" customHeight="1" x14ac:dyDescent="0.25">
      <c r="A19" s="47"/>
      <c r="B19" s="49" t="s">
        <v>49</v>
      </c>
      <c r="C19" s="72">
        <v>1117.6514870243973</v>
      </c>
      <c r="D19" s="72">
        <v>1628.4682370586945</v>
      </c>
      <c r="E19" s="72">
        <v>520.46178525187679</v>
      </c>
      <c r="F19" s="72">
        <v>1017.8962113190265</v>
      </c>
      <c r="G19" s="72">
        <v>649.63970601110475</v>
      </c>
      <c r="H19" s="72">
        <v>90.895905497859573</v>
      </c>
      <c r="I19" s="72">
        <v>278.81516117472609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f t="shared" si="0"/>
        <v>5303.8284933376854</v>
      </c>
      <c r="P19" s="49" t="s">
        <v>31</v>
      </c>
      <c r="R19" s="51"/>
    </row>
    <row r="20" spans="1:18" s="12" customFormat="1" ht="39" customHeight="1" x14ac:dyDescent="0.25">
      <c r="A20" s="47"/>
      <c r="B20" s="48" t="s">
        <v>50</v>
      </c>
      <c r="C20" s="71"/>
      <c r="D20" s="71">
        <v>475.93001751775222</v>
      </c>
      <c r="E20" s="71">
        <v>991.02936108028496</v>
      </c>
      <c r="F20" s="71">
        <v>317.61043686398057</v>
      </c>
      <c r="G20" s="71">
        <v>532.51888356135396</v>
      </c>
      <c r="H20" s="71">
        <v>352.15508793563941</v>
      </c>
      <c r="I20" s="71">
        <v>408.7915471262902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f t="shared" si="0"/>
        <v>3078.0353340853017</v>
      </c>
      <c r="P20" s="48" t="s">
        <v>33</v>
      </c>
      <c r="R20" s="52"/>
    </row>
    <row r="21" spans="1:18" s="12" customFormat="1" ht="39.9" customHeight="1" x14ac:dyDescent="0.25">
      <c r="A21" s="47"/>
      <c r="B21" s="50" t="s">
        <v>51</v>
      </c>
      <c r="C21" s="73">
        <f>SUM(C8:C20)</f>
        <v>82478.21277982874</v>
      </c>
      <c r="D21" s="73">
        <f t="shared" ref="D21:N21" si="1">SUM(D8:D20)</f>
        <v>75825.03550564911</v>
      </c>
      <c r="E21" s="73">
        <f t="shared" si="1"/>
        <v>65332.634627644562</v>
      </c>
      <c r="F21" s="73">
        <f t="shared" si="1"/>
        <v>48705.671338072985</v>
      </c>
      <c r="G21" s="73">
        <f t="shared" si="1"/>
        <v>76222.301715115434</v>
      </c>
      <c r="H21" s="73">
        <f t="shared" si="1"/>
        <v>47297.895919651361</v>
      </c>
      <c r="I21" s="73">
        <f t="shared" si="1"/>
        <v>20179.103618510107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0"/>
        <v>416040.85550447233</v>
      </c>
      <c r="P21" s="50" t="s">
        <v>7</v>
      </c>
      <c r="R21" s="51"/>
    </row>
    <row r="22" spans="1:18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80"/>
      <c r="J22" s="33"/>
      <c r="K22" s="80"/>
      <c r="L22" s="33"/>
      <c r="M22" s="169" t="s">
        <v>359</v>
      </c>
      <c r="N22" s="169"/>
      <c r="O22" s="169"/>
      <c r="P22" s="169"/>
      <c r="Q22" s="33"/>
      <c r="R22" s="52"/>
    </row>
    <row r="23" spans="1:18" ht="30" x14ac:dyDescent="0.25">
      <c r="A23" s="18"/>
      <c r="B23" s="36"/>
      <c r="C23" s="36"/>
      <c r="D23" s="36"/>
      <c r="E23" s="36"/>
      <c r="F23" s="36"/>
      <c r="G23" s="18"/>
      <c r="H23" s="18"/>
      <c r="I23" s="82"/>
      <c r="J23" s="18"/>
      <c r="K23" s="18"/>
      <c r="L23" s="18"/>
      <c r="M23" s="18"/>
      <c r="N23" s="84"/>
      <c r="O23" s="18"/>
      <c r="P23" s="18"/>
      <c r="Q23" s="17"/>
      <c r="R23" s="51"/>
    </row>
  </sheetData>
  <mergeCells count="8">
    <mergeCell ref="B22:D22"/>
    <mergeCell ref="M22:P22"/>
    <mergeCell ref="R8:R10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3"/>
  <sheetViews>
    <sheetView rightToLeft="1" view="pageBreakPreview" zoomScale="55" zoomScaleNormal="75" zoomScaleSheetLayoutView="55" zoomScalePageLayoutView="70" workbookViewId="0">
      <selection activeCell="C5" sqref="C5"/>
    </sheetView>
  </sheetViews>
  <sheetFormatPr defaultColWidth="9.109375" defaultRowHeight="15.6" x14ac:dyDescent="0.25"/>
  <cols>
    <col min="1" max="1" width="9.109375" style="8"/>
    <col min="2" max="2" width="32.88671875" style="7" customWidth="1"/>
    <col min="3" max="3" width="17.6640625" style="7" customWidth="1"/>
    <col min="4" max="6" width="15.6640625" style="7" customWidth="1"/>
    <col min="7" max="15" width="15.6640625" style="8" customWidth="1"/>
    <col min="16" max="16" width="44" style="8" customWidth="1"/>
    <col min="17" max="17" width="9.109375" style="4"/>
    <col min="18" max="16384" width="9.109375" style="8"/>
  </cols>
  <sheetData>
    <row r="1" spans="1:17" ht="23.4" x14ac:dyDescent="0.25">
      <c r="A1" s="18"/>
      <c r="B1" s="36"/>
      <c r="C1" s="36"/>
      <c r="D1" s="36"/>
      <c r="E1" s="36"/>
      <c r="F1" s="36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</row>
    <row r="2" spans="1:17" ht="38.25" customHeight="1" x14ac:dyDescent="0.25">
      <c r="A2" s="18"/>
      <c r="B2" s="85" t="s">
        <v>208</v>
      </c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P2" s="86" t="s">
        <v>382</v>
      </c>
      <c r="Q2" s="23"/>
    </row>
    <row r="3" spans="1:17" s="14" customFormat="1" ht="38.25" customHeight="1" x14ac:dyDescent="0.25">
      <c r="A3" s="38"/>
      <c r="B3" s="185" t="s">
        <v>287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"/>
    </row>
    <row r="4" spans="1:17" s="9" customFormat="1" ht="51.75" customHeight="1" x14ac:dyDescent="0.25">
      <c r="A4" s="39"/>
      <c r="B4" s="186" t="s">
        <v>379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40"/>
    </row>
    <row r="5" spans="1:17" s="10" customFormat="1" ht="42.75" customHeight="1" x14ac:dyDescent="0.25">
      <c r="A5" s="41"/>
      <c r="B5" s="191" t="s">
        <v>39</v>
      </c>
      <c r="C5" s="232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233" t="s">
        <v>284</v>
      </c>
      <c r="O5" s="194" t="s">
        <v>77</v>
      </c>
      <c r="P5" s="193" t="s">
        <v>38</v>
      </c>
    </row>
    <row r="6" spans="1:17" s="11" customFormat="1" ht="24.75" customHeight="1" x14ac:dyDescent="0.25">
      <c r="A6" s="42"/>
      <c r="B6" s="192"/>
      <c r="C6" s="44" t="s">
        <v>53</v>
      </c>
      <c r="D6" s="44" t="s">
        <v>54</v>
      </c>
      <c r="E6" s="44" t="s">
        <v>55</v>
      </c>
      <c r="F6" s="44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4" t="s">
        <v>61</v>
      </c>
      <c r="L6" s="43" t="s">
        <v>62</v>
      </c>
      <c r="M6" s="43" t="s">
        <v>63</v>
      </c>
      <c r="N6" s="43" t="s">
        <v>64</v>
      </c>
      <c r="O6" s="184"/>
      <c r="P6" s="193"/>
    </row>
    <row r="7" spans="1:17" s="11" customFormat="1" ht="57" customHeight="1" x14ac:dyDescent="0.25">
      <c r="A7" s="42"/>
      <c r="B7" s="192"/>
      <c r="C7" s="46" t="s">
        <v>65</v>
      </c>
      <c r="D7" s="46" t="s">
        <v>66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5" t="s">
        <v>74</v>
      </c>
      <c r="M7" s="45" t="s">
        <v>76</v>
      </c>
      <c r="N7" s="45" t="s">
        <v>75</v>
      </c>
      <c r="O7" s="45" t="s">
        <v>7</v>
      </c>
      <c r="P7" s="193"/>
    </row>
    <row r="8" spans="1:17" s="12" customFormat="1" ht="39" customHeight="1" x14ac:dyDescent="0.25">
      <c r="A8" s="47"/>
      <c r="B8" s="48" t="s">
        <v>40</v>
      </c>
      <c r="C8" s="71">
        <v>9923.0921753988514</v>
      </c>
      <c r="D8" s="71">
        <v>10549.571837321013</v>
      </c>
      <c r="E8" s="71">
        <v>9620.7312792188586</v>
      </c>
      <c r="F8" s="71">
        <v>5254.46713484878</v>
      </c>
      <c r="G8" s="71">
        <v>11317.39777481362</v>
      </c>
      <c r="H8" s="71">
        <v>9328.9744315503831</v>
      </c>
      <c r="I8" s="71">
        <v>1991.1586817792563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>SUM(C8:N8)</f>
        <v>57985.393314930763</v>
      </c>
      <c r="P8" s="48" t="s">
        <v>10</v>
      </c>
    </row>
    <row r="9" spans="1:17" s="12" customFormat="1" ht="39" customHeight="1" x14ac:dyDescent="0.25">
      <c r="A9" s="47"/>
      <c r="B9" s="49" t="s">
        <v>41</v>
      </c>
      <c r="C9" s="72">
        <v>35166.508781507</v>
      </c>
      <c r="D9" s="72">
        <v>21327.303536916606</v>
      </c>
      <c r="E9" s="72">
        <v>9829.5263741376493</v>
      </c>
      <c r="F9" s="72">
        <v>12199.408876707515</v>
      </c>
      <c r="G9" s="72">
        <v>6503.6087221697017</v>
      </c>
      <c r="H9" s="72">
        <v>13160.577942890248</v>
      </c>
      <c r="I9" s="72">
        <v>4509.0284514045252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ref="O9:O21" si="0">SUM(C9:N9)</f>
        <v>102695.96268573325</v>
      </c>
      <c r="P9" s="49" t="s">
        <v>12</v>
      </c>
    </row>
    <row r="10" spans="1:17" s="12" customFormat="1" ht="39" customHeight="1" x14ac:dyDescent="0.25">
      <c r="A10" s="47"/>
      <c r="B10" s="48" t="s">
        <v>15</v>
      </c>
      <c r="C10" s="71">
        <v>3022.837246904141</v>
      </c>
      <c r="D10" s="71">
        <v>3761.6396741496405</v>
      </c>
      <c r="E10" s="71">
        <v>2988.2628497872047</v>
      </c>
      <c r="F10" s="71">
        <v>1956.6647342754654</v>
      </c>
      <c r="G10" s="71">
        <v>2206.5391780437353</v>
      </c>
      <c r="H10" s="71">
        <v>1118.3357734783131</v>
      </c>
      <c r="I10" s="71">
        <v>298.5550929725033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f t="shared" si="0"/>
        <v>15352.834549611003</v>
      </c>
      <c r="P10" s="48" t="s">
        <v>14</v>
      </c>
    </row>
    <row r="11" spans="1:17" s="12" customFormat="1" ht="39" customHeight="1" x14ac:dyDescent="0.25">
      <c r="A11" s="47"/>
      <c r="B11" s="49" t="s">
        <v>42</v>
      </c>
      <c r="C11" s="72">
        <v>365.65695704167706</v>
      </c>
      <c r="D11" s="72">
        <v>3533.0406028521784</v>
      </c>
      <c r="E11" s="72">
        <v>1961.4801787323906</v>
      </c>
      <c r="F11" s="72">
        <v>2670.9758691386487</v>
      </c>
      <c r="G11" s="72">
        <v>1290.3460956416475</v>
      </c>
      <c r="H11" s="72">
        <v>2522.3753115972531</v>
      </c>
      <c r="I11" s="72">
        <v>306.00145875634297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f t="shared" si="0"/>
        <v>12649.87647376014</v>
      </c>
      <c r="P11" s="49" t="s">
        <v>16</v>
      </c>
    </row>
    <row r="12" spans="1:17" s="12" customFormat="1" ht="39" customHeight="1" x14ac:dyDescent="0.25">
      <c r="A12" s="47"/>
      <c r="B12" s="48" t="s">
        <v>43</v>
      </c>
      <c r="C12" s="71">
        <v>5002.7353360391508</v>
      </c>
      <c r="D12" s="71">
        <v>3242.5025820448013</v>
      </c>
      <c r="E12" s="71">
        <v>5822.747360779028</v>
      </c>
      <c r="F12" s="71">
        <v>1901.2825391684082</v>
      </c>
      <c r="G12" s="71">
        <v>12083.104912975716</v>
      </c>
      <c r="H12" s="71">
        <v>5585.2369170684997</v>
      </c>
      <c r="I12" s="71">
        <v>5518.8634004819542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f t="shared" si="0"/>
        <v>39156.473048557556</v>
      </c>
      <c r="P12" s="48" t="s">
        <v>18</v>
      </c>
    </row>
    <row r="13" spans="1:17" s="12" customFormat="1" ht="39" customHeight="1" x14ac:dyDescent="0.25">
      <c r="A13" s="47"/>
      <c r="B13" s="49" t="s">
        <v>44</v>
      </c>
      <c r="C13" s="72">
        <v>6814.1817840255308</v>
      </c>
      <c r="D13" s="72">
        <v>8101.7780094702084</v>
      </c>
      <c r="E13" s="72">
        <v>2510.8878633740051</v>
      </c>
      <c r="F13" s="72">
        <v>7865.7203168019123</v>
      </c>
      <c r="G13" s="72">
        <v>10782.224138692512</v>
      </c>
      <c r="H13" s="72">
        <v>4092.3855658344232</v>
      </c>
      <c r="I13" s="72">
        <v>780.94227504721175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f t="shared" si="0"/>
        <v>40948.119953245812</v>
      </c>
      <c r="P13" s="49" t="s">
        <v>19</v>
      </c>
    </row>
    <row r="14" spans="1:17" s="12" customFormat="1" ht="39" customHeight="1" x14ac:dyDescent="0.25">
      <c r="A14" s="47"/>
      <c r="B14" s="48" t="s">
        <v>45</v>
      </c>
      <c r="C14" s="71">
        <v>2313.7565814626896</v>
      </c>
      <c r="D14" s="71">
        <v>168.65991327273338</v>
      </c>
      <c r="E14" s="71">
        <v>618.27143795464144</v>
      </c>
      <c r="F14" s="71">
        <v>722.21406696814483</v>
      </c>
      <c r="G14" s="71">
        <v>1938.7581218428745</v>
      </c>
      <c r="H14" s="71">
        <v>2003.0875984142258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f t="shared" si="0"/>
        <v>7764.7477199153091</v>
      </c>
      <c r="P14" s="48" t="s">
        <v>21</v>
      </c>
    </row>
    <row r="15" spans="1:17" s="12" customFormat="1" ht="39" customHeight="1" x14ac:dyDescent="0.25">
      <c r="A15" s="47"/>
      <c r="B15" s="49" t="s">
        <v>46</v>
      </c>
      <c r="C15" s="72">
        <v>2103.6818204518881</v>
      </c>
      <c r="D15" s="72">
        <v>1346.3835319481066</v>
      </c>
      <c r="E15" s="72">
        <v>345.12145210460608</v>
      </c>
      <c r="F15" s="72">
        <v>318.45591070002439</v>
      </c>
      <c r="G15" s="72">
        <v>752.69935854067467</v>
      </c>
      <c r="H15" s="72">
        <v>601.44729900467951</v>
      </c>
      <c r="I15" s="72">
        <v>158.96674065891528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f t="shared" si="0"/>
        <v>5626.7561134088937</v>
      </c>
      <c r="P15" s="49" t="s">
        <v>23</v>
      </c>
    </row>
    <row r="16" spans="1:17" s="12" customFormat="1" ht="39" customHeight="1" x14ac:dyDescent="0.25">
      <c r="A16" s="47"/>
      <c r="B16" s="48" t="s">
        <v>26</v>
      </c>
      <c r="C16" s="71">
        <v>148.0984573608095</v>
      </c>
      <c r="D16" s="71">
        <v>401.26569969375004</v>
      </c>
      <c r="E16" s="71">
        <v>70.95027071484634</v>
      </c>
      <c r="F16" s="71">
        <v>363.86111075329757</v>
      </c>
      <c r="G16" s="71">
        <v>234.58516946490812</v>
      </c>
      <c r="H16" s="71">
        <v>889.80658380539876</v>
      </c>
      <c r="I16" s="71">
        <v>104.76382593413884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f t="shared" si="0"/>
        <v>2213.3311177271494</v>
      </c>
      <c r="P16" s="48" t="s">
        <v>25</v>
      </c>
    </row>
    <row r="17" spans="1:17" s="12" customFormat="1" ht="39" customHeight="1" x14ac:dyDescent="0.25">
      <c r="A17" s="47"/>
      <c r="B17" s="49" t="s">
        <v>47</v>
      </c>
      <c r="C17" s="72">
        <v>728.06457560299543</v>
      </c>
      <c r="D17" s="72">
        <v>5962.3005479001376</v>
      </c>
      <c r="E17" s="72">
        <v>4066.9330025423592</v>
      </c>
      <c r="F17" s="72">
        <v>4086.2407187696376</v>
      </c>
      <c r="G17" s="72">
        <v>12846.676280451235</v>
      </c>
      <c r="H17" s="72">
        <v>2150.795307978387</v>
      </c>
      <c r="I17" s="72">
        <v>810.34259409351671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f t="shared" si="0"/>
        <v>30651.353027338268</v>
      </c>
      <c r="P17" s="49" t="s">
        <v>27</v>
      </c>
    </row>
    <row r="18" spans="1:17" s="12" customFormat="1" ht="39" customHeight="1" x14ac:dyDescent="0.25">
      <c r="A18" s="47"/>
      <c r="B18" s="48" t="s">
        <v>48</v>
      </c>
      <c r="C18" s="71">
        <v>1764.673571551403</v>
      </c>
      <c r="D18" s="71">
        <v>1336.0148350885854</v>
      </c>
      <c r="E18" s="71">
        <v>2006.8285585595256</v>
      </c>
      <c r="F18" s="71">
        <v>472.49611937577674</v>
      </c>
      <c r="G18" s="71">
        <v>1272.6156801178288</v>
      </c>
      <c r="H18" s="71">
        <v>438.25921883116609</v>
      </c>
      <c r="I18" s="71">
        <v>986.18288407230057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f t="shared" si="0"/>
        <v>8277.0708675965852</v>
      </c>
      <c r="P18" s="48" t="s">
        <v>29</v>
      </c>
    </row>
    <row r="19" spans="1:17" s="12" customFormat="1" ht="39" customHeight="1" x14ac:dyDescent="0.25">
      <c r="A19" s="47"/>
      <c r="B19" s="49" t="s">
        <v>49</v>
      </c>
      <c r="C19" s="72">
        <v>1208.330590803819</v>
      </c>
      <c r="D19" s="72">
        <v>1669.4915178212379</v>
      </c>
      <c r="E19" s="72">
        <v>615.59315533427991</v>
      </c>
      <c r="F19" s="72">
        <v>767.45994628143012</v>
      </c>
      <c r="G19" s="72">
        <v>1105.2271072274266</v>
      </c>
      <c r="H19" s="72">
        <v>90.525591274792177</v>
      </c>
      <c r="I19" s="72">
        <v>182.62892273393643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f t="shared" si="0"/>
        <v>5639.2568314769233</v>
      </c>
      <c r="P19" s="49" t="s">
        <v>31</v>
      </c>
    </row>
    <row r="20" spans="1:17" s="12" customFormat="1" ht="39" customHeight="1" x14ac:dyDescent="0.25">
      <c r="A20" s="47"/>
      <c r="B20" s="48" t="s">
        <v>50</v>
      </c>
      <c r="C20" s="71">
        <v>246.93519493827094</v>
      </c>
      <c r="D20" s="71">
        <v>817.45861966314567</v>
      </c>
      <c r="E20" s="71">
        <v>983.95668066095561</v>
      </c>
      <c r="F20" s="71">
        <v>239.63545063453665</v>
      </c>
      <c r="G20" s="71">
        <v>438.45790988929389</v>
      </c>
      <c r="H20" s="71">
        <v>130.77465858774772</v>
      </c>
      <c r="I20" s="71">
        <v>407.19201283467044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f t="shared" si="0"/>
        <v>3264.4105272086204</v>
      </c>
      <c r="P20" s="48" t="s">
        <v>33</v>
      </c>
    </row>
    <row r="21" spans="1:17" s="12" customFormat="1" ht="39.9" customHeight="1" x14ac:dyDescent="0.25">
      <c r="A21" s="47"/>
      <c r="B21" s="50" t="s">
        <v>51</v>
      </c>
      <c r="C21" s="73">
        <f>SUM(C8:C20)</f>
        <v>68808.553073088216</v>
      </c>
      <c r="D21" s="73">
        <f t="shared" ref="D21:N21" si="1">SUM(D8:D20)</f>
        <v>62217.410908142148</v>
      </c>
      <c r="E21" s="73">
        <f t="shared" si="1"/>
        <v>41441.290463900361</v>
      </c>
      <c r="F21" s="73">
        <f t="shared" si="1"/>
        <v>38818.882794423582</v>
      </c>
      <c r="G21" s="73">
        <f t="shared" si="1"/>
        <v>62772.240449871177</v>
      </c>
      <c r="H21" s="73">
        <f t="shared" si="1"/>
        <v>42112.582200315512</v>
      </c>
      <c r="I21" s="73">
        <f t="shared" si="1"/>
        <v>16054.626340769271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0"/>
        <v>332225.58623051026</v>
      </c>
      <c r="P21" s="50" t="s">
        <v>7</v>
      </c>
    </row>
    <row r="22" spans="1:17" s="6" customFormat="1" ht="30" customHeight="1" x14ac:dyDescent="0.25">
      <c r="A22" s="33"/>
      <c r="B22" s="169" t="s">
        <v>358</v>
      </c>
      <c r="C22" s="169"/>
      <c r="D22" s="169"/>
      <c r="F22" s="33"/>
      <c r="G22" s="33"/>
      <c r="H22" s="33"/>
      <c r="I22" s="80"/>
      <c r="J22" s="33"/>
      <c r="K22" s="80"/>
      <c r="L22" s="81"/>
      <c r="M22" s="169" t="s">
        <v>359</v>
      </c>
      <c r="N22" s="169"/>
      <c r="O22" s="169"/>
      <c r="P22" s="169"/>
      <c r="Q22" s="33"/>
    </row>
    <row r="23" spans="1:17" ht="30" x14ac:dyDescent="0.25">
      <c r="A23" s="18"/>
      <c r="B23" s="36"/>
      <c r="C23" s="36"/>
      <c r="D23" s="36"/>
      <c r="E23" s="36"/>
      <c r="F23" s="36"/>
      <c r="G23" s="18"/>
      <c r="H23" s="18"/>
      <c r="I23" s="82"/>
      <c r="J23" s="18"/>
      <c r="K23" s="18"/>
      <c r="L23" s="18"/>
      <c r="M23" s="18"/>
      <c r="N23" s="84"/>
      <c r="O23" s="18"/>
      <c r="P23" s="18"/>
      <c r="Q23" s="17"/>
    </row>
  </sheetData>
  <mergeCells count="7">
    <mergeCell ref="B22:D22"/>
    <mergeCell ref="M22:P22"/>
    <mergeCell ref="B3:P3"/>
    <mergeCell ref="B4:P4"/>
    <mergeCell ref="B5:B7"/>
    <mergeCell ref="P5:P7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,HD)  1 "   D e s c r i p t i o n = " *,/  GF'  H5A'K  DD,HD)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c c 5 0 5 1 e - a a 9 a - 4 e 9 c - a 4 b 6 - 3 d 3 0 5 3 a b 3 1 7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 4 0 . 6 9 2 4 2 8 5 8 8 8 6 7 2 < / L a t i t u d e > < L o n g i t u d e > - 7 3 . 9 6 1 7 5 3 8 4 5 2 1 4 8 < / L o n g i t u d e > < R o t a t i o n > 0 < / R o t a t i o n > < P i v o t A n g l e > - 0 . 3 1 7 4 7 1 2 5 7 4 2 9 3 1 4 6 5 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 N a m e = " 7(B)  1 "   G u i d = " d 2 b 5 1 5 0 7 - e 9 a f - 4 9 c e - 9 6 3 e - c a 5 2 b e c 0 0 a f 8 "   R e v = " 2 "   R e v G u i d = " b b 0 9 9 4 3 b - e 0 4 9 - 4 5 9 6 - b a 8 0 - 3 6 9 e 2 c e c 0 1 c c " 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 / & g t ; & l t ; / G e o C o l u m n & g t ; & l t ; / G e o C o l u m n s & g t ; & l t ; P o s t a l C o d e 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Z i p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,HD)  1 "   I d = " { D 1 4 9 F 6 D D - 7 A 5 4 - 4 6 E 8 - 9 2 8 6 - A C B 7 F 6 A 2 A 6 4 8 } "   T o u r I d = " 0 2 2 4 a a 1 9 - a 6 2 2 - 4 4 1 c - a f 7 d - a c f 7 7 b 3 7 2 f e 2 "   X m l V e r = " 6 "   M i n X m l V e r = " 3 " > < D e s c r i p t i o n > *,/  GF'  H5A'K  DD,HD)< / D e s c r i p t i o n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T o u r > < / T o u r s > < / V i s u a l i z a t i o n > 
</file>

<file path=customXml/item3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I V S y 0 o D M R T 9 l Z C 1 n c x M X 2 O Z m a I F R a w i C q L L M E n b Y J r I J G P V r Q + K P + I D R F y 7 8 D c y X + E v e K d q x X b h I o R 7 z z k 3 J y f 5 e H u P u + d j i c 5 4 b o R W C Q 4 8 H y O u M s 2 E G i a 4 s I N a h L t p v A 5 l n 9 q + V j 2 a j T g C k T K d c y M S P L L 2 t E P I Z D L x J n V P 5 0 M S + n 5 A j n b 6 B 8 A c 0 5 p Q x l K V c T x X s f 9 V O I 2 3 z J d g T h 6 L L N d G D 6 z H q K X e m T A F l e K S W r D u D b m u M 1 L 5 B y U 6 S X D 3 V M O 5 s q c Z T 4 I g 9 J s A H F J Z c D T K E j y g 0 n D o b H K 9 z 4 2 W R T X E L N R I 2 g Q 3 f K + 1 G j b C q B l F U a s d Y i Q h q F q 7 7 q 2 2 g n a z H j W a Y d C I I D Y g 7 8 G Z E B 4 P Y P S G z s f U W s 7 W G M u 5 M e n M x Q r a P Y 7 J E h Z / k z Y E l w x 8 G J t D 5 A g S 7 i g h E 2 z z A g I k P 0 D q H t x r O S 2 v y u v y r r y N y R d / D m + D 2 K C e L p S 9 W A I r A w v 8 m b W l r r u H 8 d P y G v Y 7 d + + e 0 K x x 4 5 7 c s 3 t x j 7 9 8 s u C e / I k 1 j f / W c D 0 y e w n Y t 6 p V N R Z + W P o J e j e 6 J 5 w C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Props1.xml><?xml version="1.0" encoding="utf-8"?>
<ds:datastoreItem xmlns:ds="http://schemas.openxmlformats.org/officeDocument/2006/customXml" ds:itemID="{D149F6DD-7A54-46E8-9286-ACB7F6A2A648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4F38CBFC-A260-485A-A151-56DB186114BC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05F87C07-99A2-4E92-A109-005219420BDC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42</vt:i4>
      </vt:variant>
      <vt:variant>
        <vt:lpstr>النطاقات المسماة</vt:lpstr>
      </vt:variant>
      <vt:variant>
        <vt:i4>42</vt:i4>
      </vt:variant>
    </vt:vector>
  </HeadingPairs>
  <TitlesOfParts>
    <vt:vector size="84" baseType="lpstr">
      <vt:lpstr>الفهرس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9-1</vt:lpstr>
      <vt:lpstr>9-2</vt:lpstr>
      <vt:lpstr>10</vt:lpstr>
      <vt:lpstr>10-1</vt:lpstr>
      <vt:lpstr>10-2</vt:lpstr>
      <vt:lpstr>11</vt:lpstr>
      <vt:lpstr>11-1</vt:lpstr>
      <vt:lpstr>11-2</vt:lpstr>
      <vt:lpstr>12</vt:lpstr>
      <vt:lpstr>12-1</vt:lpstr>
      <vt:lpstr>12-2</vt:lpstr>
      <vt:lpstr>13</vt:lpstr>
      <vt:lpstr>14</vt:lpstr>
      <vt:lpstr>1.</vt:lpstr>
      <vt:lpstr>1.-1</vt:lpstr>
      <vt:lpstr>1.-2</vt:lpstr>
      <vt:lpstr>2.</vt:lpstr>
      <vt:lpstr>2.-1</vt:lpstr>
      <vt:lpstr>2.-2</vt:lpstr>
      <vt:lpstr>3.</vt:lpstr>
      <vt:lpstr>'1'!Print_Area</vt:lpstr>
      <vt:lpstr>'1.'!Print_Area</vt:lpstr>
      <vt:lpstr>'1.-1'!Print_Area</vt:lpstr>
      <vt:lpstr>'1.-2'!Print_Area</vt:lpstr>
      <vt:lpstr>'10'!Print_Area</vt:lpstr>
      <vt:lpstr>'10-1'!Print_Area</vt:lpstr>
      <vt:lpstr>'10-2'!Print_Area</vt:lpstr>
      <vt:lpstr>'11'!Print_Area</vt:lpstr>
      <vt:lpstr>'11-1'!Print_Area</vt:lpstr>
      <vt:lpstr>'11-2'!Print_Area</vt:lpstr>
      <vt:lpstr>'12'!Print_Area</vt:lpstr>
      <vt:lpstr>'12-1'!Print_Area</vt:lpstr>
      <vt:lpstr>'12-2'!Print_Area</vt:lpstr>
      <vt:lpstr>'13'!Print_Area</vt:lpstr>
      <vt:lpstr>'14'!Print_Area</vt:lpstr>
      <vt:lpstr>'2'!Print_Area</vt:lpstr>
      <vt:lpstr>'2.'!Print_Area</vt:lpstr>
      <vt:lpstr>'2.-1'!Print_Area</vt:lpstr>
      <vt:lpstr>'2.-2'!Print_Area</vt:lpstr>
      <vt:lpstr>'3'!Print_Area</vt:lpstr>
      <vt:lpstr>'3.'!Print_Area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  <vt:lpstr>'9-1'!Print_Area</vt:lpstr>
      <vt:lpstr>'9-2'!Print_Area</vt:lpstr>
      <vt:lpstr>الفهرس!Print_Area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2019-03-02T10:10:47Z</cp:lastPrinted>
  <dcterms:created xsi:type="dcterms:W3CDTF">2016-11-30T06:52:29Z</dcterms:created>
  <dcterms:modified xsi:type="dcterms:W3CDTF">2021-02-23T12:45:46Z</dcterms:modified>
</cp:coreProperties>
</file>