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80" windowHeight="7275" tabRatio="537"/>
  </bookViews>
  <sheets>
    <sheet name="t-44" sheetId="3" r:id="rId1"/>
    <sheet name="Sheet1" sheetId="4" r:id="rId2"/>
  </sheets>
  <definedNames>
    <definedName name="_xlnm.Print_Area" localSheetId="0">'t-44'!$A$1:$E$64</definedName>
    <definedName name="_xlnm.Print_Titles" localSheetId="0">'t-44'!$1:$4</definedName>
  </definedNames>
  <calcPr calcId="124519" fullCalcOnLoad="1"/>
</workbook>
</file>

<file path=xl/calcChain.xml><?xml version="1.0" encoding="utf-8"?>
<calcChain xmlns="http://schemas.openxmlformats.org/spreadsheetml/2006/main">
  <c r="D9" i="3"/>
  <c r="D57"/>
  <c r="D56"/>
  <c r="D55"/>
  <c r="D52"/>
  <c r="D51"/>
  <c r="D50"/>
  <c r="D49"/>
  <c r="D47"/>
  <c r="D46"/>
  <c r="D45"/>
  <c r="D42"/>
  <c r="D41"/>
  <c r="D40"/>
  <c r="D37"/>
  <c r="D34"/>
  <c r="D32"/>
  <c r="D31"/>
  <c r="D30"/>
  <c r="D28"/>
  <c r="D27"/>
  <c r="D21"/>
  <c r="D20"/>
  <c r="D19"/>
  <c r="D18"/>
  <c r="D17"/>
  <c r="D15"/>
  <c r="D14"/>
  <c r="D12"/>
  <c r="D11"/>
  <c r="D8"/>
  <c r="B61"/>
  <c r="D61"/>
  <c r="B13"/>
  <c r="C13"/>
  <c r="D13"/>
  <c r="B16"/>
  <c r="C16"/>
  <c r="D16"/>
  <c r="B22"/>
  <c r="C22"/>
  <c r="D22"/>
  <c r="B25"/>
  <c r="D25"/>
  <c r="B26"/>
  <c r="B35"/>
  <c r="B28"/>
  <c r="B29"/>
  <c r="D29"/>
  <c r="B33"/>
  <c r="D33"/>
  <c r="C35"/>
  <c r="B38"/>
  <c r="B43"/>
  <c r="B39"/>
  <c r="D39"/>
  <c r="C43"/>
  <c r="D43"/>
  <c r="B48"/>
  <c r="B53"/>
  <c r="D53"/>
  <c r="C53"/>
  <c r="B58"/>
  <c r="C58"/>
  <c r="D58"/>
  <c r="B60"/>
  <c r="D60"/>
  <c r="B23"/>
  <c r="C23"/>
  <c r="B62"/>
  <c r="D62"/>
  <c r="H110" i="4"/>
  <c r="G110"/>
  <c r="G111"/>
  <c r="H104"/>
  <c r="G104"/>
  <c r="H99"/>
  <c r="G99"/>
  <c r="H89"/>
  <c r="H111"/>
  <c r="G89"/>
  <c r="H83"/>
  <c r="G83"/>
  <c r="G56"/>
  <c r="G27"/>
  <c r="D38" i="3"/>
  <c r="D48"/>
  <c r="D26"/>
  <c r="D35"/>
  <c r="C63"/>
  <c r="B63"/>
  <c r="D23"/>
  <c r="D63"/>
</calcChain>
</file>

<file path=xl/sharedStrings.xml><?xml version="1.0" encoding="utf-8"?>
<sst xmlns="http://schemas.openxmlformats.org/spreadsheetml/2006/main" count="238" uniqueCount="130">
  <si>
    <t>Job Performance Evaluation</t>
  </si>
  <si>
    <t>Service Development</t>
  </si>
  <si>
    <t>Management Coordination</t>
  </si>
  <si>
    <t>Analysis of Problems &amp; Decision Making</t>
  </si>
  <si>
    <t>Administrative Follow-up</t>
  </si>
  <si>
    <t>Management Communications</t>
  </si>
  <si>
    <t>Time Management</t>
  </si>
  <si>
    <t>E-Archiving</t>
  </si>
  <si>
    <t>Report Writing</t>
  </si>
  <si>
    <t xml:space="preserve">Dealing with Public </t>
  </si>
  <si>
    <t>Stress Management</t>
  </si>
  <si>
    <t xml:space="preserve">Dealing with Superiors </t>
  </si>
  <si>
    <t xml:space="preserve">Work Ethics </t>
  </si>
  <si>
    <t>Administrative Leadership</t>
  </si>
  <si>
    <t>Total Quality Management</t>
  </si>
  <si>
    <t>Emotional Intelligence</t>
  </si>
  <si>
    <t>جدول 3-24</t>
  </si>
  <si>
    <t>Table 3-24</t>
  </si>
  <si>
    <t>التفويض</t>
  </si>
  <si>
    <t>Executive Planning</t>
  </si>
  <si>
    <t>Administrative responsibility</t>
  </si>
  <si>
    <t>التعليم والتدريب</t>
  </si>
  <si>
    <t>Education &amp; Training</t>
  </si>
  <si>
    <t>القطاع:</t>
  </si>
  <si>
    <t>م</t>
  </si>
  <si>
    <t>تجهيز و ترتيب المستودعات</t>
  </si>
  <si>
    <t>تطوير خدمات المستفيدين</t>
  </si>
  <si>
    <t>ادارة التغيير التنظيمي</t>
  </si>
  <si>
    <t>التخطيط التنفيذي</t>
  </si>
  <si>
    <t>القيادة الإداريه</t>
  </si>
  <si>
    <t>الإبداع الإداري</t>
  </si>
  <si>
    <t>توزيع العمل</t>
  </si>
  <si>
    <t>التنسيق الاداري</t>
  </si>
  <si>
    <t>حل المشكلات واتخاذ القرارات</t>
  </si>
  <si>
    <t>إدارة الجودة الشاملة</t>
  </si>
  <si>
    <t>المتابعة الإدارية</t>
  </si>
  <si>
    <t>إعادة هندسة العمليات الإدارية</t>
  </si>
  <si>
    <t>إعداد المراسلات</t>
  </si>
  <si>
    <t>الأرشفة الألكترونية</t>
  </si>
  <si>
    <t>إدارة المعلومات الشخصية (Outlook)</t>
  </si>
  <si>
    <t>مهارات متقدمة في معالجة النصوص</t>
  </si>
  <si>
    <t>مهارات السكرتارية الإبداعية</t>
  </si>
  <si>
    <t>إدارة الوقت</t>
  </si>
  <si>
    <t>إعداد التقارير</t>
  </si>
  <si>
    <t>الإتصالات الإدارية</t>
  </si>
  <si>
    <t>معالجة النصوص</t>
  </si>
  <si>
    <t>إدارة الإجتماعات</t>
  </si>
  <si>
    <t>الإدارة الهندسية</t>
  </si>
  <si>
    <t>الهندسة القيمية</t>
  </si>
  <si>
    <t>السلوك التنظيمي</t>
  </si>
  <si>
    <t>سلوكيات الوظيفة العامة</t>
  </si>
  <si>
    <t>الذكاء العاطفي</t>
  </si>
  <si>
    <t>مهارات التعامل مع ضغوط العمل</t>
  </si>
  <si>
    <t>مهارات التعامل مع الرؤساء</t>
  </si>
  <si>
    <t>مهارات التعامل مع المستفيدين</t>
  </si>
  <si>
    <t>الإتصال الفعال في العمل</t>
  </si>
  <si>
    <t>العلاقات العامة والإعلام</t>
  </si>
  <si>
    <t>إعداد الحملات الإعلامية</t>
  </si>
  <si>
    <t>المراسم في العلاقات العامة</t>
  </si>
  <si>
    <t>الاتصال في العلاقات العامة</t>
  </si>
  <si>
    <t>تحليل المحتوى الإعلامي</t>
  </si>
  <si>
    <t>إدارة الفعاليات</t>
  </si>
  <si>
    <t>الإلقاء الفعال</t>
  </si>
  <si>
    <t>التقارير الإخبارية</t>
  </si>
  <si>
    <t>القانون</t>
  </si>
  <si>
    <t>المسئولية الإدارية</t>
  </si>
  <si>
    <t>إعداد الدراسات والاستشارات القانونية</t>
  </si>
  <si>
    <t>جرائم الوظيفة العامة</t>
  </si>
  <si>
    <t>الموارد البشرية</t>
  </si>
  <si>
    <t>تقويم الاداء الوظيفي</t>
  </si>
  <si>
    <t>تخطيط الموارد البشرية</t>
  </si>
  <si>
    <t>قطاع إدارة المواد:</t>
  </si>
  <si>
    <t>قطاع الإدارة العامة:</t>
  </si>
  <si>
    <t>قطاع الإدارة المكتبية:</t>
  </si>
  <si>
    <t>Planning Human resources</t>
  </si>
  <si>
    <t>Public Job Crimes</t>
  </si>
  <si>
    <t>Conducting legal studies and consultations</t>
  </si>
  <si>
    <t>News' Reports</t>
  </si>
  <si>
    <t>Effective Presentation</t>
  </si>
  <si>
    <t>Management of events</t>
  </si>
  <si>
    <t>Media content analysis</t>
  </si>
  <si>
    <t>Communication in Public Relations</t>
  </si>
  <si>
    <t>Protocols in public relations</t>
  </si>
  <si>
    <t>Media Campaigns</t>
  </si>
  <si>
    <t>Value engineering</t>
  </si>
  <si>
    <t>Effective Communication in the Workplace</t>
  </si>
  <si>
    <t>Advanced skills in Wordprocessing</t>
  </si>
  <si>
    <t>skills of creative secretaryship</t>
  </si>
  <si>
    <t>Word Processing</t>
  </si>
  <si>
    <t>Writing letters</t>
  </si>
  <si>
    <t>Outlook</t>
  </si>
  <si>
    <t>Meetings management</t>
  </si>
  <si>
    <t>Division of labour</t>
  </si>
  <si>
    <t>Reengineering Management Processes</t>
  </si>
  <si>
    <t>Delegation</t>
  </si>
  <si>
    <t xml:space="preserve">Creativity in Management </t>
  </si>
  <si>
    <t>Managing Organizational Change</t>
  </si>
  <si>
    <t>Warehouse Preparation</t>
  </si>
  <si>
    <t>أنشطة معهد الإدارة العامة
إنجازات البرامج التدريبية التي نفذها مركز الاعمال والبرامج لعام 1437/1436 هـ</t>
  </si>
  <si>
    <t>Institute of Public Administration Activities Achievements of  Training Programs Implemented by Business Center for 1436/1437ِA.H.</t>
  </si>
  <si>
    <t>البرامج</t>
  </si>
  <si>
    <t>المنتظمون</t>
  </si>
  <si>
    <t>المجتازون</t>
  </si>
  <si>
    <t>نسبة المجتازين</t>
  </si>
  <si>
    <t>Programs</t>
  </si>
  <si>
    <t>Enrolled</t>
  </si>
  <si>
    <t>Passed</t>
  </si>
  <si>
    <t>% Passed</t>
  </si>
  <si>
    <t xml:space="preserve">قطاع إدارة المواد:                                                         </t>
  </si>
  <si>
    <t xml:space="preserve">Material Management Sector:                                </t>
  </si>
  <si>
    <t xml:space="preserve">قطاع الإدارة العامة:                                                        </t>
  </si>
  <si>
    <t xml:space="preserve">مجموع القطاع                                                             </t>
  </si>
  <si>
    <t xml:space="preserve">Total                                                                     </t>
  </si>
  <si>
    <t xml:space="preserve">قطاع الإدارة المكتبية:                                                    </t>
  </si>
  <si>
    <t xml:space="preserve">Office management sector:                                 </t>
  </si>
  <si>
    <t xml:space="preserve">Engineering Management Sector:                        </t>
  </si>
  <si>
    <t xml:space="preserve">المصدر: معهد الإدارة العامة .                                          </t>
  </si>
  <si>
    <t xml:space="preserve">Source : Institute of Public Administration            </t>
  </si>
  <si>
    <t xml:space="preserve">القانون :                                                                     </t>
  </si>
  <si>
    <t xml:space="preserve">السلوك التنظيمي  :                                                        </t>
  </si>
  <si>
    <t xml:space="preserve">الإدارة الهندسية  :                                                           </t>
  </si>
  <si>
    <t xml:space="preserve">الموارد البشرية :                                                          </t>
  </si>
  <si>
    <t xml:space="preserve">Human Resources sector:                                   </t>
  </si>
  <si>
    <t xml:space="preserve">Public administration sector:                             </t>
  </si>
  <si>
    <t>مجموع القطاع</t>
  </si>
  <si>
    <t>Total</t>
  </si>
  <si>
    <t xml:space="preserve">Organizational Behavior Sector:                         </t>
  </si>
  <si>
    <t xml:space="preserve">Law Sector:                                                         </t>
  </si>
  <si>
    <t>المجموع الكلي</t>
  </si>
  <si>
    <t>Grand Total</t>
  </si>
</sst>
</file>

<file path=xl/styles.xml><?xml version="1.0" encoding="utf-8"?>
<styleSheet xmlns="http://schemas.openxmlformats.org/spreadsheetml/2006/main">
  <numFmts count="1">
    <numFmt numFmtId="180" formatCode="0.0%"/>
  </numFmts>
  <fonts count="12">
    <font>
      <sz val="10"/>
      <name val="Arial"/>
      <charset val="178"/>
    </font>
    <font>
      <sz val="10"/>
      <name val="Arial"/>
      <charset val="178"/>
    </font>
    <font>
      <sz val="18"/>
      <name val="Frutiger LT Arabic 55 Roman"/>
    </font>
    <font>
      <sz val="10"/>
      <name val="Frutiger LT Arabic 55 Roman"/>
    </font>
    <font>
      <b/>
      <sz val="10"/>
      <name val="Arabic Transparent"/>
    </font>
    <font>
      <sz val="9"/>
      <name val="Frutiger LT Arabic 55 Roman"/>
    </font>
    <font>
      <sz val="14"/>
      <color rgb="FF474D9B"/>
      <name val="Frutiger LT Arabic 45 Light"/>
    </font>
    <font>
      <sz val="10"/>
      <color rgb="FF31849B"/>
      <name val="Frutiger LT Arabic 55 Roman"/>
    </font>
    <font>
      <sz val="11"/>
      <color theme="0"/>
      <name val="Frutiger LT Arabic 55 Roman"/>
    </font>
    <font>
      <sz val="9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Fill="1" applyBorder="1" applyAlignment="1">
      <alignment vertical="center" wrapText="1" readingOrder="1"/>
    </xf>
    <xf numFmtId="0" fontId="7" fillId="2" borderId="0" xfId="0" applyFont="1" applyFill="1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 wrapText="1" readingOrder="2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 readingOrder="1"/>
      <protection locked="0"/>
    </xf>
    <xf numFmtId="0" fontId="3" fillId="5" borderId="2" xfId="0" applyFont="1" applyFill="1" applyBorder="1" applyAlignment="1">
      <alignment vertical="top" shrinkToFit="1"/>
    </xf>
    <xf numFmtId="0" fontId="3" fillId="5" borderId="2" xfId="0" applyFont="1" applyFill="1" applyBorder="1" applyAlignment="1">
      <alignment horizontal="center" vertical="center" wrapText="1"/>
    </xf>
    <xf numFmtId="9" fontId="3" fillId="5" borderId="2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shrinkToFit="1" readingOrder="1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readingOrder="2"/>
      <protection locked="0"/>
    </xf>
    <xf numFmtId="0" fontId="8" fillId="3" borderId="2" xfId="0" applyFont="1" applyFill="1" applyBorder="1" applyAlignment="1" applyProtection="1">
      <alignment horizontal="center" vertical="center" readingOrder="1"/>
      <protection locked="0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rightToLeft="1" tabSelected="1" zoomScaleSheetLayoutView="100" workbookViewId="0">
      <selection activeCell="H3" sqref="H3"/>
    </sheetView>
  </sheetViews>
  <sheetFormatPr defaultRowHeight="20.100000000000001" customHeight="1"/>
  <cols>
    <col min="1" max="1" width="41.5703125" style="8" customWidth="1"/>
    <col min="2" max="4" width="15.7109375" style="5" customWidth="1"/>
    <col min="5" max="5" width="41.5703125" style="9" customWidth="1"/>
    <col min="6" max="7" width="9.140625" style="7"/>
    <col min="8" max="8" width="27.140625" style="7" customWidth="1"/>
    <col min="9" max="16384" width="9.140625" style="7"/>
  </cols>
  <sheetData>
    <row r="1" spans="1:6" s="3" customFormat="1" ht="20.100000000000001" customHeight="1">
      <c r="A1" s="19" t="s">
        <v>21</v>
      </c>
      <c r="B1" s="19"/>
      <c r="C1" s="19"/>
      <c r="D1" s="2"/>
      <c r="E1" s="2" t="s">
        <v>22</v>
      </c>
      <c r="F1" s="2"/>
    </row>
    <row r="2" spans="1:6" s="4" customFormat="1" ht="42.75" customHeight="1">
      <c r="A2" s="20" t="s">
        <v>98</v>
      </c>
      <c r="B2" s="20"/>
      <c r="C2" s="1"/>
      <c r="D2" s="21" t="s">
        <v>99</v>
      </c>
      <c r="E2" s="21"/>
    </row>
    <row r="3" spans="1:6" s="4" customFormat="1" ht="42.75" customHeight="1">
      <c r="A3" s="20"/>
      <c r="B3" s="20"/>
      <c r="C3" s="1"/>
      <c r="D3" s="21"/>
      <c r="E3" s="21"/>
    </row>
    <row r="4" spans="1:6" ht="20.100000000000001" customHeight="1">
      <c r="A4" s="16" t="s">
        <v>16</v>
      </c>
      <c r="D4" s="6"/>
      <c r="E4" s="18" t="s">
        <v>17</v>
      </c>
    </row>
    <row r="5" spans="1:6" ht="21.75" customHeight="1">
      <c r="A5" s="30" t="s">
        <v>100</v>
      </c>
      <c r="B5" s="31" t="s">
        <v>101</v>
      </c>
      <c r="C5" s="31" t="s">
        <v>102</v>
      </c>
      <c r="D5" s="31" t="s">
        <v>103</v>
      </c>
      <c r="E5" s="30" t="s">
        <v>104</v>
      </c>
    </row>
    <row r="6" spans="1:6" ht="21.75" customHeight="1">
      <c r="A6" s="30"/>
      <c r="B6" s="32" t="s">
        <v>105</v>
      </c>
      <c r="C6" s="32" t="s">
        <v>106</v>
      </c>
      <c r="D6" s="32" t="s">
        <v>107</v>
      </c>
      <c r="E6" s="30"/>
    </row>
    <row r="7" spans="1:6" ht="20.100000000000001" customHeight="1">
      <c r="A7" s="22" t="s">
        <v>108</v>
      </c>
      <c r="B7" s="33"/>
      <c r="C7" s="33"/>
      <c r="D7" s="33"/>
      <c r="E7" s="23" t="s">
        <v>109</v>
      </c>
    </row>
    <row r="8" spans="1:6" ht="20.100000000000001" customHeight="1">
      <c r="A8" s="24" t="s">
        <v>25</v>
      </c>
      <c r="B8" s="25">
        <v>16</v>
      </c>
      <c r="C8" s="25">
        <v>16</v>
      </c>
      <c r="D8" s="26">
        <f t="shared" ref="D8:D63" si="0">+C8/B8</f>
        <v>1</v>
      </c>
      <c r="E8" s="27" t="s">
        <v>97</v>
      </c>
    </row>
    <row r="9" spans="1:6" ht="20.100000000000001" customHeight="1">
      <c r="A9" s="28" t="s">
        <v>111</v>
      </c>
      <c r="B9" s="28">
        <v>16</v>
      </c>
      <c r="C9" s="28">
        <v>16</v>
      </c>
      <c r="D9" s="29">
        <f>+C9/B9</f>
        <v>1</v>
      </c>
      <c r="E9" s="28" t="s">
        <v>112</v>
      </c>
    </row>
    <row r="10" spans="1:6" ht="20.100000000000001" customHeight="1">
      <c r="A10" s="22" t="s">
        <v>110</v>
      </c>
      <c r="B10" s="33"/>
      <c r="C10" s="33"/>
      <c r="D10" s="33"/>
      <c r="E10" s="23" t="s">
        <v>123</v>
      </c>
    </row>
    <row r="11" spans="1:6" ht="20.100000000000001" customHeight="1">
      <c r="A11" s="24" t="s">
        <v>27</v>
      </c>
      <c r="B11" s="25">
        <v>38</v>
      </c>
      <c r="C11" s="25">
        <v>38</v>
      </c>
      <c r="D11" s="26">
        <f t="shared" si="0"/>
        <v>1</v>
      </c>
      <c r="E11" s="27" t="s">
        <v>96</v>
      </c>
    </row>
    <row r="12" spans="1:6" ht="20.100000000000001" customHeight="1">
      <c r="A12" s="24" t="s">
        <v>30</v>
      </c>
      <c r="B12" s="25">
        <v>31</v>
      </c>
      <c r="C12" s="25">
        <v>31</v>
      </c>
      <c r="D12" s="26">
        <f t="shared" si="0"/>
        <v>1</v>
      </c>
      <c r="E12" s="27" t="s">
        <v>95</v>
      </c>
    </row>
    <row r="13" spans="1:6" ht="20.100000000000001" customHeight="1">
      <c r="A13" s="24" t="s">
        <v>28</v>
      </c>
      <c r="B13" s="25">
        <f>18+23+20</f>
        <v>61</v>
      </c>
      <c r="C13" s="25">
        <f>18+23+20</f>
        <v>61</v>
      </c>
      <c r="D13" s="26">
        <f t="shared" si="0"/>
        <v>1</v>
      </c>
      <c r="E13" s="27" t="s">
        <v>19</v>
      </c>
    </row>
    <row r="14" spans="1:6" ht="20.100000000000001" customHeight="1">
      <c r="A14" s="24" t="s">
        <v>18</v>
      </c>
      <c r="B14" s="25">
        <v>19</v>
      </c>
      <c r="C14" s="25">
        <v>19</v>
      </c>
      <c r="D14" s="26">
        <f t="shared" si="0"/>
        <v>1</v>
      </c>
      <c r="E14" s="27" t="s">
        <v>94</v>
      </c>
    </row>
    <row r="15" spans="1:6" ht="20.100000000000001" customHeight="1">
      <c r="A15" s="24" t="s">
        <v>32</v>
      </c>
      <c r="B15" s="25">
        <v>20</v>
      </c>
      <c r="C15" s="25">
        <v>20</v>
      </c>
      <c r="D15" s="26">
        <f t="shared" si="0"/>
        <v>1</v>
      </c>
      <c r="E15" s="27" t="s">
        <v>2</v>
      </c>
    </row>
    <row r="16" spans="1:6" ht="20.100000000000001" customHeight="1">
      <c r="A16" s="24" t="s">
        <v>29</v>
      </c>
      <c r="B16" s="25">
        <f>20+25+22+20</f>
        <v>87</v>
      </c>
      <c r="C16" s="25">
        <f>20+25+22+20</f>
        <v>87</v>
      </c>
      <c r="D16" s="26">
        <f t="shared" si="0"/>
        <v>1</v>
      </c>
      <c r="E16" s="27" t="s">
        <v>13</v>
      </c>
    </row>
    <row r="17" spans="1:5" ht="20.100000000000001" customHeight="1">
      <c r="A17" s="24" t="s">
        <v>35</v>
      </c>
      <c r="B17" s="25">
        <v>17</v>
      </c>
      <c r="C17" s="25">
        <v>17</v>
      </c>
      <c r="D17" s="26">
        <f t="shared" si="0"/>
        <v>1</v>
      </c>
      <c r="E17" s="27" t="s">
        <v>4</v>
      </c>
    </row>
    <row r="18" spans="1:5" ht="20.100000000000001" customHeight="1">
      <c r="A18" s="24" t="s">
        <v>34</v>
      </c>
      <c r="B18" s="25">
        <v>23</v>
      </c>
      <c r="C18" s="25">
        <v>23</v>
      </c>
      <c r="D18" s="26">
        <f t="shared" si="0"/>
        <v>1</v>
      </c>
      <c r="E18" s="27" t="s">
        <v>14</v>
      </c>
    </row>
    <row r="19" spans="1:5" ht="20.100000000000001" customHeight="1">
      <c r="A19" s="24" t="s">
        <v>36</v>
      </c>
      <c r="B19" s="25">
        <v>19</v>
      </c>
      <c r="C19" s="25">
        <v>19</v>
      </c>
      <c r="D19" s="26">
        <f t="shared" si="0"/>
        <v>1</v>
      </c>
      <c r="E19" s="27" t="s">
        <v>93</v>
      </c>
    </row>
    <row r="20" spans="1:5" ht="20.100000000000001" customHeight="1">
      <c r="A20" s="24" t="s">
        <v>26</v>
      </c>
      <c r="B20" s="25">
        <v>50</v>
      </c>
      <c r="C20" s="25">
        <v>50</v>
      </c>
      <c r="D20" s="26">
        <f t="shared" si="0"/>
        <v>1</v>
      </c>
      <c r="E20" s="27" t="s">
        <v>1</v>
      </c>
    </row>
    <row r="21" spans="1:5" ht="20.100000000000001" customHeight="1">
      <c r="A21" s="24" t="s">
        <v>31</v>
      </c>
      <c r="B21" s="25">
        <v>64</v>
      </c>
      <c r="C21" s="25">
        <v>64</v>
      </c>
      <c r="D21" s="26">
        <f t="shared" si="0"/>
        <v>1</v>
      </c>
      <c r="E21" s="27" t="s">
        <v>92</v>
      </c>
    </row>
    <row r="22" spans="1:5" ht="20.100000000000001" customHeight="1">
      <c r="A22" s="24" t="s">
        <v>33</v>
      </c>
      <c r="B22" s="25">
        <f>20+17+20</f>
        <v>57</v>
      </c>
      <c r="C22" s="25">
        <f>20+17+20</f>
        <v>57</v>
      </c>
      <c r="D22" s="26">
        <f t="shared" si="0"/>
        <v>1</v>
      </c>
      <c r="E22" s="27" t="s">
        <v>3</v>
      </c>
    </row>
    <row r="23" spans="1:5" ht="20.100000000000001" customHeight="1">
      <c r="A23" s="28" t="s">
        <v>124</v>
      </c>
      <c r="B23" s="28">
        <f>SUM(B11:B22)</f>
        <v>486</v>
      </c>
      <c r="C23" s="28">
        <f>SUM(C11:C22)</f>
        <v>486</v>
      </c>
      <c r="D23" s="29">
        <f t="shared" si="0"/>
        <v>1</v>
      </c>
      <c r="E23" s="28" t="s">
        <v>125</v>
      </c>
    </row>
    <row r="24" spans="1:5" ht="20.100000000000001" customHeight="1">
      <c r="A24" s="22" t="s">
        <v>113</v>
      </c>
      <c r="B24" s="33"/>
      <c r="C24" s="33"/>
      <c r="D24" s="33"/>
      <c r="E24" s="23" t="s">
        <v>114</v>
      </c>
    </row>
    <row r="25" spans="1:5" ht="20.100000000000001" customHeight="1">
      <c r="A25" s="24" t="s">
        <v>44</v>
      </c>
      <c r="B25" s="25">
        <f>23+24</f>
        <v>47</v>
      </c>
      <c r="C25" s="25">
        <v>47</v>
      </c>
      <c r="D25" s="26">
        <f t="shared" si="0"/>
        <v>1</v>
      </c>
      <c r="E25" s="27" t="s">
        <v>5</v>
      </c>
    </row>
    <row r="26" spans="1:5" ht="20.100000000000001" customHeight="1">
      <c r="A26" s="24" t="s">
        <v>38</v>
      </c>
      <c r="B26" s="25">
        <f>19+49</f>
        <v>68</v>
      </c>
      <c r="C26" s="25">
        <v>68</v>
      </c>
      <c r="D26" s="26">
        <f t="shared" si="0"/>
        <v>1</v>
      </c>
      <c r="E26" s="27" t="s">
        <v>7</v>
      </c>
    </row>
    <row r="27" spans="1:5" ht="20.100000000000001" customHeight="1">
      <c r="A27" s="24" t="s">
        <v>46</v>
      </c>
      <c r="B27" s="25">
        <v>43</v>
      </c>
      <c r="C27" s="25">
        <v>43</v>
      </c>
      <c r="D27" s="26">
        <f t="shared" si="0"/>
        <v>1</v>
      </c>
      <c r="E27" s="27" t="s">
        <v>91</v>
      </c>
    </row>
    <row r="28" spans="1:5" ht="20.100000000000001" customHeight="1">
      <c r="A28" s="24" t="s">
        <v>39</v>
      </c>
      <c r="B28" s="25">
        <f>24+50</f>
        <v>74</v>
      </c>
      <c r="C28" s="25">
        <v>74</v>
      </c>
      <c r="D28" s="26">
        <f t="shared" si="0"/>
        <v>1</v>
      </c>
      <c r="E28" s="27" t="s">
        <v>90</v>
      </c>
    </row>
    <row r="29" spans="1:5" ht="20.100000000000001" customHeight="1">
      <c r="A29" s="24" t="s">
        <v>42</v>
      </c>
      <c r="B29" s="25">
        <f>22+50+46</f>
        <v>118</v>
      </c>
      <c r="C29" s="25">
        <v>118</v>
      </c>
      <c r="D29" s="26">
        <f t="shared" si="0"/>
        <v>1</v>
      </c>
      <c r="E29" s="27" t="s">
        <v>6</v>
      </c>
    </row>
    <row r="30" spans="1:5" ht="20.100000000000001" customHeight="1">
      <c r="A30" s="24" t="s">
        <v>43</v>
      </c>
      <c r="B30" s="25">
        <v>154</v>
      </c>
      <c r="C30" s="25">
        <v>154</v>
      </c>
      <c r="D30" s="26">
        <f t="shared" si="0"/>
        <v>1</v>
      </c>
      <c r="E30" s="27" t="s">
        <v>8</v>
      </c>
    </row>
    <row r="31" spans="1:5" ht="20.100000000000001" customHeight="1">
      <c r="A31" s="24" t="s">
        <v>37</v>
      </c>
      <c r="B31" s="25">
        <v>192</v>
      </c>
      <c r="C31" s="25">
        <v>192</v>
      </c>
      <c r="D31" s="26">
        <f t="shared" si="0"/>
        <v>1</v>
      </c>
      <c r="E31" s="27" t="s">
        <v>89</v>
      </c>
    </row>
    <row r="32" spans="1:5" ht="20.100000000000001" customHeight="1">
      <c r="A32" s="24" t="s">
        <v>45</v>
      </c>
      <c r="B32" s="25">
        <v>49</v>
      </c>
      <c r="C32" s="25">
        <v>49</v>
      </c>
      <c r="D32" s="26">
        <f t="shared" si="0"/>
        <v>1</v>
      </c>
      <c r="E32" s="27" t="s">
        <v>88</v>
      </c>
    </row>
    <row r="33" spans="1:5" ht="20.100000000000001" customHeight="1">
      <c r="A33" s="24" t="s">
        <v>41</v>
      </c>
      <c r="B33" s="25">
        <f>18+19+40+48</f>
        <v>125</v>
      </c>
      <c r="C33" s="25">
        <v>125</v>
      </c>
      <c r="D33" s="26">
        <f t="shared" si="0"/>
        <v>1</v>
      </c>
      <c r="E33" s="27" t="s">
        <v>87</v>
      </c>
    </row>
    <row r="34" spans="1:5" ht="20.100000000000001" customHeight="1">
      <c r="A34" s="24" t="s">
        <v>40</v>
      </c>
      <c r="B34" s="25">
        <v>24</v>
      </c>
      <c r="C34" s="25">
        <v>24</v>
      </c>
      <c r="D34" s="26">
        <f t="shared" si="0"/>
        <v>1</v>
      </c>
      <c r="E34" s="27" t="s">
        <v>86</v>
      </c>
    </row>
    <row r="35" spans="1:5" ht="20.100000000000001" customHeight="1">
      <c r="A35" s="28" t="s">
        <v>124</v>
      </c>
      <c r="B35" s="28">
        <f>SUM(B25:B34)</f>
        <v>894</v>
      </c>
      <c r="C35" s="28">
        <f>SUM(C25:C34)</f>
        <v>894</v>
      </c>
      <c r="D35" s="29">
        <f t="shared" si="0"/>
        <v>1</v>
      </c>
      <c r="E35" s="28" t="s">
        <v>125</v>
      </c>
    </row>
    <row r="36" spans="1:5" ht="20.100000000000001" customHeight="1">
      <c r="A36" s="22" t="s">
        <v>119</v>
      </c>
      <c r="B36" s="33"/>
      <c r="C36" s="33"/>
      <c r="D36" s="33"/>
      <c r="E36" s="23" t="s">
        <v>126</v>
      </c>
    </row>
    <row r="37" spans="1:5" ht="20.100000000000001" customHeight="1">
      <c r="A37" s="24" t="s">
        <v>55</v>
      </c>
      <c r="B37" s="25">
        <v>163</v>
      </c>
      <c r="C37" s="25">
        <v>163</v>
      </c>
      <c r="D37" s="26">
        <f t="shared" si="0"/>
        <v>1</v>
      </c>
      <c r="E37" s="27" t="s">
        <v>85</v>
      </c>
    </row>
    <row r="38" spans="1:5" ht="20.100000000000001" customHeight="1">
      <c r="A38" s="24" t="s">
        <v>51</v>
      </c>
      <c r="B38" s="25">
        <f>23+45+50</f>
        <v>118</v>
      </c>
      <c r="C38" s="25">
        <v>118</v>
      </c>
      <c r="D38" s="26">
        <f t="shared" si="0"/>
        <v>1</v>
      </c>
      <c r="E38" s="27" t="s">
        <v>15</v>
      </c>
    </row>
    <row r="39" spans="1:5" ht="20.100000000000001" customHeight="1">
      <c r="A39" s="24" t="s">
        <v>50</v>
      </c>
      <c r="B39" s="25">
        <f>198+40</f>
        <v>238</v>
      </c>
      <c r="C39" s="25">
        <v>238</v>
      </c>
      <c r="D39" s="26">
        <f t="shared" si="0"/>
        <v>1</v>
      </c>
      <c r="E39" s="27" t="s">
        <v>12</v>
      </c>
    </row>
    <row r="40" spans="1:5" ht="20.100000000000001" customHeight="1">
      <c r="A40" s="24" t="s">
        <v>53</v>
      </c>
      <c r="B40" s="25">
        <v>202</v>
      </c>
      <c r="C40" s="25">
        <v>202</v>
      </c>
      <c r="D40" s="26">
        <f t="shared" si="0"/>
        <v>1</v>
      </c>
      <c r="E40" s="27" t="s">
        <v>11</v>
      </c>
    </row>
    <row r="41" spans="1:5" ht="20.100000000000001" customHeight="1">
      <c r="A41" s="24" t="s">
        <v>54</v>
      </c>
      <c r="B41" s="25">
        <v>260</v>
      </c>
      <c r="C41" s="25">
        <v>260</v>
      </c>
      <c r="D41" s="26">
        <f t="shared" si="0"/>
        <v>1</v>
      </c>
      <c r="E41" s="27" t="s">
        <v>9</v>
      </c>
    </row>
    <row r="42" spans="1:5" ht="20.100000000000001" customHeight="1">
      <c r="A42" s="24" t="s">
        <v>52</v>
      </c>
      <c r="B42" s="25">
        <v>71</v>
      </c>
      <c r="C42" s="25">
        <v>71</v>
      </c>
      <c r="D42" s="26">
        <f t="shared" si="0"/>
        <v>1</v>
      </c>
      <c r="E42" s="27" t="s">
        <v>10</v>
      </c>
    </row>
    <row r="43" spans="1:5" ht="20.100000000000001" customHeight="1">
      <c r="A43" s="28" t="s">
        <v>124</v>
      </c>
      <c r="B43" s="28">
        <f>SUM(B37:B42)</f>
        <v>1052</v>
      </c>
      <c r="C43" s="28">
        <f>SUM(C37:C42)</f>
        <v>1052</v>
      </c>
      <c r="D43" s="29">
        <f t="shared" si="0"/>
        <v>1</v>
      </c>
      <c r="E43" s="28" t="s">
        <v>125</v>
      </c>
    </row>
    <row r="44" spans="1:5" ht="20.100000000000001" customHeight="1">
      <c r="A44" s="22" t="s">
        <v>120</v>
      </c>
      <c r="B44" s="33"/>
      <c r="C44" s="33"/>
      <c r="D44" s="33"/>
      <c r="E44" s="23" t="s">
        <v>115</v>
      </c>
    </row>
    <row r="45" spans="1:5" ht="20.100000000000001" customHeight="1">
      <c r="A45" s="24" t="s">
        <v>48</v>
      </c>
      <c r="B45" s="25">
        <v>19</v>
      </c>
      <c r="C45" s="25">
        <v>19</v>
      </c>
      <c r="D45" s="26">
        <f t="shared" si="0"/>
        <v>1</v>
      </c>
      <c r="E45" s="27" t="s">
        <v>84</v>
      </c>
    </row>
    <row r="46" spans="1:5" ht="20.100000000000001" customHeight="1">
      <c r="A46" s="24" t="s">
        <v>57</v>
      </c>
      <c r="B46" s="25">
        <v>19</v>
      </c>
      <c r="C46" s="25">
        <v>19</v>
      </c>
      <c r="D46" s="26">
        <f t="shared" si="0"/>
        <v>1</v>
      </c>
      <c r="E46" s="27" t="s">
        <v>83</v>
      </c>
    </row>
    <row r="47" spans="1:5" ht="20.100000000000001" customHeight="1">
      <c r="A47" s="24" t="s">
        <v>58</v>
      </c>
      <c r="B47" s="25">
        <v>21</v>
      </c>
      <c r="C47" s="25">
        <v>21</v>
      </c>
      <c r="D47" s="26">
        <f t="shared" si="0"/>
        <v>1</v>
      </c>
      <c r="E47" s="27" t="s">
        <v>82</v>
      </c>
    </row>
    <row r="48" spans="1:5" ht="20.100000000000001" customHeight="1">
      <c r="A48" s="24" t="s">
        <v>59</v>
      </c>
      <c r="B48" s="25">
        <f>23+42</f>
        <v>65</v>
      </c>
      <c r="C48" s="25">
        <v>65</v>
      </c>
      <c r="D48" s="26">
        <f t="shared" si="0"/>
        <v>1</v>
      </c>
      <c r="E48" s="27" t="s">
        <v>81</v>
      </c>
    </row>
    <row r="49" spans="1:5" ht="20.100000000000001" customHeight="1">
      <c r="A49" s="24" t="s">
        <v>60</v>
      </c>
      <c r="B49" s="25">
        <v>28</v>
      </c>
      <c r="C49" s="25">
        <v>28</v>
      </c>
      <c r="D49" s="26">
        <f t="shared" si="0"/>
        <v>1</v>
      </c>
      <c r="E49" s="27" t="s">
        <v>80</v>
      </c>
    </row>
    <row r="50" spans="1:5" ht="20.100000000000001" customHeight="1">
      <c r="A50" s="24" t="s">
        <v>61</v>
      </c>
      <c r="B50" s="25">
        <v>28</v>
      </c>
      <c r="C50" s="25">
        <v>28</v>
      </c>
      <c r="D50" s="26">
        <f t="shared" si="0"/>
        <v>1</v>
      </c>
      <c r="E50" s="27" t="s">
        <v>79</v>
      </c>
    </row>
    <row r="51" spans="1:5" ht="20.100000000000001" customHeight="1">
      <c r="A51" s="24" t="s">
        <v>62</v>
      </c>
      <c r="B51" s="25">
        <v>25</v>
      </c>
      <c r="C51" s="25">
        <v>25</v>
      </c>
      <c r="D51" s="26">
        <f t="shared" si="0"/>
        <v>1</v>
      </c>
      <c r="E51" s="27" t="s">
        <v>78</v>
      </c>
    </row>
    <row r="52" spans="1:5" ht="20.100000000000001" customHeight="1">
      <c r="A52" s="24" t="s">
        <v>63</v>
      </c>
      <c r="B52" s="25">
        <v>30</v>
      </c>
      <c r="C52" s="25">
        <v>30</v>
      </c>
      <c r="D52" s="26">
        <f t="shared" si="0"/>
        <v>1</v>
      </c>
      <c r="E52" s="27" t="s">
        <v>77</v>
      </c>
    </row>
    <row r="53" spans="1:5" ht="20.100000000000001" customHeight="1">
      <c r="A53" s="28" t="s">
        <v>124</v>
      </c>
      <c r="B53" s="28">
        <f>SUM(B46:B52)</f>
        <v>216</v>
      </c>
      <c r="C53" s="28">
        <f>SUM(C46:C52)</f>
        <v>216</v>
      </c>
      <c r="D53" s="29">
        <f t="shared" si="0"/>
        <v>1</v>
      </c>
      <c r="E53" s="28" t="s">
        <v>125</v>
      </c>
    </row>
    <row r="54" spans="1:5" ht="20.100000000000001" customHeight="1">
      <c r="A54" s="22" t="s">
        <v>118</v>
      </c>
      <c r="B54" s="33"/>
      <c r="C54" s="33"/>
      <c r="D54" s="33"/>
      <c r="E54" s="23" t="s">
        <v>127</v>
      </c>
    </row>
    <row r="55" spans="1:5" ht="20.100000000000001" customHeight="1">
      <c r="A55" s="24" t="s">
        <v>65</v>
      </c>
      <c r="B55" s="25">
        <v>12</v>
      </c>
      <c r="C55" s="25">
        <v>12</v>
      </c>
      <c r="D55" s="26">
        <f t="shared" si="0"/>
        <v>1</v>
      </c>
      <c r="E55" s="27" t="s">
        <v>20</v>
      </c>
    </row>
    <row r="56" spans="1:5" ht="20.100000000000001" customHeight="1">
      <c r="A56" s="24" t="s">
        <v>66</v>
      </c>
      <c r="B56" s="25">
        <v>40</v>
      </c>
      <c r="C56" s="25">
        <v>40</v>
      </c>
      <c r="D56" s="26">
        <f t="shared" si="0"/>
        <v>1</v>
      </c>
      <c r="E56" s="27" t="s">
        <v>76</v>
      </c>
    </row>
    <row r="57" spans="1:5" ht="20.100000000000001" customHeight="1">
      <c r="A57" s="24" t="s">
        <v>67</v>
      </c>
      <c r="B57" s="25">
        <v>24</v>
      </c>
      <c r="C57" s="25">
        <v>24</v>
      </c>
      <c r="D57" s="26">
        <f t="shared" si="0"/>
        <v>1</v>
      </c>
      <c r="E57" s="27" t="s">
        <v>75</v>
      </c>
    </row>
    <row r="58" spans="1:5" ht="20.100000000000001" customHeight="1">
      <c r="A58" s="28" t="s">
        <v>124</v>
      </c>
      <c r="B58" s="28">
        <f>SUM(B55:B57)</f>
        <v>76</v>
      </c>
      <c r="C58" s="28">
        <f>SUM(C55:C57)</f>
        <v>76</v>
      </c>
      <c r="D58" s="29">
        <f t="shared" si="0"/>
        <v>1</v>
      </c>
      <c r="E58" s="28" t="s">
        <v>125</v>
      </c>
    </row>
    <row r="59" spans="1:5" ht="20.100000000000001" customHeight="1">
      <c r="A59" s="22" t="s">
        <v>121</v>
      </c>
      <c r="B59" s="33"/>
      <c r="C59" s="33"/>
      <c r="D59" s="33"/>
      <c r="E59" s="23" t="s">
        <v>122</v>
      </c>
    </row>
    <row r="60" spans="1:5" ht="20.100000000000001" customHeight="1">
      <c r="A60" s="24" t="s">
        <v>69</v>
      </c>
      <c r="B60" s="25">
        <f>18+17</f>
        <v>35</v>
      </c>
      <c r="C60" s="25">
        <v>35</v>
      </c>
      <c r="D60" s="26">
        <f t="shared" si="0"/>
        <v>1</v>
      </c>
      <c r="E60" s="27" t="s">
        <v>0</v>
      </c>
    </row>
    <row r="61" spans="1:5" ht="20.100000000000001" customHeight="1">
      <c r="A61" s="24" t="s">
        <v>70</v>
      </c>
      <c r="B61" s="25">
        <f>20+25</f>
        <v>45</v>
      </c>
      <c r="C61" s="25">
        <v>45</v>
      </c>
      <c r="D61" s="26">
        <f t="shared" si="0"/>
        <v>1</v>
      </c>
      <c r="E61" s="27" t="s">
        <v>74</v>
      </c>
    </row>
    <row r="62" spans="1:5" ht="20.100000000000001" customHeight="1">
      <c r="A62" s="28" t="s">
        <v>124</v>
      </c>
      <c r="B62" s="28">
        <f>SUM(B60:B61)</f>
        <v>80</v>
      </c>
      <c r="C62" s="28">
        <v>80</v>
      </c>
      <c r="D62" s="29">
        <f t="shared" si="0"/>
        <v>1</v>
      </c>
      <c r="E62" s="28" t="s">
        <v>125</v>
      </c>
    </row>
    <row r="63" spans="1:5" ht="20.100000000000001" customHeight="1">
      <c r="A63" s="28" t="s">
        <v>128</v>
      </c>
      <c r="B63" s="28">
        <f>+B62+B58+B53+B45+B43+B35+B23+B8</f>
        <v>2839</v>
      </c>
      <c r="C63" s="28">
        <f>+C62+C58+C53+C45+C43+C35+C23+C8</f>
        <v>2839</v>
      </c>
      <c r="D63" s="29">
        <f t="shared" si="0"/>
        <v>1</v>
      </c>
      <c r="E63" s="28" t="s">
        <v>129</v>
      </c>
    </row>
    <row r="64" spans="1:5" ht="20.100000000000001" customHeight="1">
      <c r="A64" s="16" t="s">
        <v>116</v>
      </c>
      <c r="B64" s="17"/>
      <c r="C64" s="17"/>
      <c r="D64" s="17"/>
      <c r="E64" s="18" t="s">
        <v>117</v>
      </c>
    </row>
  </sheetData>
  <mergeCells count="12">
    <mergeCell ref="B10:D10"/>
    <mergeCell ref="B24:D24"/>
    <mergeCell ref="B36:D36"/>
    <mergeCell ref="B44:D44"/>
    <mergeCell ref="B54:D54"/>
    <mergeCell ref="B59:D59"/>
    <mergeCell ref="A1:C1"/>
    <mergeCell ref="D2:E3"/>
    <mergeCell ref="A2:B3"/>
    <mergeCell ref="A5:A6"/>
    <mergeCell ref="E5:E6"/>
    <mergeCell ref="B7:D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0" firstPageNumber="41" orientation="portrait" useFirstPageNumber="1" r:id="rId1"/>
  <headerFooter alignWithMargins="0">
    <oddFooter>&amp;C&amp;14 3 -&amp;P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rightToLeft="1" topLeftCell="E1" workbookViewId="0">
      <selection activeCell="F1" sqref="F1:H111"/>
    </sheetView>
  </sheetViews>
  <sheetFormatPr defaultRowHeight="12.75"/>
  <cols>
    <col min="6" max="6" width="26.5703125" customWidth="1"/>
    <col min="7" max="8" width="9.140625" style="15"/>
  </cols>
  <sheetData>
    <row r="1" spans="1:8">
      <c r="A1" s="10"/>
      <c r="B1" s="11" t="s">
        <v>23</v>
      </c>
      <c r="C1" s="11"/>
      <c r="D1" s="11"/>
      <c r="E1" s="10">
        <v>1</v>
      </c>
      <c r="F1" s="11" t="s">
        <v>71</v>
      </c>
      <c r="G1" s="14"/>
      <c r="H1" s="14"/>
    </row>
    <row r="2" spans="1:8">
      <c r="A2" s="10"/>
      <c r="B2" s="11"/>
      <c r="C2" s="11"/>
      <c r="D2" s="11"/>
      <c r="E2" s="10">
        <v>7</v>
      </c>
      <c r="F2" s="11" t="s">
        <v>25</v>
      </c>
      <c r="G2" s="12">
        <v>16</v>
      </c>
      <c r="H2" s="12">
        <v>16</v>
      </c>
    </row>
    <row r="3" spans="1:8">
      <c r="A3" s="10"/>
      <c r="B3" s="10"/>
      <c r="C3" s="11" t="s">
        <v>24</v>
      </c>
      <c r="D3" s="11"/>
      <c r="E3" s="10">
        <v>12</v>
      </c>
      <c r="F3" s="11" t="s">
        <v>72</v>
      </c>
      <c r="G3" s="14"/>
      <c r="H3" s="14"/>
    </row>
    <row r="4" spans="1:8">
      <c r="A4" s="10"/>
      <c r="B4" s="10"/>
      <c r="C4" s="11"/>
      <c r="D4" s="11"/>
      <c r="E4" s="10">
        <v>18</v>
      </c>
      <c r="F4" s="11" t="s">
        <v>26</v>
      </c>
      <c r="G4" s="12">
        <v>25</v>
      </c>
      <c r="H4" s="12">
        <v>25</v>
      </c>
    </row>
    <row r="5" spans="1:8" ht="12.75" customHeight="1">
      <c r="A5" s="10"/>
      <c r="B5" s="10"/>
      <c r="C5" s="11"/>
      <c r="D5" s="11"/>
      <c r="E5" s="10">
        <v>21</v>
      </c>
      <c r="F5" s="11" t="s">
        <v>27</v>
      </c>
      <c r="G5" s="12">
        <v>18</v>
      </c>
      <c r="H5" s="12">
        <v>18</v>
      </c>
    </row>
    <row r="6" spans="1:8" ht="12.75" customHeight="1">
      <c r="A6" s="10"/>
      <c r="B6" s="10"/>
      <c r="C6" s="10"/>
      <c r="D6" s="11">
        <v>1</v>
      </c>
      <c r="E6" s="10">
        <v>23</v>
      </c>
      <c r="F6" s="11" t="s">
        <v>28</v>
      </c>
      <c r="G6" s="12">
        <v>18</v>
      </c>
      <c r="H6" s="12">
        <v>18</v>
      </c>
    </row>
    <row r="7" spans="1:8">
      <c r="A7" s="10"/>
      <c r="B7" s="10"/>
      <c r="C7" s="10"/>
      <c r="D7" s="11"/>
      <c r="E7" s="10">
        <v>26</v>
      </c>
      <c r="F7" s="11" t="s">
        <v>29</v>
      </c>
      <c r="G7" s="12">
        <v>20</v>
      </c>
      <c r="H7" s="12">
        <v>20</v>
      </c>
    </row>
    <row r="8" spans="1:8">
      <c r="A8" s="10"/>
      <c r="B8" s="10"/>
      <c r="C8" s="10"/>
      <c r="D8" s="10"/>
      <c r="E8" s="10">
        <v>29</v>
      </c>
      <c r="F8" s="11" t="s">
        <v>30</v>
      </c>
      <c r="G8" s="12">
        <v>12</v>
      </c>
      <c r="H8" s="12">
        <v>12</v>
      </c>
    </row>
    <row r="9" spans="1:8">
      <c r="A9" s="10"/>
      <c r="B9" s="10"/>
      <c r="C9" s="10"/>
      <c r="D9" s="10"/>
      <c r="E9" s="10">
        <v>32</v>
      </c>
      <c r="F9" s="11" t="s">
        <v>27</v>
      </c>
      <c r="G9" s="12">
        <v>20</v>
      </c>
      <c r="H9" s="12">
        <v>20</v>
      </c>
    </row>
    <row r="10" spans="1:8">
      <c r="A10" s="10"/>
      <c r="B10" s="10"/>
      <c r="C10" s="10"/>
      <c r="D10" s="10"/>
      <c r="E10" s="10">
        <v>34</v>
      </c>
      <c r="F10" s="11" t="s">
        <v>31</v>
      </c>
      <c r="G10" s="12">
        <v>40</v>
      </c>
      <c r="H10" s="12">
        <v>40</v>
      </c>
    </row>
    <row r="11" spans="1:8">
      <c r="A11" s="10"/>
      <c r="B11" s="11" t="s">
        <v>23</v>
      </c>
      <c r="C11" s="11"/>
      <c r="D11" s="11"/>
      <c r="E11" s="10">
        <v>38</v>
      </c>
      <c r="F11" s="11" t="s">
        <v>31</v>
      </c>
      <c r="G11" s="12">
        <v>24</v>
      </c>
      <c r="H11" s="12">
        <v>24</v>
      </c>
    </row>
    <row r="12" spans="1:8">
      <c r="A12" s="10"/>
      <c r="B12" s="11"/>
      <c r="C12" s="11"/>
      <c r="D12" s="11"/>
      <c r="E12" s="10">
        <v>40</v>
      </c>
      <c r="F12" s="11" t="s">
        <v>32</v>
      </c>
      <c r="G12" s="12">
        <v>20</v>
      </c>
      <c r="H12" s="12">
        <v>20</v>
      </c>
    </row>
    <row r="13" spans="1:8">
      <c r="A13" s="10"/>
      <c r="B13" s="10"/>
      <c r="C13" s="10"/>
      <c r="D13" s="10"/>
      <c r="E13" s="10">
        <v>43</v>
      </c>
      <c r="F13" s="11" t="s">
        <v>29</v>
      </c>
      <c r="G13" s="12">
        <v>25</v>
      </c>
      <c r="H13" s="12">
        <v>25</v>
      </c>
    </row>
    <row r="14" spans="1:8">
      <c r="A14" s="10"/>
      <c r="B14" s="10"/>
      <c r="C14" s="11" t="s">
        <v>24</v>
      </c>
      <c r="D14" s="11"/>
      <c r="E14" s="10">
        <v>47</v>
      </c>
      <c r="F14" s="11" t="s">
        <v>26</v>
      </c>
      <c r="G14" s="12">
        <v>25</v>
      </c>
      <c r="H14" s="12">
        <v>25</v>
      </c>
    </row>
    <row r="15" spans="1:8">
      <c r="A15" s="10"/>
      <c r="B15" s="10"/>
      <c r="C15" s="11"/>
      <c r="D15" s="11"/>
      <c r="E15" s="10">
        <v>50</v>
      </c>
      <c r="F15" s="11" t="s">
        <v>28</v>
      </c>
      <c r="G15" s="12">
        <v>23</v>
      </c>
      <c r="H15" s="12">
        <v>23</v>
      </c>
    </row>
    <row r="16" spans="1:8">
      <c r="A16" s="10"/>
      <c r="B16" s="10"/>
      <c r="C16" s="11"/>
      <c r="D16" s="11"/>
      <c r="E16" s="10">
        <v>53</v>
      </c>
      <c r="F16" s="11" t="s">
        <v>30</v>
      </c>
      <c r="G16" s="12">
        <v>19</v>
      </c>
      <c r="H16" s="12">
        <v>19</v>
      </c>
    </row>
    <row r="17" spans="1:8" ht="12.75" customHeight="1">
      <c r="A17" s="10"/>
      <c r="B17" s="10"/>
      <c r="C17" s="10"/>
      <c r="D17" s="11">
        <v>1</v>
      </c>
      <c r="E17" s="10">
        <v>56</v>
      </c>
      <c r="F17" s="11" t="s">
        <v>33</v>
      </c>
      <c r="G17" s="12">
        <v>20</v>
      </c>
      <c r="H17" s="12">
        <v>20</v>
      </c>
    </row>
    <row r="18" spans="1:8">
      <c r="A18" s="10"/>
      <c r="B18" s="10"/>
      <c r="C18" s="10"/>
      <c r="D18" s="11"/>
      <c r="E18" s="10">
        <v>58</v>
      </c>
      <c r="F18" s="11" t="s">
        <v>28</v>
      </c>
      <c r="G18" s="12">
        <v>20</v>
      </c>
      <c r="H18" s="12">
        <v>20</v>
      </c>
    </row>
    <row r="19" spans="1:8">
      <c r="A19" s="10"/>
      <c r="B19" s="10"/>
      <c r="C19" s="10"/>
      <c r="D19" s="11"/>
      <c r="E19" s="10">
        <v>61</v>
      </c>
      <c r="F19" s="11" t="s">
        <v>29</v>
      </c>
      <c r="G19" s="12">
        <v>22</v>
      </c>
      <c r="H19" s="12">
        <v>22</v>
      </c>
    </row>
    <row r="20" spans="1:8" ht="12.75" customHeight="1">
      <c r="A20" s="10"/>
      <c r="B20" s="10"/>
      <c r="C20" s="10"/>
      <c r="D20" s="11">
        <v>2</v>
      </c>
      <c r="E20" s="10">
        <v>64</v>
      </c>
      <c r="F20" s="11" t="s">
        <v>34</v>
      </c>
      <c r="G20" s="12">
        <v>23</v>
      </c>
      <c r="H20" s="12">
        <v>23</v>
      </c>
    </row>
    <row r="21" spans="1:8">
      <c r="A21" s="10"/>
      <c r="B21" s="10"/>
      <c r="C21" s="10"/>
      <c r="D21" s="11"/>
      <c r="E21" s="10">
        <v>67</v>
      </c>
      <c r="F21" s="11" t="s">
        <v>33</v>
      </c>
      <c r="G21" s="12">
        <v>17</v>
      </c>
      <c r="H21" s="12">
        <v>17</v>
      </c>
    </row>
    <row r="22" spans="1:8" ht="12.75" customHeight="1">
      <c r="A22" s="10"/>
      <c r="B22" s="10"/>
      <c r="C22" s="10"/>
      <c r="D22" s="11">
        <v>3</v>
      </c>
      <c r="E22" s="10">
        <v>69</v>
      </c>
      <c r="F22" s="11" t="s">
        <v>35</v>
      </c>
      <c r="G22" s="12">
        <v>17</v>
      </c>
      <c r="H22" s="12">
        <v>17</v>
      </c>
    </row>
    <row r="23" spans="1:8">
      <c r="A23" s="10"/>
      <c r="B23" s="10"/>
      <c r="C23" s="10"/>
      <c r="D23" s="11"/>
      <c r="E23" s="10">
        <v>73</v>
      </c>
      <c r="F23" s="11" t="s">
        <v>33</v>
      </c>
      <c r="G23" s="12">
        <v>20</v>
      </c>
      <c r="H23" s="12">
        <v>20</v>
      </c>
    </row>
    <row r="24" spans="1:8">
      <c r="A24" s="10"/>
      <c r="B24" s="10"/>
      <c r="C24" s="10"/>
      <c r="D24" s="11"/>
      <c r="E24" s="10">
        <v>75</v>
      </c>
      <c r="F24" s="11" t="s">
        <v>18</v>
      </c>
      <c r="G24" s="12">
        <v>19</v>
      </c>
      <c r="H24" s="12">
        <v>19</v>
      </c>
    </row>
    <row r="25" spans="1:8" ht="12.75" customHeight="1">
      <c r="A25" s="10"/>
      <c r="B25" s="10"/>
      <c r="C25" s="10"/>
      <c r="D25" s="11">
        <v>4</v>
      </c>
      <c r="E25" s="10">
        <v>78</v>
      </c>
      <c r="F25" s="11" t="s">
        <v>36</v>
      </c>
      <c r="G25" s="12">
        <v>19</v>
      </c>
      <c r="H25" s="12">
        <v>19</v>
      </c>
    </row>
    <row r="26" spans="1:8">
      <c r="A26" s="10"/>
      <c r="B26" s="10"/>
      <c r="C26" s="10"/>
      <c r="D26" s="11"/>
      <c r="E26" s="10">
        <v>81</v>
      </c>
      <c r="F26" s="11" t="s">
        <v>29</v>
      </c>
      <c r="G26" s="12">
        <v>20</v>
      </c>
      <c r="H26" s="12">
        <v>20</v>
      </c>
    </row>
    <row r="27" spans="1:8">
      <c r="A27" s="10"/>
      <c r="B27" s="10"/>
      <c r="C27" s="10"/>
      <c r="D27" s="11"/>
      <c r="E27" s="10">
        <v>84</v>
      </c>
      <c r="F27" s="11"/>
      <c r="G27" s="12">
        <f>SUM(G4:G26)</f>
        <v>486</v>
      </c>
      <c r="H27" s="12">
        <v>486</v>
      </c>
    </row>
    <row r="28" spans="1:8" ht="12.75" customHeight="1">
      <c r="A28" s="10"/>
      <c r="B28" s="10"/>
      <c r="C28" s="10"/>
      <c r="D28" s="11">
        <v>5</v>
      </c>
      <c r="E28" s="10">
        <v>100</v>
      </c>
      <c r="F28" s="11" t="s">
        <v>73</v>
      </c>
      <c r="G28" s="14"/>
      <c r="H28" s="14"/>
    </row>
    <row r="29" spans="1:8">
      <c r="A29" s="10"/>
      <c r="B29" s="10"/>
      <c r="C29" s="10"/>
      <c r="D29" s="11"/>
      <c r="E29" s="10">
        <v>106</v>
      </c>
      <c r="F29" s="11" t="s">
        <v>37</v>
      </c>
      <c r="G29" s="12">
        <v>49</v>
      </c>
      <c r="H29" s="12">
        <v>49</v>
      </c>
    </row>
    <row r="30" spans="1:8">
      <c r="A30" s="10"/>
      <c r="B30" s="10"/>
      <c r="C30" s="10"/>
      <c r="D30" s="11"/>
      <c r="E30" s="10">
        <v>108</v>
      </c>
      <c r="F30" s="11" t="s">
        <v>38</v>
      </c>
      <c r="G30" s="12">
        <v>19</v>
      </c>
      <c r="H30" s="12">
        <v>19</v>
      </c>
    </row>
    <row r="31" spans="1:8" ht="12.75" customHeight="1">
      <c r="A31" s="10"/>
      <c r="B31" s="10"/>
      <c r="C31" s="10"/>
      <c r="D31" s="11">
        <v>6</v>
      </c>
      <c r="E31" s="10">
        <v>111</v>
      </c>
      <c r="F31" s="11" t="s">
        <v>39</v>
      </c>
      <c r="G31" s="12">
        <v>24</v>
      </c>
      <c r="H31" s="12">
        <v>24</v>
      </c>
    </row>
    <row r="32" spans="1:8">
      <c r="A32" s="10"/>
      <c r="B32" s="10"/>
      <c r="C32" s="10"/>
      <c r="D32" s="11"/>
      <c r="E32" s="10">
        <v>114</v>
      </c>
      <c r="F32" s="11" t="s">
        <v>37</v>
      </c>
      <c r="G32" s="12">
        <v>44</v>
      </c>
      <c r="H32" s="12">
        <v>44</v>
      </c>
    </row>
    <row r="33" spans="1:8" ht="12.75" customHeight="1">
      <c r="A33" s="10"/>
      <c r="B33" s="10"/>
      <c r="C33" s="10"/>
      <c r="D33" s="11">
        <v>7</v>
      </c>
      <c r="E33" s="10">
        <v>116</v>
      </c>
      <c r="F33" s="11" t="s">
        <v>40</v>
      </c>
      <c r="G33" s="12">
        <v>24</v>
      </c>
      <c r="H33" s="12">
        <v>24</v>
      </c>
    </row>
    <row r="34" spans="1:8">
      <c r="A34" s="10"/>
      <c r="B34" s="10"/>
      <c r="C34" s="10"/>
      <c r="D34" s="11"/>
      <c r="E34" s="10">
        <v>120</v>
      </c>
      <c r="F34" s="11" t="s">
        <v>37</v>
      </c>
      <c r="G34" s="12">
        <v>34</v>
      </c>
      <c r="H34" s="12">
        <v>34</v>
      </c>
    </row>
    <row r="35" spans="1:8">
      <c r="A35" s="10"/>
      <c r="B35" s="10"/>
      <c r="C35" s="10"/>
      <c r="D35" s="11"/>
      <c r="E35" s="10">
        <v>124</v>
      </c>
      <c r="F35" s="11" t="s">
        <v>41</v>
      </c>
      <c r="G35" s="12">
        <v>18</v>
      </c>
      <c r="H35" s="12">
        <v>18</v>
      </c>
    </row>
    <row r="36" spans="1:8">
      <c r="A36" s="10"/>
      <c r="B36" s="10"/>
      <c r="C36" s="10"/>
      <c r="D36" s="10"/>
      <c r="E36" s="10">
        <v>127</v>
      </c>
      <c r="F36" s="11" t="s">
        <v>39</v>
      </c>
      <c r="G36" s="12">
        <v>50</v>
      </c>
      <c r="H36" s="12">
        <v>50</v>
      </c>
    </row>
    <row r="37" spans="1:8" ht="12.75" customHeight="1">
      <c r="A37" s="10"/>
      <c r="B37" s="10"/>
      <c r="C37" s="10"/>
      <c r="D37" s="11">
        <v>8</v>
      </c>
      <c r="E37" s="10">
        <v>129</v>
      </c>
      <c r="F37" s="11" t="s">
        <v>42</v>
      </c>
      <c r="G37" s="12">
        <v>22</v>
      </c>
      <c r="H37" s="12">
        <v>22</v>
      </c>
    </row>
    <row r="38" spans="1:8">
      <c r="A38" s="10"/>
      <c r="B38" s="10"/>
      <c r="C38" s="10"/>
      <c r="D38" s="11"/>
      <c r="E38" s="10">
        <v>132</v>
      </c>
      <c r="F38" s="11" t="s">
        <v>43</v>
      </c>
      <c r="G38" s="12">
        <v>20</v>
      </c>
      <c r="H38" s="12">
        <v>20</v>
      </c>
    </row>
    <row r="39" spans="1:8" ht="12.75" customHeight="1">
      <c r="A39" s="10"/>
      <c r="B39" s="10"/>
      <c r="C39" s="10"/>
      <c r="D39" s="11">
        <v>9</v>
      </c>
      <c r="E39" s="10">
        <v>135</v>
      </c>
      <c r="F39" s="11" t="s">
        <v>43</v>
      </c>
      <c r="G39" s="12">
        <v>43</v>
      </c>
      <c r="H39" s="12">
        <v>43</v>
      </c>
    </row>
    <row r="40" spans="1:8">
      <c r="A40" s="10"/>
      <c r="B40" s="10"/>
      <c r="C40" s="10"/>
      <c r="D40" s="11"/>
      <c r="E40" s="10">
        <v>138</v>
      </c>
      <c r="F40" s="11" t="s">
        <v>37</v>
      </c>
      <c r="G40" s="12">
        <v>22</v>
      </c>
      <c r="H40" s="12">
        <v>22</v>
      </c>
    </row>
    <row r="41" spans="1:8">
      <c r="A41" s="10"/>
      <c r="B41" s="10"/>
      <c r="C41" s="10"/>
      <c r="D41" s="11"/>
      <c r="E41" s="10">
        <v>142</v>
      </c>
      <c r="F41" s="11" t="s">
        <v>44</v>
      </c>
      <c r="G41" s="12">
        <v>23</v>
      </c>
      <c r="H41" s="12">
        <v>23</v>
      </c>
    </row>
    <row r="42" spans="1:8" ht="12.75" customHeight="1">
      <c r="A42" s="10"/>
      <c r="B42" s="10"/>
      <c r="C42" s="10"/>
      <c r="D42" s="11">
        <v>10</v>
      </c>
      <c r="E42" s="10">
        <v>145</v>
      </c>
      <c r="F42" s="11" t="s">
        <v>45</v>
      </c>
      <c r="G42" s="12">
        <v>49</v>
      </c>
      <c r="H42" s="12">
        <v>49</v>
      </c>
    </row>
    <row r="43" spans="1:8">
      <c r="A43" s="10"/>
      <c r="B43" s="10"/>
      <c r="C43" s="10"/>
      <c r="D43" s="11"/>
      <c r="E43" s="10">
        <v>147</v>
      </c>
      <c r="F43" s="11" t="s">
        <v>41</v>
      </c>
      <c r="G43" s="12">
        <v>19</v>
      </c>
      <c r="H43" s="12">
        <v>19</v>
      </c>
    </row>
    <row r="44" spans="1:8">
      <c r="A44" s="10"/>
      <c r="B44" s="10"/>
      <c r="C44" s="10"/>
      <c r="D44" s="11"/>
      <c r="E44" s="10">
        <v>150</v>
      </c>
      <c r="F44" s="11" t="s">
        <v>41</v>
      </c>
      <c r="G44" s="12">
        <v>40</v>
      </c>
      <c r="H44" s="12">
        <v>40</v>
      </c>
    </row>
    <row r="45" spans="1:8">
      <c r="A45" s="10"/>
      <c r="B45" s="10"/>
      <c r="C45" s="10"/>
      <c r="D45" s="10"/>
      <c r="E45" s="10">
        <v>153</v>
      </c>
      <c r="F45" s="11" t="s">
        <v>43</v>
      </c>
      <c r="G45" s="12">
        <v>42</v>
      </c>
      <c r="H45" s="12">
        <v>42</v>
      </c>
    </row>
    <row r="46" spans="1:8" ht="12.75" customHeight="1">
      <c r="A46" s="10"/>
      <c r="B46" s="10"/>
      <c r="C46" s="10"/>
      <c r="D46" s="11">
        <v>11</v>
      </c>
      <c r="E46" s="10">
        <v>157</v>
      </c>
      <c r="F46" s="11" t="s">
        <v>43</v>
      </c>
      <c r="G46" s="12">
        <v>25</v>
      </c>
      <c r="H46" s="12">
        <v>25</v>
      </c>
    </row>
    <row r="47" spans="1:8">
      <c r="A47" s="10"/>
      <c r="B47" s="10"/>
      <c r="C47" s="10"/>
      <c r="D47" s="11"/>
      <c r="E47" s="10">
        <v>160</v>
      </c>
      <c r="F47" s="11" t="s">
        <v>42</v>
      </c>
      <c r="G47" s="12">
        <v>50</v>
      </c>
      <c r="H47" s="12">
        <v>50</v>
      </c>
    </row>
    <row r="48" spans="1:8">
      <c r="A48" s="10"/>
      <c r="B48" s="10"/>
      <c r="C48" s="10"/>
      <c r="D48" s="11"/>
      <c r="E48" s="10">
        <v>163</v>
      </c>
      <c r="F48" s="11" t="s">
        <v>38</v>
      </c>
      <c r="G48" s="12">
        <v>49</v>
      </c>
      <c r="H48" s="12">
        <v>49</v>
      </c>
    </row>
    <row r="49" spans="1:8" ht="12.75" customHeight="1">
      <c r="A49" s="10"/>
      <c r="B49" s="10"/>
      <c r="C49" s="10"/>
      <c r="D49" s="11">
        <v>12</v>
      </c>
      <c r="E49" s="10">
        <v>165</v>
      </c>
      <c r="F49" s="11" t="s">
        <v>44</v>
      </c>
      <c r="G49" s="12">
        <v>24</v>
      </c>
      <c r="H49" s="12">
        <v>24</v>
      </c>
    </row>
    <row r="50" spans="1:8">
      <c r="A50" s="10"/>
      <c r="B50" s="10"/>
      <c r="C50" s="10"/>
      <c r="D50" s="11"/>
      <c r="E50" s="10">
        <v>169</v>
      </c>
      <c r="F50" s="11" t="s">
        <v>46</v>
      </c>
      <c r="G50" s="12">
        <v>43</v>
      </c>
      <c r="H50" s="12">
        <v>43</v>
      </c>
    </row>
    <row r="51" spans="1:8">
      <c r="A51" s="10"/>
      <c r="B51" s="10"/>
      <c r="C51" s="10"/>
      <c r="D51" s="11"/>
      <c r="E51" s="10">
        <v>171</v>
      </c>
      <c r="F51" s="11" t="s">
        <v>43</v>
      </c>
      <c r="G51" s="12">
        <v>24</v>
      </c>
      <c r="H51" s="12">
        <v>24</v>
      </c>
    </row>
    <row r="52" spans="1:8" ht="12.75" customHeight="1">
      <c r="A52" s="10"/>
      <c r="B52" s="10"/>
      <c r="C52" s="10"/>
      <c r="D52" s="11">
        <v>13</v>
      </c>
      <c r="E52" s="10">
        <v>174</v>
      </c>
      <c r="F52" s="11" t="s">
        <v>41</v>
      </c>
      <c r="G52" s="12">
        <v>48</v>
      </c>
      <c r="H52" s="12">
        <v>48</v>
      </c>
    </row>
    <row r="53" spans="1:8">
      <c r="A53" s="10"/>
      <c r="B53" s="10"/>
      <c r="C53" s="10"/>
      <c r="D53" s="11"/>
      <c r="E53" s="10">
        <v>177</v>
      </c>
      <c r="F53" s="11" t="s">
        <v>42</v>
      </c>
      <c r="G53" s="12">
        <v>46</v>
      </c>
      <c r="H53" s="12">
        <v>46</v>
      </c>
    </row>
    <row r="54" spans="1:8">
      <c r="A54" s="10"/>
      <c r="B54" s="10"/>
      <c r="C54" s="10"/>
      <c r="D54" s="11"/>
      <c r="E54" s="10">
        <v>181</v>
      </c>
      <c r="F54" s="11" t="s">
        <v>37</v>
      </c>
      <c r="G54" s="12">
        <v>18</v>
      </c>
      <c r="H54" s="12">
        <v>18</v>
      </c>
    </row>
    <row r="55" spans="1:8" ht="12.75" customHeight="1">
      <c r="A55" s="10"/>
      <c r="B55" s="10"/>
      <c r="C55" s="10"/>
      <c r="D55" s="11">
        <v>14</v>
      </c>
      <c r="E55" s="10">
        <v>184</v>
      </c>
      <c r="F55" s="11" t="s">
        <v>37</v>
      </c>
      <c r="G55" s="12">
        <v>25</v>
      </c>
      <c r="H55" s="12">
        <v>25</v>
      </c>
    </row>
    <row r="56" spans="1:8">
      <c r="A56" s="10"/>
      <c r="B56" s="10"/>
      <c r="C56" s="10"/>
      <c r="D56" s="11"/>
      <c r="E56" s="10">
        <v>187</v>
      </c>
      <c r="F56" s="11"/>
      <c r="G56" s="12">
        <f>SUM(G29:G55)</f>
        <v>894</v>
      </c>
      <c r="H56" s="12">
        <v>894</v>
      </c>
    </row>
    <row r="57" spans="1:8" ht="12.75" customHeight="1">
      <c r="A57" s="10"/>
      <c r="B57" s="10"/>
      <c r="C57" s="10"/>
      <c r="D57" s="11">
        <v>15</v>
      </c>
      <c r="E57" s="10">
        <v>203</v>
      </c>
      <c r="F57" s="11" t="s">
        <v>47</v>
      </c>
      <c r="G57" s="14"/>
      <c r="H57" s="14"/>
    </row>
    <row r="58" spans="1:8">
      <c r="A58" s="10"/>
      <c r="B58" s="10"/>
      <c r="C58" s="10"/>
      <c r="D58" s="11"/>
      <c r="E58" s="10">
        <v>209</v>
      </c>
      <c r="F58" s="11" t="s">
        <v>48</v>
      </c>
      <c r="G58" s="12">
        <v>19</v>
      </c>
      <c r="H58" s="12">
        <v>19</v>
      </c>
    </row>
    <row r="59" spans="1:8" ht="12.75" customHeight="1">
      <c r="A59" s="10"/>
      <c r="B59" s="10"/>
      <c r="C59" s="10"/>
      <c r="D59" s="11">
        <v>16</v>
      </c>
      <c r="E59" s="10">
        <v>214</v>
      </c>
      <c r="F59" s="11" t="s">
        <v>49</v>
      </c>
      <c r="G59" s="14"/>
      <c r="H59" s="14"/>
    </row>
    <row r="60" spans="1:8">
      <c r="A60" s="10"/>
      <c r="B60" s="10"/>
      <c r="C60" s="10"/>
      <c r="D60" s="11"/>
      <c r="E60" s="10">
        <v>220</v>
      </c>
      <c r="F60" s="11" t="s">
        <v>50</v>
      </c>
      <c r="G60" s="12">
        <v>45</v>
      </c>
      <c r="H60" s="12">
        <v>45</v>
      </c>
    </row>
    <row r="61" spans="1:8">
      <c r="A61" s="10"/>
      <c r="B61" s="10"/>
      <c r="C61" s="10"/>
      <c r="D61" s="11"/>
      <c r="E61" s="10">
        <v>223</v>
      </c>
      <c r="F61" s="11" t="s">
        <v>51</v>
      </c>
      <c r="G61" s="12">
        <v>23</v>
      </c>
      <c r="H61" s="12">
        <v>23</v>
      </c>
    </row>
    <row r="62" spans="1:8" ht="12.75" customHeight="1">
      <c r="A62" s="10"/>
      <c r="B62" s="10"/>
      <c r="C62" s="10"/>
      <c r="D62" s="11">
        <v>17</v>
      </c>
      <c r="E62" s="10">
        <v>227</v>
      </c>
      <c r="F62" s="11" t="s">
        <v>50</v>
      </c>
      <c r="G62" s="12">
        <v>18</v>
      </c>
      <c r="H62" s="12">
        <v>18</v>
      </c>
    </row>
    <row r="63" spans="1:8">
      <c r="A63" s="10"/>
      <c r="B63" s="10"/>
      <c r="C63" s="10"/>
      <c r="D63" s="11"/>
      <c r="E63" s="10">
        <v>230</v>
      </c>
      <c r="F63" s="11" t="s">
        <v>52</v>
      </c>
      <c r="G63" s="12">
        <v>19</v>
      </c>
      <c r="H63" s="12">
        <v>19</v>
      </c>
    </row>
    <row r="64" spans="1:8">
      <c r="A64" s="10"/>
      <c r="B64" s="10"/>
      <c r="C64" s="10"/>
      <c r="D64" s="11"/>
      <c r="E64" s="10">
        <v>232</v>
      </c>
      <c r="F64" s="11" t="s">
        <v>53</v>
      </c>
      <c r="G64" s="12">
        <v>35</v>
      </c>
      <c r="H64" s="12">
        <v>35</v>
      </c>
    </row>
    <row r="65" spans="1:8" ht="12.75" customHeight="1">
      <c r="A65" s="10"/>
      <c r="B65" s="10"/>
      <c r="C65" s="10"/>
      <c r="D65" s="11">
        <v>18</v>
      </c>
      <c r="E65" s="10">
        <v>235</v>
      </c>
      <c r="F65" s="11" t="s">
        <v>54</v>
      </c>
      <c r="G65" s="12">
        <v>20</v>
      </c>
      <c r="H65" s="12">
        <v>20</v>
      </c>
    </row>
    <row r="66" spans="1:8">
      <c r="A66" s="10"/>
      <c r="B66" s="10"/>
      <c r="C66" s="10"/>
      <c r="D66" s="11"/>
      <c r="E66" s="10">
        <v>238</v>
      </c>
      <c r="F66" s="11" t="s">
        <v>52</v>
      </c>
      <c r="G66" s="12">
        <v>39</v>
      </c>
      <c r="H66" s="12">
        <v>39</v>
      </c>
    </row>
    <row r="67" spans="1:8" ht="12.75" customHeight="1">
      <c r="A67" s="10"/>
      <c r="B67" s="10"/>
      <c r="C67" s="10"/>
      <c r="D67" s="11">
        <v>19</v>
      </c>
      <c r="E67" s="10">
        <v>242</v>
      </c>
      <c r="F67" s="11" t="s">
        <v>53</v>
      </c>
      <c r="G67" s="12">
        <v>48</v>
      </c>
      <c r="H67" s="12">
        <v>48</v>
      </c>
    </row>
    <row r="68" spans="1:8">
      <c r="A68" s="10"/>
      <c r="B68" s="10"/>
      <c r="C68" s="10"/>
      <c r="D68" s="11"/>
      <c r="E68" s="10">
        <v>245</v>
      </c>
      <c r="F68" s="11" t="s">
        <v>50</v>
      </c>
      <c r="G68" s="12">
        <v>26</v>
      </c>
      <c r="H68" s="12">
        <v>26</v>
      </c>
    </row>
    <row r="69" spans="1:8">
      <c r="A69" s="10"/>
      <c r="B69" s="10"/>
      <c r="C69" s="10"/>
      <c r="D69" s="11"/>
      <c r="E69" s="10">
        <v>248</v>
      </c>
      <c r="F69" s="11" t="s">
        <v>53</v>
      </c>
      <c r="G69" s="12">
        <v>15</v>
      </c>
      <c r="H69" s="12">
        <v>15</v>
      </c>
    </row>
    <row r="70" spans="1:8">
      <c r="A70" s="10"/>
      <c r="B70" s="10"/>
      <c r="C70" s="10"/>
      <c r="D70" s="10"/>
      <c r="E70" s="10">
        <v>250</v>
      </c>
      <c r="F70" s="11" t="s">
        <v>51</v>
      </c>
      <c r="G70" s="12">
        <v>45</v>
      </c>
      <c r="H70" s="12">
        <v>45</v>
      </c>
    </row>
    <row r="71" spans="1:8" ht="12.75" customHeight="1">
      <c r="A71" s="10"/>
      <c r="B71" s="10"/>
      <c r="C71" s="10"/>
      <c r="D71" s="11">
        <v>20</v>
      </c>
      <c r="E71" s="10">
        <v>254</v>
      </c>
      <c r="F71" s="11" t="s">
        <v>54</v>
      </c>
      <c r="G71" s="12">
        <v>47</v>
      </c>
      <c r="H71" s="12">
        <v>47</v>
      </c>
    </row>
    <row r="72" spans="1:8">
      <c r="A72" s="10"/>
      <c r="B72" s="10"/>
      <c r="C72" s="10"/>
      <c r="D72" s="11"/>
      <c r="E72" s="10">
        <v>256</v>
      </c>
      <c r="F72" s="11" t="s">
        <v>51</v>
      </c>
      <c r="G72" s="12">
        <v>50</v>
      </c>
      <c r="H72" s="12">
        <v>50</v>
      </c>
    </row>
    <row r="73" spans="1:8" ht="12.75" customHeight="1">
      <c r="A73" s="10"/>
      <c r="B73" s="10"/>
      <c r="C73" s="10"/>
      <c r="D73" s="11">
        <v>21</v>
      </c>
      <c r="E73" s="10">
        <v>259</v>
      </c>
      <c r="F73" s="11" t="s">
        <v>55</v>
      </c>
      <c r="G73" s="12">
        <v>85</v>
      </c>
      <c r="H73" s="12">
        <v>85</v>
      </c>
    </row>
    <row r="74" spans="1:8">
      <c r="A74" s="10"/>
      <c r="B74" s="10"/>
      <c r="C74" s="10"/>
      <c r="D74" s="11"/>
      <c r="E74" s="10">
        <v>263</v>
      </c>
      <c r="F74" s="11" t="s">
        <v>54</v>
      </c>
      <c r="G74" s="12">
        <v>85</v>
      </c>
      <c r="H74" s="12">
        <v>85</v>
      </c>
    </row>
    <row r="75" spans="1:8">
      <c r="A75" s="10"/>
      <c r="B75" s="10"/>
      <c r="C75" s="10"/>
      <c r="D75" s="11"/>
      <c r="E75" s="10">
        <v>267</v>
      </c>
      <c r="F75" s="11" t="s">
        <v>50</v>
      </c>
      <c r="G75" s="12">
        <v>48</v>
      </c>
      <c r="H75" s="12">
        <v>48</v>
      </c>
    </row>
    <row r="76" spans="1:8" ht="12.75" customHeight="1">
      <c r="A76" s="10"/>
      <c r="B76" s="10"/>
      <c r="C76" s="10"/>
      <c r="D76" s="11">
        <v>22</v>
      </c>
      <c r="E76" s="10">
        <v>269</v>
      </c>
      <c r="F76" s="11" t="s">
        <v>55</v>
      </c>
      <c r="G76" s="12">
        <v>8</v>
      </c>
      <c r="H76" s="12">
        <v>8</v>
      </c>
    </row>
    <row r="77" spans="1:8">
      <c r="A77" s="10"/>
      <c r="B77" s="10"/>
      <c r="C77" s="10"/>
      <c r="D77" s="11"/>
      <c r="E77" s="10">
        <v>272</v>
      </c>
      <c r="F77" s="11" t="s">
        <v>54</v>
      </c>
      <c r="G77" s="12">
        <v>21</v>
      </c>
      <c r="H77" s="12">
        <v>21</v>
      </c>
    </row>
    <row r="78" spans="1:8">
      <c r="A78" s="10"/>
      <c r="B78" s="10"/>
      <c r="C78" s="10"/>
      <c r="D78" s="11"/>
      <c r="E78" s="10">
        <v>276</v>
      </c>
      <c r="F78" s="11" t="s">
        <v>52</v>
      </c>
      <c r="G78" s="12">
        <v>13</v>
      </c>
      <c r="H78" s="12">
        <v>13</v>
      </c>
    </row>
    <row r="79" spans="1:8" ht="12.75" customHeight="1">
      <c r="A79" s="10"/>
      <c r="B79" s="10"/>
      <c r="C79" s="10"/>
      <c r="D79" s="11">
        <v>23</v>
      </c>
      <c r="E79" s="10">
        <v>278</v>
      </c>
      <c r="F79" s="11" t="s">
        <v>53</v>
      </c>
      <c r="G79" s="12">
        <v>63</v>
      </c>
      <c r="H79" s="12">
        <v>63</v>
      </c>
    </row>
    <row r="80" spans="1:8">
      <c r="A80" s="10"/>
      <c r="B80" s="10"/>
      <c r="C80" s="10"/>
      <c r="D80" s="11"/>
      <c r="E80" s="10">
        <v>282</v>
      </c>
      <c r="F80" s="11" t="s">
        <v>55</v>
      </c>
      <c r="G80" s="12">
        <v>50</v>
      </c>
      <c r="H80" s="12">
        <v>50</v>
      </c>
    </row>
    <row r="81" spans="1:8">
      <c r="A81" s="10"/>
      <c r="B81" s="10"/>
      <c r="C81" s="10"/>
      <c r="D81" s="11"/>
      <c r="E81" s="10">
        <v>284</v>
      </c>
      <c r="F81" s="11" t="s">
        <v>54</v>
      </c>
      <c r="G81" s="12">
        <v>50</v>
      </c>
      <c r="H81" s="12">
        <v>50</v>
      </c>
    </row>
    <row r="82" spans="1:8">
      <c r="A82" s="10"/>
      <c r="B82" s="10"/>
      <c r="C82" s="10"/>
      <c r="D82" s="10"/>
      <c r="E82" s="10">
        <v>287</v>
      </c>
      <c r="F82" s="11" t="s">
        <v>50</v>
      </c>
      <c r="G82" s="12">
        <v>61</v>
      </c>
      <c r="H82" s="12">
        <v>61</v>
      </c>
    </row>
    <row r="83" spans="1:8">
      <c r="A83" s="10"/>
      <c r="B83" s="10"/>
      <c r="C83" s="10"/>
      <c r="D83" s="10"/>
      <c r="E83" s="10"/>
      <c r="F83" s="11"/>
      <c r="G83" s="12">
        <f>SUM(G60:G82)</f>
        <v>914</v>
      </c>
      <c r="H83" s="12">
        <f>SUM(H60:H82)</f>
        <v>914</v>
      </c>
    </row>
    <row r="84" spans="1:8">
      <c r="A84" s="10"/>
      <c r="B84" s="10"/>
      <c r="C84" s="10"/>
      <c r="D84" s="10"/>
      <c r="E84" s="10">
        <v>304</v>
      </c>
      <c r="F84" s="11" t="s">
        <v>49</v>
      </c>
      <c r="G84" s="14"/>
      <c r="H84" s="14"/>
    </row>
    <row r="85" spans="1:8">
      <c r="A85" s="10"/>
      <c r="B85" s="10"/>
      <c r="C85" s="10"/>
      <c r="D85" s="10"/>
      <c r="E85" s="10">
        <v>310</v>
      </c>
      <c r="F85" s="11" t="s">
        <v>50</v>
      </c>
      <c r="G85" s="12">
        <v>40</v>
      </c>
      <c r="H85" s="12">
        <v>40</v>
      </c>
    </row>
    <row r="86" spans="1:8">
      <c r="A86" s="10"/>
      <c r="B86" s="10"/>
      <c r="C86" s="10"/>
      <c r="D86" s="10"/>
      <c r="E86" s="10">
        <v>312</v>
      </c>
      <c r="F86" s="11" t="s">
        <v>54</v>
      </c>
      <c r="G86" s="12">
        <v>37</v>
      </c>
      <c r="H86" s="12">
        <v>37</v>
      </c>
    </row>
    <row r="87" spans="1:8">
      <c r="A87" s="10"/>
      <c r="B87" s="10"/>
      <c r="C87" s="10"/>
      <c r="D87" s="10"/>
      <c r="E87" s="10">
        <v>315</v>
      </c>
      <c r="F87" s="11" t="s">
        <v>53</v>
      </c>
      <c r="G87" s="12">
        <v>41</v>
      </c>
      <c r="H87" s="12">
        <v>41</v>
      </c>
    </row>
    <row r="88" spans="1:8">
      <c r="A88" s="10"/>
      <c r="B88" s="10"/>
      <c r="C88" s="10"/>
      <c r="D88" s="10"/>
      <c r="E88" s="10">
        <v>318</v>
      </c>
      <c r="F88" s="11" t="s">
        <v>55</v>
      </c>
      <c r="G88" s="12">
        <v>20</v>
      </c>
      <c r="H88" s="12">
        <v>20</v>
      </c>
    </row>
    <row r="89" spans="1:8">
      <c r="A89" s="13"/>
      <c r="B89" s="13"/>
      <c r="C89" s="13"/>
      <c r="D89" s="13"/>
      <c r="E89" s="10">
        <v>321</v>
      </c>
      <c r="F89" s="11"/>
      <c r="G89" s="12">
        <f>SUM(G85:G88)</f>
        <v>138</v>
      </c>
      <c r="H89" s="12">
        <f>SUM(H85:H88)</f>
        <v>138</v>
      </c>
    </row>
    <row r="90" spans="1:8">
      <c r="A90" s="13"/>
      <c r="B90" s="13"/>
      <c r="C90" s="13"/>
      <c r="D90" s="13"/>
      <c r="E90" s="10">
        <v>323</v>
      </c>
      <c r="F90" s="11" t="s">
        <v>56</v>
      </c>
      <c r="G90" s="14"/>
      <c r="H90" s="14"/>
    </row>
    <row r="91" spans="1:8">
      <c r="A91" s="10"/>
      <c r="B91" s="10"/>
      <c r="C91" s="10"/>
      <c r="D91" s="10"/>
      <c r="E91" s="10">
        <v>329</v>
      </c>
      <c r="F91" s="11" t="s">
        <v>57</v>
      </c>
      <c r="G91" s="12">
        <v>19</v>
      </c>
      <c r="H91" s="12">
        <v>19</v>
      </c>
    </row>
    <row r="92" spans="1:8">
      <c r="A92" s="10"/>
      <c r="B92" s="10"/>
      <c r="C92" s="10"/>
      <c r="D92" s="10"/>
      <c r="E92" s="10">
        <v>332</v>
      </c>
      <c r="F92" s="11" t="s">
        <v>58</v>
      </c>
      <c r="G92" s="12">
        <v>21</v>
      </c>
      <c r="H92" s="12">
        <v>21</v>
      </c>
    </row>
    <row r="93" spans="1:8" ht="12.75" customHeight="1">
      <c r="A93" s="10"/>
      <c r="B93" s="10"/>
      <c r="C93" s="10"/>
      <c r="D93" s="10"/>
      <c r="E93" s="10">
        <v>335</v>
      </c>
      <c r="F93" s="11" t="s">
        <v>59</v>
      </c>
      <c r="G93" s="12">
        <v>23</v>
      </c>
      <c r="H93" s="12">
        <v>23</v>
      </c>
    </row>
    <row r="94" spans="1:8">
      <c r="A94" s="10"/>
      <c r="B94" s="10"/>
      <c r="C94" s="10"/>
      <c r="D94" s="10"/>
      <c r="E94" s="10">
        <v>337</v>
      </c>
      <c r="F94" s="11" t="s">
        <v>60</v>
      </c>
      <c r="G94" s="12">
        <v>28</v>
      </c>
      <c r="H94" s="12">
        <v>28</v>
      </c>
    </row>
    <row r="95" spans="1:8">
      <c r="A95" s="10"/>
      <c r="B95" s="10"/>
      <c r="C95" s="10"/>
      <c r="D95" s="10"/>
      <c r="E95" s="10">
        <v>340</v>
      </c>
      <c r="F95" s="11" t="s">
        <v>59</v>
      </c>
      <c r="G95" s="12">
        <v>42</v>
      </c>
      <c r="H95" s="12">
        <v>42</v>
      </c>
    </row>
    <row r="96" spans="1:8" ht="12.75" customHeight="1">
      <c r="A96" s="10"/>
      <c r="B96" s="10"/>
      <c r="C96" s="10"/>
      <c r="D96" s="10"/>
      <c r="E96" s="10">
        <v>343</v>
      </c>
      <c r="F96" s="11" t="s">
        <v>61</v>
      </c>
      <c r="G96" s="12">
        <v>28</v>
      </c>
      <c r="H96" s="12">
        <v>28</v>
      </c>
    </row>
    <row r="97" spans="1:8">
      <c r="A97" s="10"/>
      <c r="B97" s="10"/>
      <c r="C97" s="10"/>
      <c r="D97" s="10"/>
      <c r="E97" s="10">
        <v>346</v>
      </c>
      <c r="F97" s="11" t="s">
        <v>62</v>
      </c>
      <c r="G97" s="12">
        <v>25</v>
      </c>
      <c r="H97" s="12">
        <v>25</v>
      </c>
    </row>
    <row r="98" spans="1:8">
      <c r="A98" s="10"/>
      <c r="B98" s="10"/>
      <c r="C98" s="10"/>
      <c r="D98" s="10"/>
      <c r="E98" s="10">
        <v>348</v>
      </c>
      <c r="F98" s="11" t="s">
        <v>63</v>
      </c>
      <c r="G98" s="12">
        <v>30</v>
      </c>
      <c r="H98" s="12">
        <v>30</v>
      </c>
    </row>
    <row r="99" spans="1:8" ht="12.75" customHeight="1">
      <c r="A99" s="10"/>
      <c r="B99" s="11" t="s">
        <v>23</v>
      </c>
      <c r="C99" s="11"/>
      <c r="D99" s="11"/>
      <c r="E99" s="10">
        <v>351</v>
      </c>
      <c r="F99" s="11"/>
      <c r="G99" s="12">
        <f>SUM(G91:G98)</f>
        <v>216</v>
      </c>
      <c r="H99" s="12">
        <f>SUM(H91:H98)</f>
        <v>216</v>
      </c>
    </row>
    <row r="100" spans="1:8">
      <c r="A100" s="10"/>
      <c r="B100" s="11"/>
      <c r="C100" s="11"/>
      <c r="D100" s="11"/>
      <c r="E100" s="10">
        <v>354</v>
      </c>
      <c r="F100" s="11" t="s">
        <v>64</v>
      </c>
      <c r="G100" s="14"/>
      <c r="H100" s="14"/>
    </row>
    <row r="101" spans="1:8">
      <c r="A101" s="10"/>
      <c r="B101" s="10"/>
      <c r="C101" s="10"/>
      <c r="D101" s="10"/>
      <c r="E101" s="10">
        <v>360</v>
      </c>
      <c r="F101" s="11" t="s">
        <v>65</v>
      </c>
      <c r="G101" s="12">
        <v>12</v>
      </c>
      <c r="H101" s="12">
        <v>12</v>
      </c>
    </row>
    <row r="102" spans="1:8" ht="12.75" customHeight="1">
      <c r="A102" s="10"/>
      <c r="B102" s="10"/>
      <c r="C102" s="10"/>
      <c r="D102" s="11">
        <v>5</v>
      </c>
      <c r="E102" s="10">
        <v>362</v>
      </c>
      <c r="F102" s="11" t="s">
        <v>66</v>
      </c>
      <c r="G102" s="12">
        <v>40</v>
      </c>
      <c r="H102" s="12">
        <v>40</v>
      </c>
    </row>
    <row r="103" spans="1:8">
      <c r="A103" s="10"/>
      <c r="B103" s="10"/>
      <c r="C103" s="10"/>
      <c r="D103" s="11"/>
      <c r="E103" s="10">
        <v>365</v>
      </c>
      <c r="F103" s="11" t="s">
        <v>67</v>
      </c>
      <c r="G103" s="12">
        <v>24</v>
      </c>
      <c r="H103" s="12">
        <v>24</v>
      </c>
    </row>
    <row r="104" spans="1:8">
      <c r="A104" s="10"/>
      <c r="B104" s="10"/>
      <c r="C104" s="10"/>
      <c r="D104" s="11"/>
      <c r="E104" s="10">
        <v>368</v>
      </c>
      <c r="F104" s="11"/>
      <c r="G104" s="12">
        <f>SUM(G101:G103)</f>
        <v>76</v>
      </c>
      <c r="H104" s="12">
        <f>SUM(H101:H103)</f>
        <v>76</v>
      </c>
    </row>
    <row r="105" spans="1:8">
      <c r="A105" s="10"/>
      <c r="B105" s="10"/>
      <c r="C105" s="10"/>
      <c r="D105" s="10"/>
      <c r="E105" s="10">
        <v>371</v>
      </c>
      <c r="F105" s="11" t="s">
        <v>68</v>
      </c>
      <c r="G105" s="14"/>
      <c r="H105" s="14"/>
    </row>
    <row r="106" spans="1:8" ht="12.75" customHeight="1">
      <c r="A106" s="10"/>
      <c r="B106" s="10"/>
      <c r="C106" s="10"/>
      <c r="D106" s="11">
        <v>6</v>
      </c>
      <c r="E106" s="10">
        <v>377</v>
      </c>
      <c r="F106" s="11" t="s">
        <v>69</v>
      </c>
      <c r="G106" s="12">
        <v>18</v>
      </c>
      <c r="H106" s="12">
        <v>18</v>
      </c>
    </row>
    <row r="107" spans="1:8">
      <c r="A107" s="10"/>
      <c r="B107" s="10"/>
      <c r="C107" s="10"/>
      <c r="D107" s="11"/>
      <c r="E107" s="10">
        <v>379</v>
      </c>
      <c r="F107" s="11" t="s">
        <v>70</v>
      </c>
      <c r="G107" s="12">
        <v>20</v>
      </c>
      <c r="H107" s="12">
        <v>20</v>
      </c>
    </row>
    <row r="108" spans="1:8">
      <c r="A108" s="10"/>
      <c r="B108" s="10"/>
      <c r="C108" s="10"/>
      <c r="D108" s="11"/>
      <c r="E108" s="10">
        <v>382</v>
      </c>
      <c r="F108" s="11" t="s">
        <v>69</v>
      </c>
      <c r="G108" s="12">
        <v>17</v>
      </c>
      <c r="H108" s="12">
        <v>17</v>
      </c>
    </row>
    <row r="109" spans="1:8">
      <c r="A109" s="10"/>
      <c r="B109" s="10"/>
      <c r="C109" s="10"/>
      <c r="D109" s="10"/>
      <c r="E109" s="10">
        <v>385</v>
      </c>
      <c r="F109" s="11" t="s">
        <v>70</v>
      </c>
      <c r="G109" s="12">
        <v>25</v>
      </c>
      <c r="H109" s="12">
        <v>25</v>
      </c>
    </row>
    <row r="110" spans="1:8" ht="12.75" customHeight="1">
      <c r="A110" s="10"/>
      <c r="B110" s="10"/>
      <c r="C110" s="10"/>
      <c r="D110" s="11">
        <v>7</v>
      </c>
      <c r="E110" s="10">
        <v>388</v>
      </c>
      <c r="F110" s="11"/>
      <c r="G110" s="12">
        <f>SUM(G106:G109)</f>
        <v>80</v>
      </c>
      <c r="H110" s="12">
        <f>SUM(H106:H109)</f>
        <v>80</v>
      </c>
    </row>
    <row r="111" spans="1:8">
      <c r="A111" s="10"/>
      <c r="B111" s="10"/>
      <c r="C111" s="10"/>
      <c r="D111" s="11"/>
      <c r="E111" s="10">
        <v>2</v>
      </c>
      <c r="F111" s="11"/>
      <c r="G111" s="14">
        <f>+G110+G104+G99+G89+G83+G56+G58+G27+G2</f>
        <v>2839</v>
      </c>
      <c r="H111" s="14">
        <f>+H110+H104+H99+H89+H83+H56+H58+H27+H2</f>
        <v>2839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t-44</vt:lpstr>
      <vt:lpstr>Sheet1</vt:lpstr>
      <vt:lpstr>'t-44'!Print_Area</vt:lpstr>
      <vt:lpstr>'t-44'!Print_Titles</vt:lpstr>
    </vt:vector>
  </TitlesOfParts>
  <Company>IPA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Center</dc:creator>
  <cp:lastModifiedBy>hp</cp:lastModifiedBy>
  <cp:lastPrinted>2016-03-21T05:42:35Z</cp:lastPrinted>
  <dcterms:created xsi:type="dcterms:W3CDTF">1998-04-27T07:31:05Z</dcterms:created>
  <dcterms:modified xsi:type="dcterms:W3CDTF">2017-01-29T11:37:50Z</dcterms:modified>
</cp:coreProperties>
</file>